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hidePivotFieldList="1"/>
  <mc:AlternateContent xmlns:mc="http://schemas.openxmlformats.org/markup-compatibility/2006">
    <mc:Choice Requires="x15">
      <x15ac:absPath xmlns:x15ac="http://schemas.microsoft.com/office/spreadsheetml/2010/11/ac" url="C:\Users\sathishbunny\Desktop\"/>
    </mc:Choice>
  </mc:AlternateContent>
  <xr:revisionPtr revIDLastSave="0" documentId="13_ncr:1_{3556DB11-A22E-40FD-B463-56E8DBA8E43C}" xr6:coauthVersionLast="47" xr6:coauthVersionMax="47" xr10:uidLastSave="{00000000-0000-0000-0000-000000000000}"/>
  <bookViews>
    <workbookView xWindow="-108" yWindow="-108" windowWidth="23256" windowHeight="12456" activeTab="3" xr2:uid="{26D4546B-D2A1-4444-8EAF-A6228F96F0C1}"/>
  </bookViews>
  <sheets>
    <sheet name="Sheet4" sheetId="8" r:id="rId1"/>
    <sheet name="pivots" sheetId="7" r:id="rId2"/>
    <sheet name="Data" sheetId="2" r:id="rId3"/>
    <sheet name="CALL CENTRE REPORT" sheetId="5" r:id="rId4"/>
    <sheet name="Assets" sheetId="4" r:id="rId5"/>
  </sheets>
  <definedNames>
    <definedName name="_xlnm._FilterDatabase" localSheetId="2" hidden="1">Data!$B$2:$H$1002</definedName>
    <definedName name="_xlcn.WorksheetConnection_07.sampledataexcelportfolioproject.xlsxcalls1" hidden="1">calls[]</definedName>
    <definedName name="_xlcn.WorksheetConnection_07.sampledataexcelportfolioproject.xlsxcustomers1" hidden="1">customers[]</definedName>
    <definedName name="ExternalData_1" localSheetId="0" hidden="1">Sheet4!$A$2:$K$220</definedName>
    <definedName name="Slicer_Representative">#N/A</definedName>
  </definedNames>
  <calcPr calcId="191029"/>
  <pivotCaches>
    <pivotCache cacheId="0" r:id="rId6"/>
    <pivotCache cacheId="1" r:id="rId7"/>
    <pivotCache cacheId="2" r:id="rId8"/>
    <pivotCache cacheId="3" r:id="rId9"/>
    <pivotCache cacheId="72" r:id="rId10"/>
    <pivotCache cacheId="75" r:id="rId11"/>
    <pivotCache cacheId="78" r:id="rId12"/>
    <pivotCache cacheId="81" r:id="rId13"/>
    <pivotCache cacheId="8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8" i="7" l="1"/>
  <c r="E80" i="7"/>
  <c r="E76" i="7"/>
  <c r="E77" i="7"/>
  <c r="E69" i="7"/>
  <c r="E72" i="7" s="1"/>
  <c r="E68" i="7"/>
  <c r="E71" i="7" s="1"/>
  <c r="E67" i="7"/>
  <c r="E75" i="7" s="1"/>
  <c r="P19" i="5" a="1"/>
  <c r="P19" i="5" s="1"/>
  <c r="O20" i="5" a="1"/>
  <c r="O20" i="5" s="1"/>
  <c r="K46" i="7"/>
  <c r="G52" i="7"/>
  <c r="H52" i="7"/>
  <c r="G53" i="7"/>
  <c r="H53" i="7"/>
  <c r="G54" i="7"/>
  <c r="H54" i="7"/>
  <c r="G55" i="7"/>
  <c r="H55" i="7"/>
  <c r="G56" i="7"/>
  <c r="H56" i="7"/>
  <c r="I52" i="7"/>
  <c r="I53" i="7"/>
  <c r="I54" i="7"/>
  <c r="I55" i="7"/>
  <c r="I56" i="7"/>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K3" i="2" a="1"/>
  <c r="K3" i="2" s="1"/>
  <c r="K4" i="2" a="1"/>
  <c r="K4" i="2"/>
  <c r="K5" i="2" a="1"/>
  <c r="K5" i="2" s="1"/>
  <c r="K6" i="2" a="1"/>
  <c r="K6" i="2" s="1"/>
  <c r="K7" i="2" a="1"/>
  <c r="K7" i="2" s="1"/>
  <c r="K8" i="2" a="1"/>
  <c r="K8" i="2" s="1"/>
  <c r="K9" i="2" a="1"/>
  <c r="K9" i="2" s="1"/>
  <c r="K10" i="2" a="1"/>
  <c r="K10" i="2" s="1"/>
  <c r="K11" i="2" a="1"/>
  <c r="K11" i="2" s="1"/>
  <c r="K12" i="2" a="1"/>
  <c r="K12" i="2" s="1"/>
  <c r="K13" i="2" a="1"/>
  <c r="K13" i="2" s="1"/>
  <c r="K14" i="2" a="1"/>
  <c r="K14" i="2" s="1"/>
  <c r="K15" i="2" a="1"/>
  <c r="K15" i="2"/>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c r="K29" i="2" a="1"/>
  <c r="K29" i="2" s="1"/>
  <c r="K30" i="2" a="1"/>
  <c r="K30" i="2" s="1"/>
  <c r="K31" i="2" a="1"/>
  <c r="K31" i="2" s="1"/>
  <c r="K32" i="2" a="1"/>
  <c r="K32" i="2" s="1"/>
  <c r="K33" i="2" a="1"/>
  <c r="K33" i="2"/>
  <c r="K34" i="2" a="1"/>
  <c r="K34" i="2"/>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c r="K46" i="2" a="1"/>
  <c r="K46" i="2" s="1"/>
  <c r="K47" i="2" a="1"/>
  <c r="K47" i="2" s="1"/>
  <c r="K48" i="2" a="1"/>
  <c r="K48" i="2" s="1"/>
  <c r="K49" i="2" a="1"/>
  <c r="K49" i="2" s="1"/>
  <c r="K50" i="2" a="1"/>
  <c r="K50" i="2" s="1"/>
  <c r="K51" i="2" a="1"/>
  <c r="K51" i="2"/>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c r="K65" i="2" a="1"/>
  <c r="K65" i="2" s="1"/>
  <c r="K66" i="2" a="1"/>
  <c r="K66" i="2"/>
  <c r="K67" i="2" a="1"/>
  <c r="K67" i="2" s="1"/>
  <c r="K68" i="2" a="1"/>
  <c r="K68" i="2" s="1"/>
  <c r="K69" i="2" a="1"/>
  <c r="K69" i="2" s="1"/>
  <c r="K70" i="2" a="1"/>
  <c r="K70" i="2" s="1"/>
  <c r="K71" i="2" a="1"/>
  <c r="K71" i="2" s="1"/>
  <c r="K72" i="2" a="1"/>
  <c r="K72" i="2" s="1"/>
  <c r="K73" i="2" a="1"/>
  <c r="K73" i="2"/>
  <c r="K74" i="2" a="1"/>
  <c r="K74" i="2" s="1"/>
  <c r="K75" i="2" a="1"/>
  <c r="K75" i="2"/>
  <c r="K76" i="2" a="1"/>
  <c r="K76" i="2"/>
  <c r="K77" i="2" a="1"/>
  <c r="K77" i="2" s="1"/>
  <c r="K78" i="2" a="1"/>
  <c r="K78" i="2" s="1"/>
  <c r="K79" i="2" a="1"/>
  <c r="K79" i="2" s="1"/>
  <c r="K80" i="2" a="1"/>
  <c r="K80" i="2" s="1"/>
  <c r="K81" i="2" a="1"/>
  <c r="K81" i="2" s="1"/>
  <c r="K82" i="2" a="1"/>
  <c r="K82" i="2"/>
  <c r="K83" i="2" a="1"/>
  <c r="K83" i="2" s="1"/>
  <c r="K84" i="2" a="1"/>
  <c r="K84" i="2"/>
  <c r="K85" i="2" a="1"/>
  <c r="K85" i="2" s="1"/>
  <c r="K86" i="2" a="1"/>
  <c r="K86" i="2" s="1"/>
  <c r="K87" i="2" a="1"/>
  <c r="K87" i="2" s="1"/>
  <c r="K88" i="2" a="1"/>
  <c r="K88" i="2"/>
  <c r="K89" i="2" a="1"/>
  <c r="K89" i="2" s="1"/>
  <c r="K90" i="2" a="1"/>
  <c r="K90" i="2" s="1"/>
  <c r="K91" i="2" a="1"/>
  <c r="K91" i="2" s="1"/>
  <c r="K92" i="2" a="1"/>
  <c r="K92" i="2" s="1"/>
  <c r="K93" i="2" a="1"/>
  <c r="K93" i="2"/>
  <c r="K94" i="2" a="1"/>
  <c r="K94" i="2"/>
  <c r="K95" i="2" a="1"/>
  <c r="K95" i="2" s="1"/>
  <c r="K96" i="2" a="1"/>
  <c r="K96" i="2" s="1"/>
  <c r="K97" i="2" a="1"/>
  <c r="K97" i="2" s="1"/>
  <c r="K98" i="2" a="1"/>
  <c r="K98" i="2" s="1"/>
  <c r="K99" i="2" a="1"/>
  <c r="K99" i="2"/>
  <c r="K100" i="2" a="1"/>
  <c r="K100" i="2" s="1"/>
  <c r="K101" i="2" a="1"/>
  <c r="K101" i="2" s="1"/>
  <c r="K102" i="2" a="1"/>
  <c r="K102" i="2"/>
  <c r="K103" i="2" a="1"/>
  <c r="K103" i="2" s="1"/>
  <c r="K104" i="2" a="1"/>
  <c r="K104" i="2" s="1"/>
  <c r="K105" i="2" a="1"/>
  <c r="K105" i="2" s="1"/>
  <c r="K106" i="2" a="1"/>
  <c r="K106" i="2" s="1"/>
  <c r="K107" i="2" a="1"/>
  <c r="K107" i="2" s="1"/>
  <c r="K108" i="2" a="1"/>
  <c r="K108" i="2" s="1"/>
  <c r="K109" i="2" a="1"/>
  <c r="K109" i="2" s="1"/>
  <c r="K110" i="2" a="1"/>
  <c r="K110" i="2" s="1"/>
  <c r="K111" i="2" a="1"/>
  <c r="K111" i="2" s="1"/>
  <c r="K112" i="2" a="1"/>
  <c r="K112" i="2"/>
  <c r="K113" i="2" a="1"/>
  <c r="K113" i="2" s="1"/>
  <c r="K114" i="2" a="1"/>
  <c r="K114" i="2" s="1"/>
  <c r="K115" i="2" a="1"/>
  <c r="K115" i="2" s="1"/>
  <c r="K116" i="2" a="1"/>
  <c r="K116" i="2" s="1"/>
  <c r="K117" i="2" a="1"/>
  <c r="K117" i="2"/>
  <c r="K118" i="2" a="1"/>
  <c r="K118" i="2" s="1"/>
  <c r="K119" i="2" a="1"/>
  <c r="K119" i="2" s="1"/>
  <c r="K120" i="2" a="1"/>
  <c r="K120" i="2" s="1"/>
  <c r="K121" i="2" a="1"/>
  <c r="K121" i="2" s="1"/>
  <c r="K122" i="2" a="1"/>
  <c r="K122" i="2" s="1"/>
  <c r="K123" i="2" a="1"/>
  <c r="K123" i="2"/>
  <c r="K124" i="2" a="1"/>
  <c r="K124" i="2" s="1"/>
  <c r="K125" i="2" a="1"/>
  <c r="K125" i="2" s="1"/>
  <c r="K126" i="2" a="1"/>
  <c r="K126" i="2" s="1"/>
  <c r="K127" i="2" a="1"/>
  <c r="K127" i="2"/>
  <c r="K128" i="2" a="1"/>
  <c r="K128" i="2" s="1"/>
  <c r="K129" i="2" a="1"/>
  <c r="K129" i="2"/>
  <c r="K130" i="2" a="1"/>
  <c r="K130" i="2" s="1"/>
  <c r="K131" i="2" a="1"/>
  <c r="K131" i="2" s="1"/>
  <c r="K132" i="2" a="1"/>
  <c r="K132" i="2" s="1"/>
  <c r="K133" i="2" a="1"/>
  <c r="K133" i="2" s="1"/>
  <c r="K134" i="2" a="1"/>
  <c r="K134" i="2" s="1"/>
  <c r="K135" i="2" a="1"/>
  <c r="K135" i="2" s="1"/>
  <c r="K136" i="2" a="1"/>
  <c r="K136" i="2" s="1"/>
  <c r="K137" i="2" a="1"/>
  <c r="K137" i="2" s="1"/>
  <c r="K138" i="2" a="1"/>
  <c r="K138" i="2"/>
  <c r="K139" i="2" a="1"/>
  <c r="K139" i="2" s="1"/>
  <c r="K140" i="2" a="1"/>
  <c r="K140" i="2" s="1"/>
  <c r="K141" i="2" a="1"/>
  <c r="K141" i="2" s="1"/>
  <c r="K142" i="2" a="1"/>
  <c r="K142" i="2"/>
  <c r="K143" i="2" a="1"/>
  <c r="K143" i="2" s="1"/>
  <c r="K144" i="2" a="1"/>
  <c r="K144" i="2" s="1"/>
  <c r="K145" i="2" a="1"/>
  <c r="K145" i="2" s="1"/>
  <c r="K146" i="2" a="1"/>
  <c r="K146" i="2" s="1"/>
  <c r="K147" i="2" a="1"/>
  <c r="K147" i="2" s="1"/>
  <c r="K148" i="2" a="1"/>
  <c r="K148" i="2"/>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c r="K182" i="2" a="1"/>
  <c r="K182" i="2" s="1"/>
  <c r="K183" i="2" a="1"/>
  <c r="K183" i="2" s="1"/>
  <c r="K184" i="2" a="1"/>
  <c r="K184" i="2"/>
  <c r="K185" i="2" a="1"/>
  <c r="K185" i="2" s="1"/>
  <c r="K186" i="2" a="1"/>
  <c r="K186" i="2" s="1"/>
  <c r="K187" i="2" a="1"/>
  <c r="K187" i="2" s="1"/>
  <c r="K188" i="2" a="1"/>
  <c r="K188" i="2" s="1"/>
  <c r="K189" i="2" a="1"/>
  <c r="K189" i="2" s="1"/>
  <c r="K190" i="2" a="1"/>
  <c r="K190" i="2"/>
  <c r="K191" i="2" a="1"/>
  <c r="K191" i="2" s="1"/>
  <c r="K192" i="2" a="1"/>
  <c r="K192" i="2"/>
  <c r="K193" i="2" a="1"/>
  <c r="K193" i="2" s="1"/>
  <c r="K194" i="2" a="1"/>
  <c r="K194" i="2" s="1"/>
  <c r="K195" i="2" a="1"/>
  <c r="K195" i="2" s="1"/>
  <c r="K196" i="2" a="1"/>
  <c r="K196" i="2" s="1"/>
  <c r="K197" i="2" a="1"/>
  <c r="K197" i="2" s="1"/>
  <c r="K198" i="2" a="1"/>
  <c r="K198" i="2" s="1"/>
  <c r="K199" i="2" a="1"/>
  <c r="K199" i="2"/>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c r="K214" i="2" a="1"/>
  <c r="K214" i="2"/>
  <c r="K215" i="2" a="1"/>
  <c r="K215" i="2" s="1"/>
  <c r="K216" i="2" a="1"/>
  <c r="K216" i="2" s="1"/>
  <c r="K217" i="2" a="1"/>
  <c r="K217" i="2" s="1"/>
  <c r="K218" i="2" a="1"/>
  <c r="K218" i="2" s="1"/>
  <c r="K219" i="2" a="1"/>
  <c r="K219" i="2" s="1"/>
  <c r="K220" i="2" a="1"/>
  <c r="K220" i="2"/>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c r="K490" i="2" a="1"/>
  <c r="K490" i="2" s="1"/>
  <c r="K491" i="2" a="1"/>
  <c r="K491" i="2" s="1"/>
  <c r="K492" i="2" a="1"/>
  <c r="K492" i="2" s="1"/>
  <c r="K493" i="2" a="1"/>
  <c r="K493" i="2" s="1"/>
  <c r="K494" i="2" a="1"/>
  <c r="K494" i="2" s="1"/>
  <c r="K495" i="2" a="1"/>
  <c r="K495" i="2"/>
  <c r="K496" i="2" a="1"/>
  <c r="K496" i="2" s="1"/>
  <c r="K497" i="2" a="1"/>
  <c r="K497" i="2" s="1"/>
  <c r="K498" i="2" a="1"/>
  <c r="K498" i="2" s="1"/>
  <c r="K499" i="2" a="1"/>
  <c r="K499" i="2" s="1"/>
  <c r="K500" i="2" a="1"/>
  <c r="K500" i="2" s="1"/>
  <c r="K501" i="2" a="1"/>
  <c r="K501" i="2"/>
  <c r="K502" i="2" a="1"/>
  <c r="K502" i="2" s="1"/>
  <c r="K503" i="2" a="1"/>
  <c r="K503" i="2" s="1"/>
  <c r="K504" i="2" a="1"/>
  <c r="K504" i="2" s="1"/>
  <c r="K505" i="2" a="1"/>
  <c r="K505" i="2" s="1"/>
  <c r="K506" i="2" a="1"/>
  <c r="K506" i="2"/>
  <c r="K507" i="2" a="1"/>
  <c r="K507" i="2"/>
  <c r="K508" i="2" a="1"/>
  <c r="K508" i="2" s="1"/>
  <c r="K509" i="2" a="1"/>
  <c r="K509" i="2" s="1"/>
  <c r="K510" i="2" a="1"/>
  <c r="K510" i="2" s="1"/>
  <c r="K511" i="2" a="1"/>
  <c r="K511" i="2" s="1"/>
  <c r="K512" i="2" a="1"/>
  <c r="K512" i="2"/>
  <c r="K513" i="2" a="1"/>
  <c r="K513" i="2" s="1"/>
  <c r="K514" i="2" a="1"/>
  <c r="K514" i="2" s="1"/>
  <c r="K515" i="2" a="1"/>
  <c r="K515" i="2" s="1"/>
  <c r="K516" i="2" a="1"/>
  <c r="K516" i="2"/>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c r="K544" i="2" a="1"/>
  <c r="K544" i="2" s="1"/>
  <c r="K545" i="2" a="1"/>
  <c r="K545" i="2"/>
  <c r="K546" i="2" a="1"/>
  <c r="K546" i="2" s="1"/>
  <c r="K547" i="2" a="1"/>
  <c r="K547" i="2" s="1"/>
  <c r="K548" i="2" a="1"/>
  <c r="K548" i="2"/>
  <c r="K549" i="2" a="1"/>
  <c r="K549" i="2" s="1"/>
  <c r="K550" i="2" a="1"/>
  <c r="K550" i="2" s="1"/>
  <c r="K551" i="2" a="1"/>
  <c r="K551" i="2" s="1"/>
  <c r="K552" i="2" a="1"/>
  <c r="K552" i="2" s="1"/>
  <c r="K553" i="2" a="1"/>
  <c r="K553" i="2" s="1"/>
  <c r="K554" i="2" a="1"/>
  <c r="K554" i="2"/>
  <c r="K555" i="2" a="1"/>
  <c r="K555" i="2"/>
  <c r="K556" i="2" a="1"/>
  <c r="K556" i="2" s="1"/>
  <c r="K557" i="2" a="1"/>
  <c r="K557" i="2" s="1"/>
  <c r="K558" i="2" a="1"/>
  <c r="K558" i="2" s="1"/>
  <c r="K559" i="2" a="1"/>
  <c r="K559" i="2" s="1"/>
  <c r="K560" i="2" a="1"/>
  <c r="K560" i="2" s="1"/>
  <c r="K561" i="2" a="1"/>
  <c r="K561" i="2"/>
  <c r="K562" i="2" a="1"/>
  <c r="K562" i="2" s="1"/>
  <c r="K563" i="2" a="1"/>
  <c r="K563" i="2" s="1"/>
  <c r="K564" i="2" a="1"/>
  <c r="K564" i="2" s="1"/>
  <c r="K565" i="2" a="1"/>
  <c r="K565" i="2" s="1"/>
  <c r="K566" i="2" a="1"/>
  <c r="K566" i="2"/>
  <c r="K567" i="2" a="1"/>
  <c r="K567" i="2" s="1"/>
  <c r="K568" i="2" a="1"/>
  <c r="K568" i="2" s="1"/>
  <c r="K569" i="2" a="1"/>
  <c r="K569" i="2" s="1"/>
  <c r="K570" i="2" a="1"/>
  <c r="K570" i="2"/>
  <c r="K571" i="2" a="1"/>
  <c r="K571" i="2" s="1"/>
  <c r="K572" i="2" a="1"/>
  <c r="K572" i="2"/>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c r="K597" i="2" a="1"/>
  <c r="K597" i="2"/>
  <c r="K598" i="2" a="1"/>
  <c r="K598" i="2" s="1"/>
  <c r="K599" i="2" a="1"/>
  <c r="K599" i="2" s="1"/>
  <c r="K600" i="2" a="1"/>
  <c r="K600" i="2" s="1"/>
  <c r="K601" i="2" a="1"/>
  <c r="K601" i="2" s="1"/>
  <c r="K602" i="2" a="1"/>
  <c r="K602" i="2" s="1"/>
  <c r="K603" i="2" a="1"/>
  <c r="K603" i="2"/>
  <c r="K604" i="2" a="1"/>
  <c r="K604" i="2" s="1"/>
  <c r="K605" i="2" a="1"/>
  <c r="K605" i="2" s="1"/>
  <c r="K606" i="2" a="1"/>
  <c r="K606" i="2" s="1"/>
  <c r="K607" i="2" a="1"/>
  <c r="K607" i="2" s="1"/>
  <c r="K608" i="2" a="1"/>
  <c r="K608" i="2"/>
  <c r="K609" i="2" a="1"/>
  <c r="K609" i="2" s="1"/>
  <c r="K610" i="2" a="1"/>
  <c r="K610" i="2" s="1"/>
  <c r="K611" i="2" a="1"/>
  <c r="K611" i="2" s="1"/>
  <c r="K612" i="2" a="1"/>
  <c r="K612" i="2" s="1"/>
  <c r="K613" i="2" a="1"/>
  <c r="K613" i="2" s="1"/>
  <c r="K614" i="2" a="1"/>
  <c r="K614" i="2" s="1"/>
  <c r="K615" i="2" a="1"/>
  <c r="K615" i="2"/>
  <c r="K616" i="2" a="1"/>
  <c r="K616" i="2" s="1"/>
  <c r="K617" i="2" a="1"/>
  <c r="K617" i="2" s="1"/>
  <c r="K618" i="2" a="1"/>
  <c r="K618" i="2" s="1"/>
  <c r="K619" i="2" a="1"/>
  <c r="K619" i="2" s="1"/>
  <c r="K620" i="2" a="1"/>
  <c r="K620" i="2"/>
  <c r="K621" i="2" a="1"/>
  <c r="K621" i="2" s="1"/>
  <c r="K622" i="2" a="1"/>
  <c r="K622" i="2" s="1"/>
  <c r="K623" i="2" a="1"/>
  <c r="K623" i="2" s="1"/>
  <c r="K624" i="2" a="1"/>
  <c r="K624" i="2"/>
  <c r="K625" i="2" a="1"/>
  <c r="K625" i="2" s="1"/>
  <c r="K626" i="2" a="1"/>
  <c r="K626" i="2"/>
  <c r="K627" i="2" a="1"/>
  <c r="K627" i="2" s="1"/>
  <c r="K628" i="2" a="1"/>
  <c r="K628" i="2" s="1"/>
  <c r="K629" i="2" a="1"/>
  <c r="K629" i="2" s="1"/>
  <c r="K630" i="2" a="1"/>
  <c r="K630" i="2" s="1"/>
  <c r="K631" i="2" a="1"/>
  <c r="K631" i="2" s="1"/>
  <c r="K632" i="2" a="1"/>
  <c r="K632" i="2" s="1"/>
  <c r="K633" i="2" a="1"/>
  <c r="K633" i="2" s="1"/>
  <c r="K634" i="2" a="1"/>
  <c r="K634" i="2" s="1"/>
  <c r="K635" i="2" a="1"/>
  <c r="K635" i="2"/>
  <c r="K636" i="2" a="1"/>
  <c r="K636" i="2" s="1"/>
  <c r="K637" i="2" a="1"/>
  <c r="K637" i="2" s="1"/>
  <c r="K638" i="2" a="1"/>
  <c r="K638" i="2" s="1"/>
  <c r="K639" i="2" a="1"/>
  <c r="K639" i="2" s="1"/>
  <c r="K640" i="2" a="1"/>
  <c r="K640" i="2" s="1"/>
  <c r="K641" i="2" a="1"/>
  <c r="K641" i="2" s="1"/>
  <c r="K642" i="2" a="1"/>
  <c r="K642" i="2" s="1"/>
  <c r="K643" i="2" a="1"/>
  <c r="K643" i="2" s="1"/>
  <c r="K644" i="2" a="1"/>
  <c r="K644" i="2" s="1"/>
  <c r="K645" i="2" a="1"/>
  <c r="K645" i="2"/>
  <c r="K646" i="2" a="1"/>
  <c r="K646" i="2" s="1"/>
  <c r="K647" i="2" a="1"/>
  <c r="K647" i="2" s="1"/>
  <c r="K648" i="2" a="1"/>
  <c r="K648" i="2" s="1"/>
  <c r="K649" i="2" a="1"/>
  <c r="K649" i="2" s="1"/>
  <c r="K650" i="2" a="1"/>
  <c r="K650" i="2" s="1"/>
  <c r="K651" i="2" a="1"/>
  <c r="K651" i="2"/>
  <c r="K652" i="2" a="1"/>
  <c r="K652" i="2" s="1"/>
  <c r="K653" i="2" a="1"/>
  <c r="K653" i="2"/>
  <c r="K654" i="2" a="1"/>
  <c r="K654" i="2" s="1"/>
  <c r="K655" i="2" a="1"/>
  <c r="K655" i="2" s="1"/>
  <c r="K656" i="2" a="1"/>
  <c r="K656" i="2" s="1"/>
  <c r="K657" i="2" a="1"/>
  <c r="K657" i="2"/>
  <c r="K658" i="2" a="1"/>
  <c r="K658" i="2" s="1"/>
  <c r="K659" i="2" a="1"/>
  <c r="K659" i="2" s="1"/>
  <c r="K660" i="2" a="1"/>
  <c r="K660" i="2" s="1"/>
  <c r="K661" i="2" a="1"/>
  <c r="K661" i="2" s="1"/>
  <c r="K662" i="2" a="1"/>
  <c r="K662" i="2" s="1"/>
  <c r="K663" i="2" a="1"/>
  <c r="K663" i="2"/>
  <c r="K664" i="2" a="1"/>
  <c r="K664" i="2" s="1"/>
  <c r="K665" i="2" a="1"/>
  <c r="K665" i="2" s="1"/>
  <c r="K666" i="2" a="1"/>
  <c r="K666" i="2" s="1"/>
  <c r="K667" i="2" a="1"/>
  <c r="K667" i="2" s="1"/>
  <c r="K668" i="2" a="1"/>
  <c r="K668" i="2" s="1"/>
  <c r="K669" i="2" a="1"/>
  <c r="K669" i="2" s="1"/>
  <c r="K670" i="2" a="1"/>
  <c r="K670" i="2" s="1"/>
  <c r="K671" i="2" a="1"/>
  <c r="K671" i="2" s="1"/>
  <c r="K672" i="2" a="1"/>
  <c r="K672" i="2" s="1"/>
  <c r="K673" i="2" a="1"/>
  <c r="K673" i="2" s="1"/>
  <c r="K674" i="2" a="1"/>
  <c r="K674" i="2"/>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c r="K700" i="2" a="1"/>
  <c r="K700" i="2" s="1"/>
  <c r="K701" i="2" a="1"/>
  <c r="K701" i="2" s="1"/>
  <c r="K702" i="2" a="1"/>
  <c r="K702" i="2" s="1"/>
  <c r="K703" i="2" a="1"/>
  <c r="K703" i="2" s="1"/>
  <c r="K704" i="2" a="1"/>
  <c r="K704" i="2"/>
  <c r="K705" i="2" a="1"/>
  <c r="K705" i="2"/>
  <c r="K706" i="2" a="1"/>
  <c r="K706" i="2" s="1"/>
  <c r="K707" i="2" a="1"/>
  <c r="K707" i="2"/>
  <c r="K708" i="2" a="1"/>
  <c r="K708" i="2" s="1"/>
  <c r="K709" i="2" a="1"/>
  <c r="K709" i="2" s="1"/>
  <c r="K710" i="2" a="1"/>
  <c r="K710" i="2" s="1"/>
  <c r="K711" i="2" a="1"/>
  <c r="K711" i="2"/>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c r="K724" i="2" a="1"/>
  <c r="K724" i="2" s="1"/>
  <c r="K725" i="2" a="1"/>
  <c r="K725" i="2" s="1"/>
  <c r="K726" i="2" a="1"/>
  <c r="K726" i="2" s="1"/>
  <c r="K727" i="2" a="1"/>
  <c r="K727" i="2" s="1"/>
  <c r="K728" i="2" a="1"/>
  <c r="K728" i="2"/>
  <c r="K729" i="2" a="1"/>
  <c r="K729" i="2" s="1"/>
  <c r="K730" i="2" a="1"/>
  <c r="K730" i="2" s="1"/>
  <c r="K731" i="2" a="1"/>
  <c r="K731" i="2" s="1"/>
  <c r="K732" i="2" a="1"/>
  <c r="K732" i="2"/>
  <c r="K733" i="2" a="1"/>
  <c r="K733" i="2" s="1"/>
  <c r="K734" i="2" a="1"/>
  <c r="K734" i="2" s="1"/>
  <c r="K735" i="2" a="1"/>
  <c r="K735" i="2" s="1"/>
  <c r="K736" i="2" a="1"/>
  <c r="K736" i="2" s="1"/>
  <c r="K737" i="2" a="1"/>
  <c r="K737" i="2" s="1"/>
  <c r="K738" i="2" a="1"/>
  <c r="K738" i="2" s="1"/>
  <c r="K739" i="2" a="1"/>
  <c r="K739" i="2" s="1"/>
  <c r="K740" i="2" a="1"/>
  <c r="K740" i="2" s="1"/>
  <c r="K741" i="2" a="1"/>
  <c r="K741" i="2" s="1"/>
  <c r="K742" i="2" a="1"/>
  <c r="K742" i="2" s="1"/>
  <c r="K743" i="2" a="1"/>
  <c r="K743" i="2"/>
  <c r="K744" i="2" a="1"/>
  <c r="K744" i="2" s="1"/>
  <c r="K745" i="2" a="1"/>
  <c r="K745" i="2" s="1"/>
  <c r="K746" i="2" a="1"/>
  <c r="K746" i="2" s="1"/>
  <c r="K747" i="2" a="1"/>
  <c r="K747" i="2" s="1"/>
  <c r="K748" i="2" a="1"/>
  <c r="K748" i="2" s="1"/>
  <c r="K749" i="2" a="1"/>
  <c r="K749" i="2" s="1"/>
  <c r="K750" i="2" a="1"/>
  <c r="K750" i="2" s="1"/>
  <c r="K751" i="2" a="1"/>
  <c r="K751" i="2" s="1"/>
  <c r="K752" i="2" a="1"/>
  <c r="K752" i="2"/>
  <c r="K753" i="2" a="1"/>
  <c r="K753" i="2"/>
  <c r="K754" i="2" a="1"/>
  <c r="K754" i="2" s="1"/>
  <c r="K755" i="2" a="1"/>
  <c r="K755" i="2" s="1"/>
  <c r="K756" i="2" a="1"/>
  <c r="K756" i="2" s="1"/>
  <c r="K757" i="2" a="1"/>
  <c r="K757" i="2" s="1"/>
  <c r="K758" i="2" a="1"/>
  <c r="K758" i="2"/>
  <c r="K759" i="2" a="1"/>
  <c r="K759" i="2" s="1"/>
  <c r="K760" i="2" a="1"/>
  <c r="K760" i="2" s="1"/>
  <c r="K761" i="2" a="1"/>
  <c r="K761" i="2"/>
  <c r="K762" i="2" a="1"/>
  <c r="K762" i="2" s="1"/>
  <c r="K763" i="2" a="1"/>
  <c r="K763" i="2" s="1"/>
  <c r="K764" i="2" a="1"/>
  <c r="K764" i="2"/>
  <c r="K765" i="2" a="1"/>
  <c r="K765" i="2"/>
  <c r="K766" i="2" a="1"/>
  <c r="K766" i="2" s="1"/>
  <c r="K767" i="2" a="1"/>
  <c r="K767" i="2" s="1"/>
  <c r="K768" i="2" a="1"/>
  <c r="K768" i="2" s="1"/>
  <c r="K769" i="2" a="1"/>
  <c r="K769" i="2" s="1"/>
  <c r="K770" i="2" a="1"/>
  <c r="K770" i="2"/>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c r="K783" i="2" a="1"/>
  <c r="K783" i="2" s="1"/>
  <c r="K784" i="2" a="1"/>
  <c r="K784" i="2" s="1"/>
  <c r="K785" i="2" a="1"/>
  <c r="K785" i="2" s="1"/>
  <c r="K786" i="2" a="1"/>
  <c r="K786" i="2"/>
  <c r="K787" i="2" a="1"/>
  <c r="K787" i="2" s="1"/>
  <c r="K788" i="2" a="1"/>
  <c r="K788" i="2" s="1"/>
  <c r="K789" i="2" a="1"/>
  <c r="K789" i="2" s="1"/>
  <c r="K790" i="2" a="1"/>
  <c r="K790" i="2" s="1"/>
  <c r="K791" i="2" a="1"/>
  <c r="K791" i="2" s="1"/>
  <c r="K792" i="2" a="1"/>
  <c r="K792" i="2" s="1"/>
  <c r="K793" i="2" a="1"/>
  <c r="K793" i="2" s="1"/>
  <c r="K794" i="2" a="1"/>
  <c r="K794" i="2" s="1"/>
  <c r="K795" i="2" a="1"/>
  <c r="K795" i="2"/>
  <c r="K796" i="2" a="1"/>
  <c r="K796" i="2" s="1"/>
  <c r="K797" i="2" a="1"/>
  <c r="K797" i="2"/>
  <c r="K798" i="2" a="1"/>
  <c r="K798" i="2" s="1"/>
  <c r="K799" i="2" a="1"/>
  <c r="K799" i="2" s="1"/>
  <c r="K800" i="2" a="1"/>
  <c r="K800" i="2" s="1"/>
  <c r="K801" i="2" a="1"/>
  <c r="K801" i="2"/>
  <c r="K802" i="2" a="1"/>
  <c r="K802" i="2" s="1"/>
  <c r="K803" i="2" a="1"/>
  <c r="K803" i="2" s="1"/>
  <c r="K804" i="2" a="1"/>
  <c r="K804" i="2" s="1"/>
  <c r="K805" i="2" a="1"/>
  <c r="K805" i="2" s="1"/>
  <c r="K806" i="2" a="1"/>
  <c r="K806" i="2" s="1"/>
  <c r="K807" i="2" a="1"/>
  <c r="K807" i="2"/>
  <c r="K808" i="2" a="1"/>
  <c r="K808" i="2" s="1"/>
  <c r="K809" i="2" a="1"/>
  <c r="K809" i="2" s="1"/>
  <c r="K810" i="2" a="1"/>
  <c r="K810" i="2" s="1"/>
  <c r="K811" i="2" a="1"/>
  <c r="K811" i="2" s="1"/>
  <c r="K812" i="2" a="1"/>
  <c r="K812" i="2"/>
  <c r="K813" i="2" a="1"/>
  <c r="K813" i="2"/>
  <c r="K814" i="2" a="1"/>
  <c r="K814" i="2" s="1"/>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s="1"/>
  <c r="K989" i="2" a="1"/>
  <c r="K989" i="2"/>
  <c r="K990" i="2" a="1"/>
  <c r="K990" i="2" s="1"/>
  <c r="K991" i="2" a="1"/>
  <c r="K991" i="2" s="1"/>
  <c r="K992" i="2" a="1"/>
  <c r="K992" i="2"/>
  <c r="K993" i="2" a="1"/>
  <c r="K993" i="2"/>
  <c r="K994" i="2" a="1"/>
  <c r="K994" i="2" s="1"/>
  <c r="K995" i="2" a="1"/>
  <c r="K995" i="2" s="1"/>
  <c r="K996" i="2" a="1"/>
  <c r="K996" i="2"/>
  <c r="K997" i="2" a="1"/>
  <c r="K997" i="2" s="1"/>
  <c r="K998" i="2" a="1"/>
  <c r="K998" i="2"/>
  <c r="K999" i="2" a="1"/>
  <c r="K999" i="2"/>
  <c r="K1000" i="2" a="1"/>
  <c r="K1000" i="2" s="1"/>
  <c r="K1001" i="2" a="1"/>
  <c r="K1001" i="2" s="1"/>
  <c r="K1002" i="2" a="1"/>
  <c r="K1002" i="2" s="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J53" i="7" l="1"/>
  <c r="K55" i="7"/>
  <c r="K54" i="7"/>
  <c r="K52" i="7"/>
  <c r="K56" i="7"/>
  <c r="K53" i="7"/>
  <c r="J52" i="7"/>
  <c r="J56" i="7"/>
  <c r="J55" i="7"/>
  <c r="J5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A01446B-C71B-43C6-B37F-BCB9CC95CB73}" keepAlive="1" name="ModelConnection_ExternalData_1" description="Data Model" type="5" refreshedVersion="8" minRefreshableVersion="5" saveData="1">
    <dbPr connection="Data Model Connection" command="DRILLTHROUGH MAXROWS 1000 SELECT FROM [Model] WHERE ([calls].[Representative].&amp;[R02],[Measures].[call count]) RETURN [$calls].[Call number],[$calls].[Customer ID],[$calls].[Duration],[$calls].[Representative],[$calls].[Date of Call],[$calls].[Purchase Amount],[$calls].[Satisfaction Rating],[$calls].[FY],[$calls].[Day of week],[$calls].[Duration Bucket],[$calls].[Rating rounded]" commandType="4"/>
    <extLst>
      <ext xmlns:x15="http://schemas.microsoft.com/office/spreadsheetml/2010/11/main" uri="{DE250136-89BD-433C-8126-D09CA5730AF9}">
        <x15:connection id="" model="1"/>
      </ext>
    </extLst>
  </connection>
  <connection id="2" xr16:uid="{E462E13B-5891-4500-8613-4B4EAF7CB83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5B6FA7E-D335-4DF2-B4FF-17D6F5B6D387}" name="WorksheetConnection_07.sample-data-excel-portfolio-project.xlsx!calls" type="102" refreshedVersion="8" minRefreshableVersion="5">
    <extLst>
      <ext xmlns:x15="http://schemas.microsoft.com/office/spreadsheetml/2010/11/main" uri="{DE250136-89BD-433C-8126-D09CA5730AF9}">
        <x15:connection id="calls">
          <x15:rangePr sourceName="_xlcn.WorksheetConnection_07.sampledataexcelportfolioproject.xlsxcalls1"/>
        </x15:connection>
      </ext>
    </extLst>
  </connection>
  <connection id="4" xr16:uid="{34B49795-BBFB-41A3-A2E0-0F30953BC160}" name="WorksheetConnection_07.sample-data-excel-portfolio-project.xlsx!customers" type="102" refreshedVersion="8" minRefreshableVersion="5">
    <extLst>
      <ext xmlns:x15="http://schemas.microsoft.com/office/spreadsheetml/2010/11/main" uri="{DE250136-89BD-433C-8126-D09CA5730AF9}">
        <x15:connection id="customers" autoDelete="1">
          <x15:rangePr sourceName="_xlcn.WorksheetConnection_07.sampledataexcelportfolioproject.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<sst xmlns="http://schemas.openxmlformats.org/spreadsheetml/2006/main" count="4278" uniqueCount="1100">
  <si>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</si>
  <si>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</si>
  <si>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</si>
  <si>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</si>
  <si>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</si>
  <si>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</si>
  <si>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</si>
  <si>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</si>
  <si>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</si>
  <si>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</si>
  <si>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</si>
  <si>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</si>
  <si>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</si>
  <si>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</si>
  <si>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</si>
  <si>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</si>
  <si>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</si>
  <si>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</si>
  <si>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</si>
  <si>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</si>
  <si>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</si>
  <si>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</si>
  <si>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</si>
  <si>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</si>
  <si>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</si>
  <si>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</si>
  <si>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</si>
  <si>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</si>
  <si>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</si>
  <si>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</si>
  <si>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</si>
  <si>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</si>
  <si>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</si>
  <si>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</si>
  <si>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</si>
  <si>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</si>
  <si>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</si>
  <si>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</si>
  <si>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</si>
  <si>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</si>
  <si>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</si>
  <si>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</si>
  <si>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</si>
  <si>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</si>
  <si>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</si>
  <si>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</si>
  <si>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</si>
  <si>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</si>
  <si>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</si>
  <si>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</si>
  <si>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</si>
  <si>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</si>
  <si>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</si>
  <si>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</si>
  <si>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</si>
  <si>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</si>
  <si>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</si>
  <si>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</si>
  <si>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</si>
  <si>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</si>
  <si>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</si>
  <si>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</si>
  <si>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</si>
  <si>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</si>
  <si>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</si>
  <si>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</si>
  <si>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</si>
  <si>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</si>
  <si>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</si>
  <si>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</si>
  <si>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</si>
  <si>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</si>
  <si>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</si>
  <si>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</si>
  <si>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</si>
  <si>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</si>
  <si>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</si>
  <si>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</si>
  <si>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</si>
  <si>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</si>
  <si>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</si>
  <si>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</si>
  <si>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</si>
  <si>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</si>
  <si>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</si>
  <si>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</si>
  <si>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</si>
  <si>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</si>
  <si>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</si>
  <si>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</si>
  <si>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</si>
  <si>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</si>
  <si>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</si>
  <si>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</si>
  <si>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</si>
  <si>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</si>
  <si>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</si>
  <si>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</si>
  <si>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</si>
  <si>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</si>
  <si>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</si>
  <si>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</si>
  <si>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</si>
  <si>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</si>
  <si>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</si>
  <si>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</si>
  <si>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</si>
  <si>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</si>
  <si>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</si>
  <si>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</si>
  <si>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</si>
  <si>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</si>
  <si>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</si>
  <si>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</si>
  <si>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</si>
  <si>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</si>
  <si>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</si>
  <si>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</si>
  <si>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</si>
  <si>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</si>
  <si>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</si>
  <si>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</si>
  <si>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</si>
  <si>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</si>
  <si>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</si>
  <si>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</si>
  <si>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</si>
  <si>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</si>
  <si>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</si>
  <si>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</si>
  <si>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</si>
  <si>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</si>
  <si>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</si>
  <si>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</si>
  <si>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</si>
  <si>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</si>
  <si>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</si>
  <si>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</si>
  <si>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</si>
  <si>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</si>
  <si>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</si>
  <si>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</si>
  <si>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</si>
  <si>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</si>
  <si>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</si>
  <si>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</si>
  <si>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</si>
  <si>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</si>
  <si>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</si>
  <si>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</si>
  <si>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</si>
  <si>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</si>
  <si>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</si>
  <si>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</si>
  <si>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</si>
  <si>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</si>
  <si>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</si>
  <si>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</si>
  <si>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</si>
  <si>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</si>
  <si>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</si>
  <si>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</si>
  <si>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</si>
  <si>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</si>
  <si>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</si>
  <si>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</si>
  <si>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</si>
  <si>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</si>
  <si>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</si>
  <si>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</si>
  <si>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</si>
  <si>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</si>
  <si>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</si>
  <si>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</si>
  <si>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</si>
  <si>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</si>
  <si>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</si>
  <si>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</si>
  <si>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</si>
  <si>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</si>
  <si>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</si>
  <si>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</si>
  <si>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</si>
  <si>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</si>
  <si>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</si>
  <si>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</si>
  <si>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</si>
  <si>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</si>
  <si>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</si>
  <si>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</si>
  <si>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</si>
  <si>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</si>
  <si>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</si>
  <si>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</si>
  <si>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</si>
  <si>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</si>
  <si>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</si>
  <si>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</si>
  <si>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</si>
  <si>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</si>
  <si>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</si>
  <si>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</si>
  <si>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</si>
  <si>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</si>
  <si>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</si>
  <si>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</si>
  <si>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</si>
  <si>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</si>
  <si>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</si>
  <si>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</si>
  <si>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</si>
  <si>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</si>
  <si>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</si>
  <si>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</si>
  <si>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</si>
  <si>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</si>
  <si>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</si>
  <si>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</si>
  <si>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</si>
  <si>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</si>
  <si>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</si>
  <si>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</si>
  <si>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</si>
  <si>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</si>
  <si>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</si>
  <si>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</si>
  <si>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</si>
  <si>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</si>
  <si>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</si>
  <si>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</si>
  <si>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</si>
  <si>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</si>
  <si>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</si>
  <si>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</si>
  <si>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</si>
  <si>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</si>
  <si>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</si>
  <si>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</si>
  <si>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</si>
  <si>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</si>
  <si>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</si>
  <si>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</si>
  <si>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</si>
  <si>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</si>
  <si>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</si>
  <si>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</si>
  <si>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</si>
  <si>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</si>
  <si>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</si>
  <si>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</si>
  <si>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</si>
  <si>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</si>
  <si>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</si>
  <si>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</si>
  <si>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</si>
  <si>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</si>
  <si>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</si>
  <si>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</si>
  <si>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</si>
  <si>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</si>
  <si>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</si>
  <si>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</si>
  <si>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</si>
  <si>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</si>
  <si>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</si>
  <si>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</si>
  <si>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</si>
  <si>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</si>
  <si>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</si>
  <si>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</si>
  <si>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</si>
  <si>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</si>
  <si>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</si>
  <si>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</si>
  <si>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</si>
  <si>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</si>
  <si>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</si>
  <si>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</si>
  <si>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</si>
  <si>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</si>
  <si>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</si>
  <si>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</si>
  <si>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</si>
  <si>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</si>
  <si>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</si>
  <si>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</si>
  <si>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</si>
  <si>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</si>
  <si>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</si>
  <si>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</si>
  <si>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</si>
  <si>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</si>
  <si>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</si>
  <si>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</si>
  <si>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</si>
  <si>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</si>
  <si>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</si>
  <si>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</si>
  <si>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</si>
  <si>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</si>
  <si>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</si>
  <si>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</si>
  <si>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</si>
  <si>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</si>
  <si>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</si>
  <si>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</si>
  <si>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</si>
  <si>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</si>
  <si>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</si>
  <si>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</si>
  <si>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</si>
  <si>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</si>
  <si>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</si>
  <si>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</si>
  <si>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</si>
  <si>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</si>
  <si>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</si>
  <si>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</si>
  <si>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</si>
  <si>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</si>
  <si>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</si>
  <si>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</si>
  <si>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</si>
  <si>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</si>
  <si>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</si>
  <si>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</si>
  <si>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</si>
  <si>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</si>
  <si>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</si>
  <si>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</si>
  <si>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</si>
  <si>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</si>
  <si>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</si>
  <si>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</si>
  <si>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</si>
  <si>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</si>
  <si>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</si>
  <si>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</si>
  <si>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</si>
  <si>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</si>
  <si>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</si>
  <si>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</si>
  <si>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</si>
  <si>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</si>
  <si>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</si>
  <si>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</si>
  <si>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</si>
  <si>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</si>
  <si>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</si>
  <si>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</si>
  <si>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</si>
  <si>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</si>
  <si>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</si>
  <si>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</si>
  <si>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</si>
  <si>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</si>
  <si>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</si>
  <si>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</si>
  <si>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</si>
  <si>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</si>
  <si>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</si>
  <si>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</si>
  <si>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</si>
  <si>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</si>
  <si>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</si>
  <si>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</si>
  <si>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</si>
  <si>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</si>
  <si>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</si>
  <si>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</si>
  <si>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</si>
  <si>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</si>
  <si>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</si>
  <si>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</si>
  <si>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</si>
  <si>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</si>
  <si>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</si>
  <si>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</si>
  <si>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</si>
  <si>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</si>
  <si>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</si>
  <si>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</si>
  <si>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</si>
  <si>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</si>
  <si>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</si>
  <si>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</si>
  <si>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</si>
  <si>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</si>
  <si>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</si>
  <si>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</si>
  <si>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</si>
  <si>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</si>
  <si>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</si>
  <si>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</si>
  <si>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</si>
  <si>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</si>
  <si>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</si>
  <si>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</si>
  <si>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</si>
  <si>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</si>
  <si>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</si>
  <si>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</si>
  <si>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</si>
  <si>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</si>
  <si>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</si>
  <si>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</si>
  <si>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</si>
  <si>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</si>
  <si>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</si>
  <si>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</si>
  <si>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</si>
  <si>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</si>
  <si>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</si>
  <si>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</si>
  <si>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</si>
  <si>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</si>
  <si>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</si>
  <si>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</si>
  <si>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</si>
  <si>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</si>
  <si>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</si>
  <si>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</si>
  <si>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</si>
  <si>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</si>
  <si>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</si>
  <si>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</si>
  <si>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</si>
  <si>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</si>
  <si>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</si>
  <si>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</si>
  <si>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</si>
  <si>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</si>
  <si>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</si>
  <si>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</si>
  <si>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</si>
  <si>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</si>
  <si>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</si>
  <si>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</si>
  <si>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</si>
  <si>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</si>
  <si>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</si>
  <si>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</si>
  <si>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</si>
  <si>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</si>
  <si>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</si>
  <si>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</si>
  <si>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</si>
  <si>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</si>
  <si>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</si>
  <si>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</si>
  <si>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</si>
  <si>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</si>
  <si>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</si>
  <si>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</si>
  <si>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</si>
  <si>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</si>
  <si>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</si>
  <si>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</si>
  <si>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</si>
  <si>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</si>
  <si>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</si>
  <si>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</si>
  <si>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</si>
  <si>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</si>
  <si>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</si>
  <si>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</si>
  <si>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</si>
  <si>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</si>
  <si>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</si>
  <si>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</si>
  <si>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</si>
  <si>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</si>
  <si>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</si>
  <si>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</si>
  <si>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</si>
  <si>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</si>
  <si>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</si>
  <si>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</si>
  <si>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</si>
  <si>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</si>
  <si>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</si>
  <si>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</si>
  <si>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</si>
  <si>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</si>
  <si>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</si>
  <si>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</si>
  <si>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</si>
  <si>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</si>
  <si>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</si>
  <si>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</si>
  <si>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</si>
  <si>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</si>
  <si>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</si>
  <si>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</si>
  <si>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</si>
  <si>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</si>
  <si>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</si>
  <si>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</si>
  <si>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</si>
  <si>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</si>
  <si>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</si>
  <si>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</si>
  <si>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</si>
  <si>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</si>
  <si>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</si>
  <si>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</si>
  <si>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</si>
  <si>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</si>
  <si>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</si>
  <si>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</si>
  <si>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</si>
  <si>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</si>
  <si>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</si>
  <si>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</si>
  <si>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</si>
  <si>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</si>
  <si>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</si>
  <si>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</si>
  <si>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</si>
  <si>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</si>
  <si>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</si>
  <si>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</si>
  <si>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</si>
  <si>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</si>
  <si>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</si>
  <si>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</si>
  <si>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</si>
  <si>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</si>
  <si>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</si>
  <si>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</si>
  <si>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</si>
  <si>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</si>
  <si>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</si>
  <si>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</si>
  <si>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</si>
  <si>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</si>
  <si>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</si>
  <si>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</si>
  <si>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</si>
  <si>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</si>
  <si>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</si>
  <si>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</si>
  <si>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</si>
  <si>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</si>
  <si>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</si>
  <si>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</si>
  <si>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</si>
  <si>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</si>
  <si>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</si>
  <si>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</si>
  <si>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</si>
  <si>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</si>
  <si>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</si>
  <si>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</si>
  <si>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</si>
  <si>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</si>
  <si>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</si>
  <si>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</si>
  <si>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</si>
  <si>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</si>
  <si>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</si>
  <si>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</si>
  <si>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</si>
  <si>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</si>
  <si>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</si>
  <si>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</si>
  <si>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</si>
  <si>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</si>
  <si>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</si>
  <si>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</si>
  <si>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</si>
  <si>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</si>
  <si>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</si>
  <si>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</si>
  <si>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</si>
  <si>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</si>
  <si>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</si>
  <si>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</si>
  <si>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</si>
  <si>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</si>
  <si>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</si>
  <si>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</si>
  <si>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</si>
  <si>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</si>
  <si>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</si>
  <si>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</si>
  <si>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</si>
  <si>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</si>
  <si>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</si>
  <si>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</si>
  <si>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</si>
  <si>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</si>
  <si>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</si>
  <si>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</si>
  <si>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</si>
  <si>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</si>
  <si>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</si>
  <si>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</si>
  <si>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</si>
  <si>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</si>
  <si>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</si>
  <si>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</si>
  <si>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</si>
  <si>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</si>
  <si>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</si>
  <si>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</si>
  <si>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</si>
  <si>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</si>
  <si>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</si>
  <si>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</si>
  <si>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</si>
  <si>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</si>
  <si>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</si>
  <si>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</si>
  <si>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</si>
  <si>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</si>
  <si>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</si>
  <si>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</si>
  <si>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</si>
  <si>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</si>
  <si>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</si>
  <si>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</si>
  <si>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</si>
  <si>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</si>
  <si>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</si>
  <si>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</si>
  <si>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</si>
  <si>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</si>
  <si>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</si>
  <si>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</si>
  <si>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</si>
  <si>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</si>
  <si>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</si>
  <si>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</si>
  <si>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</si>
  <si>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</si>
  <si>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</si>
  <si>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</si>
  <si>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</si>
  <si>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</si>
  <si>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</si>
  <si>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</si>
  <si>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</si>
  <si>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</si>
  <si>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</si>
  <si>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</si>
  <si>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</si>
  <si>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</si>
  <si>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</si>
  <si>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</si>
  <si>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</si>
  <si>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</si>
  <si>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</si>
  <si>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</si>
  <si>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</si>
  <si>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</si>
  <si>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</si>
  <si>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</si>
  <si>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</si>
  <si>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</si>
  <si>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</si>
  <si>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</si>
  <si>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</si>
  <si>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</si>
  <si>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</si>
  <si>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</si>
  <si>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</si>
  <si>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</si>
  <si>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</si>
  <si>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</si>
  <si>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</si>
  <si>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</si>
  <si>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</si>
  <si>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</si>
  <si>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</si>
  <si>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</si>
  <si>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</si>
  <si>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</si>
  <si>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</si>
  <si>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</si>
  <si>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</si>
  <si>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</si>
  <si>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</si>
  <si>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</si>
  <si>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</si>
  <si>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</si>
  <si>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</si>
  <si>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</si>
  <si>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</si>
  <si>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</si>
  <si>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</si>
  <si>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</si>
  <si>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</si>
  <si>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</si>
  <si>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</si>
  <si>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</si>
  <si>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</si>
  <si>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</si>
  <si>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</si>
  <si>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</si>
  <si>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</si>
  <si>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</si>
  <si>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</si>
  <si>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</si>
  <si>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</si>
  <si>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</si>
  <si>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</si>
  <si>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</si>
  <si>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</si>
  <si>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</si>
  <si>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</si>
  <si>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</si>
  <si>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</si>
  <si>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</si>
  <si>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</si>
  <si>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</si>
  <si>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</si>
  <si>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</si>
  <si>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</si>
  <si>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</si>
  <si>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</si>
  <si>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</si>
  <si>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</si>
  <si>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</si>
  <si>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</si>
  <si>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</si>
  <si>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</si>
  <si>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</si>
  <si>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</si>
  <si>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</si>
  <si>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</si>
  <si>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</si>
  <si>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</si>
  <si>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</si>
  <si>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</si>
  <si>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</si>
  <si>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</si>
  <si>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</si>
  <si>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</si>
  <si>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</si>
  <si>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</si>
  <si>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</si>
  <si>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</si>
  <si>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</si>
  <si>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</si>
  <si>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</si>
  <si>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</si>
  <si>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</si>
  <si>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</si>
  <si>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</si>
  <si>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</si>
  <si>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</si>
  <si>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</si>
  <si>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</si>
  <si>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</si>
  <si>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</si>
  <si>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</si>
  <si>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</si>
  <si>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</si>
  <si>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</si>
  <si>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</si>
  <si>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</si>
  <si>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</si>
  <si>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</si>
  <si>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</si>
  <si>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</si>
  <si>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</si>
  <si>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</si>
  <si>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</si>
  <si>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</si>
  <si>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</si>
  <si>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</si>
  <si>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</si>
  <si>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</si>
  <si>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</si>
  <si>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</si>
  <si>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</si>
  <si>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</si>
  <si>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</si>
  <si>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</si>
  <si>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</si>
  <si>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</si>
  <si>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</si>
  <si>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</si>
  <si>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</si>
  <si>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</si>
  <si>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</si>
  <si>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</si>
  <si>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</si>
  <si>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</si>
  <si>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</si>
  <si>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</si>
  <si>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</si>
  <si>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</si>
  <si>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</si>
  <si>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</si>
  <si>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</si>
  <si>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</si>
  <si>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</si>
  <si>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</si>
  <si>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</si>
  <si>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</si>
  <si>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</si>
  <si>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</si>
  <si>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</si>
  <si>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</si>
  <si>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</si>
  <si>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</si>
  <si>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</si>
  <si>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</si>
  <si>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</si>
  <si>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</si>
  <si>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</si>
  <si>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</si>
  <si>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</si>
  <si>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</si>
  <si>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</si>
  <si>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</si>
  <si>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</si>
  <si>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</si>
  <si>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</si>
  <si>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</si>
  <si>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</si>
  <si>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</si>
  <si>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</si>
  <si>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</si>
  <si>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</si>
  <si>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</si>
  <si>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</si>
  <si>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</si>
  <si>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</si>
  <si>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</si>
  <si>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</si>
  <si>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</si>
  <si>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</si>
  <si>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</si>
  <si>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</si>
  <si>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</si>
  <si>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</si>
  <si>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</si>
  <si>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</si>
  <si>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</si>
  <si>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</si>
  <si>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</si>
  <si>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</si>
  <si>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</si>
  <si>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</si>
  <si>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</si>
  <si>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</si>
  <si>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</si>
  <si>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</si>
  <si>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</si>
  <si>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</si>
  <si>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</si>
  <si>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</si>
  <si>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</si>
  <si>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</si>
  <si>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</si>
  <si>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</si>
  <si>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</si>
  <si>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</si>
  <si>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</si>
  <si>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</si>
  <si>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</si>
  <si>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</si>
  <si>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</si>
  <si>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</si>
  <si>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</si>
  <si>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</si>
  <si>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</si>
  <si>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</si>
  <si>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</si>
  <si>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</si>
  <si>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</si>
  <si>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</si>
  <si>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</si>
  <si>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</si>
  <si>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</si>
  <si>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</si>
  <si>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</si>
  <si>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</si>
  <si>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</si>
  <si>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</si>
  <si>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</si>
  <si>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</si>
  <si>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</si>
  <si>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</si>
  <si>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</si>
  <si>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</si>
  <si>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</si>
  <si>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</si>
  <si>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</si>
  <si>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</si>
  <si>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</si>
  <si>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</si>
  <si>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</si>
  <si>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</si>
  <si>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</si>
  <si>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</si>
  <si>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</si>
  <si>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</si>
  <si>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</si>
  <si>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</si>
  <si>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</si>
  <si>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</si>
  <si>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</si>
  <si>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</si>
  <si>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</si>
  <si>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</si>
  <si>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</si>
  <si>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</si>
  <si>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</si>
  <si>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</si>
  <si>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</si>
  <si>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</si>
  <si>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</si>
  <si>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</si>
  <si>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</si>
  <si>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</si>
  <si>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</si>
  <si>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</si>
  <si>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</si>
  <si>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</si>
  <si>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</si>
  <si>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</si>
  <si>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</si>
  <si>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</si>
  <si>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</si>
  <si>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</si>
  <si>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</si>
  <si>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</si>
  <si>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</si>
  <si>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</si>
  <si>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</si>
  <si>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</si>
  <si>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</si>
  <si>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</si>
  <si>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</si>
  <si>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</si>
  <si>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</si>
  <si>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</si>
  <si>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</si>
  <si>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</si>
  <si>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</si>
  <si>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</si>
  <si>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</si>
  <si>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</si>
  <si>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</si>
  <si>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</si>
  <si>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</si>
  <si>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</si>
  <si>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</si>
  <si>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</si>
  <si>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</si>
  <si>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</si>
  <si>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</si>
  <si>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</si>
  <si>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</si>
  <si>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</si>
  <si>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</si>
  <si>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</si>
  <si>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</si>
  <si>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</si>
  <si>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</si>
  <si>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</si>
  <si>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</si>
  <si>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</si>
  <si>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</si>
  <si>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</si>
  <si>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</si>
  <si>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</si>
  <si>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</si>
  <si>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</si>
  <si>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</si>
  <si>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</si>
  <si>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</si>
  <si>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</si>
  <si>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</si>
  <si>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</si>
  <si>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</si>
  <si>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</si>
  <si>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</si>
  <si>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</si>
  <si>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</si>
  <si>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</si>
  <si>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</si>
  <si>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</si>
  <si>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</si>
  <si>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</si>
  <si>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</si>
  <si>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</si>
  <si>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</si>
  <si>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</si>
  <si>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</si>
  <si>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</si>
  <si>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</si>
  <si>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</si>
  <si>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</si>
  <si>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</si>
  <si>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</si>
  <si>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</si>
  <si>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</si>
  <si>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</si>
  <si>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</si>
  <si>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</si>
  <si>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</si>
  <si>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</si>
  <si>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</si>
  <si>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</si>
  <si>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</si>
  <si>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</si>
  <si>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</si>
  <si>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</si>
  <si>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</si>
  <si>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</si>
  <si>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</si>
  <si>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</si>
  <si>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</si>
  <si>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</si>
  <si>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</si>
  <si>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</si>
  <si>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</si>
  <si>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</si>
  <si>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</si>
  <si>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</si>
  <si>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</si>
  <si>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</si>
  <si>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</si>
  <si>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</si>
  <si>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</si>
  <si>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</si>
  <si>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</si>
  <si>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</si>
  <si>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</si>
  <si>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</si>
  <si>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</si>
  <si>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</si>
  <si>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</si>
  <si>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</si>
  <si>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</si>
  <si>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</si>
  <si>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</si>
  <si>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</si>
  <si>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</si>
  <si>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</si>
  <si>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</si>
  <si>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</si>
  <si>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</si>
  <si>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</si>
  <si>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</si>
  <si>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</si>
  <si>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</si>
  <si>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</si>
  <si>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</si>
  <si>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</si>
  <si>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</si>
  <si>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</si>
  <si>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Sunday</t>
  </si>
  <si>
    <t>1 to 2 hours</t>
  </si>
  <si>
    <t>Tuesday</t>
  </si>
  <si>
    <t>30 to 60 mins</t>
  </si>
  <si>
    <t>Wednesday</t>
  </si>
  <si>
    <t>More than 2 hours</t>
  </si>
  <si>
    <t>Thursday</t>
  </si>
  <si>
    <t>Saturday</t>
  </si>
  <si>
    <t>Monday</t>
  </si>
  <si>
    <t>Friday</t>
  </si>
  <si>
    <t>10 to 30 mins</t>
  </si>
  <si>
    <t>Under 10 mins</t>
  </si>
  <si>
    <t>Row Labels</t>
  </si>
  <si>
    <t>Grand Total</t>
  </si>
  <si>
    <t>Jan</t>
  </si>
  <si>
    <t>Feb</t>
  </si>
  <si>
    <t>Mar</t>
  </si>
  <si>
    <t>Apr</t>
  </si>
  <si>
    <t>May</t>
  </si>
  <si>
    <t>Jun</t>
  </si>
  <si>
    <t>Jul</t>
  </si>
  <si>
    <t>Aug</t>
  </si>
  <si>
    <t>Sep</t>
  </si>
  <si>
    <t>Oct</t>
  </si>
  <si>
    <t>Nov</t>
  </si>
  <si>
    <t>Dec</t>
  </si>
  <si>
    <t>call count2</t>
  </si>
  <si>
    <t>Count of Call number</t>
  </si>
  <si>
    <t>for graph</t>
  </si>
  <si>
    <t xml:space="preserve">Rep </t>
  </si>
  <si>
    <t>calls</t>
  </si>
  <si>
    <t>Amount</t>
  </si>
  <si>
    <t>Sel.calls</t>
  </si>
  <si>
    <t>sel. Amount</t>
  </si>
  <si>
    <t>selected rep</t>
  </si>
  <si>
    <t>Column Labels</t>
  </si>
  <si>
    <t>Total</t>
  </si>
  <si>
    <t>% calls</t>
  </si>
  <si>
    <t>call rank</t>
  </si>
  <si>
    <t>Amount Rank</t>
  </si>
  <si>
    <t>labels:</t>
  </si>
  <si>
    <t>Image:</t>
  </si>
  <si>
    <t>CALL CENTRE REPORT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</si>
</sst>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0,&quot;K&quot;"/>
    <numFmt numFmtId="168" formatCode="[$$-409]#,##0"/>
  </numFmts>
  <fonts count="7" x14ac:knownFonts="1">
    <font>
      <sz val="11"/>
      <color theme="1"/>
      <name val="Aptos"/>
      <family val="2"/>
      <scheme val="minor"/>
    </font>
    <font>
      <b/>
      <sz val="11"/>
      <color theme="1"/>
      <name val="Aptos"/>
      <family val="2"/>
      <scheme val="minor"/>
    </font>
    <font>
      <sz val="8"/>
      <name val="Aptos"/>
      <family val="2"/>
      <scheme val="minor"/>
    </font>
    <font>
      <sz val="11"/>
      <color theme="1"/>
      <name val="Aptos"/>
      <family val="2"/>
      <scheme val="minor"/>
    </font>
    <font>
      <sz val="10"/>
      <color theme="1"/>
      <name val="Aptos"/>
      <family val="2"/>
      <scheme val="minor"/>
    </font>
    <font>
      <b/>
      <sz val="10"/>
      <color theme="1"/>
      <name val="Aptos"/>
      <family val="2"/>
      <scheme val="minor"/>
    </font>
    <font>
      <sz val="28"/>
      <color theme="8"/>
      <name val="Aptos ExtraBold"/>
      <family val="2"/>
      <scheme val="major"/>
    </font>
  </fonts>
  <fills count="5">
    <fill>
      <patternFill patternType="none"/>
    </fill>
    <fill>
      <patternFill patternType="gray125"/>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3" fillId="0" borderId="0" applyFont="0" applyFill="0" applyBorder="0" applyAlignment="0" applyProtection="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2" borderId="0" xfId="0" applyFill="1"/>
    <xf numFmtId="3" fontId="0" fillId="0" borderId="0" xfId="0" applyNumberFormat="1"/>
    <xf numFmtId="165" fontId="0" fillId="0" borderId="0" xfId="0" applyNumberFormat="1"/>
    <xf numFmtId="1" fontId="0" fillId="0" borderId="0" xfId="0" applyNumberFormat="1"/>
    <xf numFmtId="166" fontId="0" fillId="0" borderId="0" xfId="0" applyNumberFormat="1"/>
    <xf numFmtId="14"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3" borderId="0" xfId="0" applyFill="1" applyAlignment="1">
      <alignment horizontal="left"/>
    </xf>
    <xf numFmtId="0" fontId="0" fillId="0" borderId="0" xfId="0" applyAlignment="1">
      <alignment horizontal="left" indent="1"/>
    </xf>
    <xf numFmtId="0" fontId="0" fillId="4" borderId="0" xfId="0" applyFill="1"/>
    <xf numFmtId="0" fontId="4" fillId="4" borderId="0" xfId="0" applyFont="1" applyFill="1"/>
    <xf numFmtId="0" fontId="4" fillId="4" borderId="0" xfId="0" applyFont="1" applyFill="1" applyAlignment="1">
      <alignment horizontal="left" indent="1"/>
    </xf>
    <xf numFmtId="168" fontId="4" fillId="4" borderId="0" xfId="0" applyNumberFormat="1" applyFont="1" applyFill="1"/>
    <xf numFmtId="0" fontId="1" fillId="4" borderId="0" xfId="0" applyFont="1" applyFill="1" applyAlignment="1">
      <alignment horizontal="right" vertical="center"/>
    </xf>
    <xf numFmtId="0" fontId="1" fillId="4" borderId="0" xfId="0" applyFont="1" applyFill="1" applyAlignment="1">
      <alignment horizontal="right"/>
    </xf>
    <xf numFmtId="0" fontId="1" fillId="2" borderId="0" xfId="0" applyFont="1" applyFill="1"/>
    <xf numFmtId="0" fontId="5" fillId="4" borderId="0" xfId="0" applyFont="1" applyFill="1"/>
    <xf numFmtId="9" fontId="0" fillId="0" borderId="0" xfId="1" applyFont="1"/>
    <xf numFmtId="0" fontId="0" fillId="2" borderId="0" xfId="0" applyFill="1" applyAlignment="1">
      <alignment horizontal="center"/>
    </xf>
    <xf numFmtId="0" fontId="6"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29">
    <dxf>
      <fill>
        <patternFill patternType="solid">
          <bgColor theme="8"/>
        </patternFill>
      </fill>
    </dxf>
    <dxf>
      <fill>
        <patternFill patternType="solid">
          <bgColor theme="8"/>
        </patternFill>
      </fill>
    </dxf>
    <dxf>
      <fill>
        <patternFill>
          <bgColor theme="8" tint="0.59996337778862885"/>
        </patternFill>
      </fill>
      <border>
        <left style="thin">
          <color theme="1" tint="0.34998626667073579"/>
        </left>
        <right style="thin">
          <color theme="1" tint="0.34998626667073579"/>
        </right>
        <vertical/>
        <horizontal/>
      </border>
    </dxf>
    <dxf>
      <fill>
        <patternFill patternType="solid">
          <bgColor theme="8"/>
        </patternFill>
      </fill>
    </dxf>
    <dxf>
      <fill>
        <patternFill patternType="solid">
          <bgColor theme="8"/>
        </patternFill>
      </fill>
    </dxf>
    <dxf>
      <fill>
        <patternFill patternType="solid">
          <bgColor theme="8"/>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numFmt numFmtId="19" formatCode="dd/mm/yyyy"/>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4" defaultTableStyle="TableStyleMedium2" defaultPivotStyle="PivotStyleLight16">
    <tableStyle name="Slicer Style 1" pivot="0" table="0" count="1" xr9:uid="{25BABDA2-DB3D-41F6-98D0-3EE7CBB0176F}">
      <tableStyleElement type="wholeTable" dxfId="28"/>
    </tableStyle>
    <tableStyle name="SlicerStyleDark5 2" pivot="0" table="0" count="10" xr9:uid="{D87F8365-69D8-4173-AED0-0E34817FCCB3}">
      <tableStyleElement type="wholeTable" dxfId="27"/>
      <tableStyleElement type="headerRow" dxfId="26"/>
    </tableStyle>
    <tableStyle name="SlicerStyleDark5 3" pivot="0" table="0" count="10" xr9:uid="{A305307D-C720-4E05-9038-3D20CE0BADCC}">
      <tableStyleElement type="wholeTable" dxfId="25"/>
      <tableStyleElement type="headerRow" dxfId="24"/>
    </tableStyle>
    <tableStyle name="SlicerStyleDark5 4" pivot="0" table="0" count="10" xr9:uid="{36E35713-2620-4B5F-AE06-3836CC720E47}">
      <tableStyleElement type="wholeTable" dxfId="23"/>
      <tableStyleElement type="headerRow" dxfId="22"/>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sz val="14"/>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 Id="rId27"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Report.xlsx]pivots!monthly trend</c:name>
    <c:fmtId val="8"/>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solidFill>
              <a:schemeClr val="accent2"/>
            </a:soli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2-920E-43B5-B041-A75EB0ACCF42}"/>
            </c:ext>
          </c:extLst>
        </c:ser>
        <c:dLbls>
          <c:showLegendKey val="0"/>
          <c:showVal val="0"/>
          <c:showCatName val="0"/>
          <c:showSerName val="0"/>
          <c:showPercent val="0"/>
          <c:showBubbleSize val="0"/>
        </c:dLbls>
        <c:axId val="683342815"/>
        <c:axId val="683346175"/>
      </c:areaChart>
      <c:lineChart>
        <c:grouping val="standard"/>
        <c:varyColors val="0"/>
        <c:ser>
          <c:idx val="0"/>
          <c:order val="0"/>
          <c:tx>
            <c:strRef>
              <c:f>pivots!$B$24</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0-920E-43B5-B041-A75EB0ACCF42}"/>
            </c:ext>
          </c:extLst>
        </c:ser>
        <c:dLbls>
          <c:showLegendKey val="0"/>
          <c:showVal val="0"/>
          <c:showCatName val="0"/>
          <c:showSerName val="0"/>
          <c:showPercent val="0"/>
          <c:showBubbleSize val="0"/>
        </c:dLbls>
        <c:marker val="1"/>
        <c:smooth val="0"/>
        <c:axId val="683342815"/>
        <c:axId val="683346175"/>
      </c:lineChart>
      <c:catAx>
        <c:axId val="6833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46175"/>
        <c:crosses val="autoZero"/>
        <c:auto val="1"/>
        <c:lblAlgn val="ctr"/>
        <c:lblOffset val="100"/>
        <c:noMultiLvlLbl val="0"/>
      </c:catAx>
      <c:valAx>
        <c:axId val="683346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42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Report.xlsx]pivots!weekly trend</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pivots!$K$23</c:f>
              <c:strCache>
                <c:ptCount val="1"/>
                <c:pt idx="0">
                  <c:v>Total</c:v>
                </c:pt>
              </c:strCache>
            </c:strRef>
          </c:tx>
          <c:spPr>
            <a:solidFill>
              <a:schemeClr val="accent1"/>
            </a:solidFill>
            <a:ln>
              <a:noFill/>
            </a:ln>
            <a:effectLst/>
          </c:spPr>
          <c:invertIfNegative val="0"/>
          <c:cat>
            <c:strRef>
              <c:f>pivots!$J$24:$J$31</c:f>
              <c:strCache>
                <c:ptCount val="7"/>
                <c:pt idx="0">
                  <c:v>Sunday</c:v>
                </c:pt>
                <c:pt idx="1">
                  <c:v>Monday</c:v>
                </c:pt>
                <c:pt idx="2">
                  <c:v>Tuesday</c:v>
                </c:pt>
                <c:pt idx="3">
                  <c:v>Wednesday</c:v>
                </c:pt>
                <c:pt idx="4">
                  <c:v>Thursday</c:v>
                </c:pt>
                <c:pt idx="5">
                  <c:v>Friday</c:v>
                </c:pt>
                <c:pt idx="6">
                  <c:v>Saturday</c:v>
                </c:pt>
              </c:strCache>
            </c:strRef>
          </c:cat>
          <c:val>
            <c:numRef>
              <c:f>pivots!$K$24:$K$31</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F0EA-437F-9C06-311B9F7711AE}"/>
            </c:ext>
          </c:extLst>
        </c:ser>
        <c:dLbls>
          <c:showLegendKey val="0"/>
          <c:showVal val="0"/>
          <c:showCatName val="0"/>
          <c:showSerName val="0"/>
          <c:showPercent val="0"/>
          <c:showBubbleSize val="0"/>
        </c:dLbls>
        <c:gapWidth val="182"/>
        <c:axId val="2056097599"/>
        <c:axId val="2056099039"/>
      </c:barChart>
      <c:catAx>
        <c:axId val="20560975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9039"/>
        <c:crosses val="autoZero"/>
        <c:auto val="1"/>
        <c:lblAlgn val="ctr"/>
        <c:lblOffset val="100"/>
        <c:noMultiLvlLbl val="0"/>
      </c:catAx>
      <c:valAx>
        <c:axId val="2056099039"/>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pivots!$G$52:$G$56</c:f>
              <c:strCache>
                <c:ptCount val="5"/>
                <c:pt idx="0">
                  <c:v>R01</c:v>
                </c:pt>
                <c:pt idx="1">
                  <c:v>R02</c:v>
                </c:pt>
                <c:pt idx="2">
                  <c:v>R03</c:v>
                </c:pt>
                <c:pt idx="3">
                  <c:v>R04</c:v>
                </c:pt>
                <c:pt idx="4">
                  <c:v>R05</c:v>
                </c:pt>
              </c:strCache>
            </c:strRef>
          </c:cat>
          <c:val>
            <c:numRef>
              <c:f>pivots!$H$52:$H$56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2EF0-4E2A-83CF-2BD1297DDE01}"/>
            </c:ext>
          </c:extLst>
        </c:ser>
        <c:ser>
          <c:idx val="1"/>
          <c:order val="1"/>
          <c:tx>
            <c:strRef>
              <c:f>pivots!$J$51</c:f>
              <c:strCache>
                <c:ptCount val="1"/>
                <c:pt idx="0">
                  <c:v>Sel.calls</c:v>
                </c:pt>
              </c:strCache>
            </c:strRef>
          </c:tx>
          <c:spPr>
            <a:gradFill flip="none" rotWithShape="1">
              <a:gsLst>
                <a:gs pos="0">
                  <a:schemeClr val="accent5">
                    <a:alpha val="50000"/>
                  </a:schemeClr>
                </a:gs>
                <a:gs pos="100000">
                  <a:schemeClr val="accent5"/>
                </a:gs>
              </a:gsLst>
              <a:lin ang="16200000" scaled="1"/>
              <a:tileRect/>
            </a:gradFill>
            <a:ln>
              <a:noFill/>
            </a:ln>
            <a:effectLst/>
          </c:spPr>
          <c:invertIfNegative val="0"/>
          <c:val>
            <c:numRef>
              <c:f>pivots!$J$52:$J$56</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3-2EF0-4E2A-83CF-2BD1297DDE01}"/>
            </c:ext>
          </c:extLst>
        </c:ser>
        <c:dLbls>
          <c:showLegendKey val="0"/>
          <c:showVal val="0"/>
          <c:showCatName val="0"/>
          <c:showSerName val="0"/>
          <c:showPercent val="0"/>
          <c:showBubbleSize val="0"/>
        </c:dLbls>
        <c:gapWidth val="25"/>
        <c:overlap val="100"/>
        <c:axId val="2056098559"/>
        <c:axId val="2056091839"/>
      </c:barChart>
      <c:catAx>
        <c:axId val="20560985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1839"/>
        <c:crosses val="autoZero"/>
        <c:auto val="1"/>
        <c:lblAlgn val="ctr"/>
        <c:lblOffset val="100"/>
        <c:noMultiLvlLbl val="0"/>
      </c:catAx>
      <c:valAx>
        <c:axId val="2056091839"/>
        <c:scaling>
          <c:orientation val="minMax"/>
          <c:max val="250"/>
          <c:min val="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pivots!$G$52:$G$56</c:f>
              <c:strCache>
                <c:ptCount val="5"/>
                <c:pt idx="0">
                  <c:v>R01</c:v>
                </c:pt>
                <c:pt idx="1">
                  <c:v>R02</c:v>
                </c:pt>
                <c:pt idx="2">
                  <c:v>R03</c:v>
                </c:pt>
                <c:pt idx="3">
                  <c:v>R04</c:v>
                </c:pt>
                <c:pt idx="4">
                  <c:v>R05</c:v>
                </c:pt>
              </c:strCache>
            </c:strRef>
          </c:cat>
          <c:val>
            <c:numRef>
              <c:f>pivots!$I$52:$I$56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848-4B83-87FF-DBA2263304D7}"/>
            </c:ext>
          </c:extLst>
        </c:ser>
        <c:ser>
          <c:idx val="1"/>
          <c:order val="1"/>
          <c:tx>
            <c:strRef>
              <c:f>pivots!$K$51</c:f>
              <c:strCache>
                <c:ptCount val="1"/>
                <c:pt idx="0">
                  <c:v>sel. Amount</c:v>
                </c:pt>
              </c:strCache>
            </c:strRef>
          </c:tx>
          <c:spPr>
            <a:gradFill>
              <a:gsLst>
                <a:gs pos="0">
                  <a:schemeClr val="accent5">
                    <a:alpha val="50000"/>
                  </a:schemeClr>
                </a:gs>
                <a:gs pos="100000">
                  <a:schemeClr val="accent5"/>
                </a:gs>
              </a:gsLst>
              <a:lin ang="16200000" scaled="1"/>
            </a:gradFill>
            <a:ln>
              <a:noFill/>
            </a:ln>
            <a:effectLst/>
          </c:spPr>
          <c:invertIfNegative val="0"/>
          <c:dLbls>
            <c:delete val="1"/>
          </c:dLbls>
          <c:val>
            <c:numRef>
              <c:f>pivots!$K$52:$K$56</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A848-4B83-87FF-DBA2263304D7}"/>
            </c:ext>
          </c:extLst>
        </c:ser>
        <c:dLbls>
          <c:dLblPos val="outEnd"/>
          <c:showLegendKey val="0"/>
          <c:showVal val="1"/>
          <c:showCatName val="0"/>
          <c:showSerName val="0"/>
          <c:showPercent val="0"/>
          <c:showBubbleSize val="0"/>
        </c:dLbls>
        <c:gapWidth val="25"/>
        <c:overlap val="100"/>
        <c:axId val="2056098559"/>
        <c:axId val="2056091839"/>
      </c:barChart>
      <c:catAx>
        <c:axId val="205609855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1839"/>
        <c:crosses val="autoZero"/>
        <c:auto val="1"/>
        <c:lblAlgn val="ctr"/>
        <c:lblOffset val="100"/>
        <c:noMultiLvlLbl val="0"/>
      </c:catAx>
      <c:valAx>
        <c:axId val="2056091839"/>
        <c:scaling>
          <c:orientation val="minMax"/>
        </c:scaling>
        <c:delete val="0"/>
        <c:axPos val="t"/>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pivots!$H$96:$H$97</c:f>
              <c:strCache>
                <c:ptCount val="1"/>
                <c:pt idx="0">
                  <c:v>Female</c:v>
                </c:pt>
              </c:strCache>
            </c:strRef>
          </c:tx>
          <c:spPr>
            <a:solidFill>
              <a:schemeClr val="accent1"/>
            </a:solidFill>
            <a:ln>
              <a:noFill/>
            </a:ln>
            <a:effectLst/>
          </c:spPr>
          <c:invertIfNegative val="0"/>
          <c:cat>
            <c:strRef>
              <c:f>pivots!$G$98:$G$101</c:f>
              <c:strCache>
                <c:ptCount val="3"/>
                <c:pt idx="0">
                  <c:v>Cincinnati</c:v>
                </c:pt>
                <c:pt idx="1">
                  <c:v>Cleveland</c:v>
                </c:pt>
                <c:pt idx="2">
                  <c:v>Columbus</c:v>
                </c:pt>
              </c:strCache>
            </c:strRef>
          </c:cat>
          <c:val>
            <c:numRef>
              <c:f>pivots!$H$98:$H$101</c:f>
              <c:numCache>
                <c:formatCode>#,##0</c:formatCode>
                <c:ptCount val="3"/>
                <c:pt idx="0">
                  <c:v>144</c:v>
                </c:pt>
                <c:pt idx="1">
                  <c:v>326</c:v>
                </c:pt>
                <c:pt idx="2">
                  <c:v>129</c:v>
                </c:pt>
              </c:numCache>
            </c:numRef>
          </c:val>
          <c:extLst>
            <c:ext xmlns:c16="http://schemas.microsoft.com/office/drawing/2014/chart" uri="{C3380CC4-5D6E-409C-BE32-E72D297353CC}">
              <c16:uniqueId val="{00000000-54FC-46FA-B953-CD1FE0A10AB8}"/>
            </c:ext>
          </c:extLst>
        </c:ser>
        <c:ser>
          <c:idx val="1"/>
          <c:order val="1"/>
          <c:tx>
            <c:strRef>
              <c:f>pivots!$I$96:$I$97</c:f>
              <c:strCache>
                <c:ptCount val="1"/>
                <c:pt idx="0">
                  <c:v>Male</c:v>
                </c:pt>
              </c:strCache>
            </c:strRef>
          </c:tx>
          <c:spPr>
            <a:solidFill>
              <a:schemeClr val="accent2"/>
            </a:solidFill>
            <a:ln>
              <a:noFill/>
            </a:ln>
            <a:effectLst/>
          </c:spPr>
          <c:invertIfNegative val="0"/>
          <c:cat>
            <c:strRef>
              <c:f>pivots!$G$98:$G$101</c:f>
              <c:strCache>
                <c:ptCount val="3"/>
                <c:pt idx="0">
                  <c:v>Cincinnati</c:v>
                </c:pt>
                <c:pt idx="1">
                  <c:v>Cleveland</c:v>
                </c:pt>
                <c:pt idx="2">
                  <c:v>Columbus</c:v>
                </c:pt>
              </c:strCache>
            </c:strRef>
          </c:cat>
          <c:val>
            <c:numRef>
              <c:f>pivots!$I$98:$I$101</c:f>
              <c:numCache>
                <c:formatCode>#,##0</c:formatCode>
                <c:ptCount val="3"/>
                <c:pt idx="0">
                  <c:v>132</c:v>
                </c:pt>
                <c:pt idx="1">
                  <c:v>63</c:v>
                </c:pt>
                <c:pt idx="2">
                  <c:v>206</c:v>
                </c:pt>
              </c:numCache>
            </c:numRef>
          </c:val>
          <c:extLst>
            <c:ext xmlns:c16="http://schemas.microsoft.com/office/drawing/2014/chart" uri="{C3380CC4-5D6E-409C-BE32-E72D297353CC}">
              <c16:uniqueId val="{00000001-54FC-46FA-B953-CD1FE0A10AB8}"/>
            </c:ext>
          </c:extLst>
        </c:ser>
        <c:dLbls>
          <c:showLegendKey val="0"/>
          <c:showVal val="0"/>
          <c:showCatName val="0"/>
          <c:showSerName val="0"/>
          <c:showPercent val="0"/>
          <c:showBubbleSize val="0"/>
        </c:dLbls>
        <c:gapWidth val="150"/>
        <c:overlap val="100"/>
        <c:axId val="1025454527"/>
        <c:axId val="1025455487"/>
      </c:barChart>
      <c:catAx>
        <c:axId val="102545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55487"/>
        <c:crosses val="autoZero"/>
        <c:auto val="1"/>
        <c:lblAlgn val="ctr"/>
        <c:lblOffset val="100"/>
        <c:noMultiLvlLbl val="0"/>
      </c:catAx>
      <c:valAx>
        <c:axId val="10254554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5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Report.xlsx]pivots!rep satisfication</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pivots!$H$111</c:f>
              <c:strCache>
                <c:ptCount val="1"/>
                <c:pt idx="0">
                  <c:v>Total</c:v>
                </c:pt>
              </c:strCache>
            </c:strRef>
          </c:tx>
          <c:spPr>
            <a:solidFill>
              <a:schemeClr val="accent1"/>
            </a:solidFill>
            <a:ln>
              <a:noFill/>
            </a:ln>
            <a:effectLst/>
          </c:spPr>
          <c:invertIfNegative val="0"/>
          <c:cat>
            <c:strRef>
              <c:f>pivots!$G$112:$G$116</c:f>
              <c:strCache>
                <c:ptCount val="4"/>
                <c:pt idx="0">
                  <c:v>2</c:v>
                </c:pt>
                <c:pt idx="1">
                  <c:v>3</c:v>
                </c:pt>
                <c:pt idx="2">
                  <c:v>4</c:v>
                </c:pt>
                <c:pt idx="3">
                  <c:v>5</c:v>
                </c:pt>
              </c:strCache>
            </c:strRef>
          </c:cat>
          <c:val>
            <c:numRef>
              <c:f>pivots!$H$112:$H$116</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C772-4E15-BABA-763C36F791E1}"/>
            </c:ext>
          </c:extLst>
        </c:ser>
        <c:dLbls>
          <c:showLegendKey val="0"/>
          <c:showVal val="0"/>
          <c:showCatName val="0"/>
          <c:showSerName val="0"/>
          <c:showPercent val="0"/>
          <c:showBubbleSize val="0"/>
        </c:dLbls>
        <c:gapWidth val="219"/>
        <c:overlap val="-27"/>
        <c:axId val="1025464127"/>
        <c:axId val="1025464607"/>
      </c:barChart>
      <c:catAx>
        <c:axId val="10254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64607"/>
        <c:crosses val="autoZero"/>
        <c:auto val="1"/>
        <c:lblAlgn val="ctr"/>
        <c:lblOffset val="100"/>
        <c:noMultiLvlLbl val="0"/>
      </c:catAx>
      <c:valAx>
        <c:axId val="102546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64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Report.xlsx]pivots!weekly trend</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pivots!$K$23</c:f>
              <c:strCache>
                <c:ptCount val="1"/>
                <c:pt idx="0">
                  <c:v>Total</c:v>
                </c:pt>
              </c:strCache>
            </c:strRef>
          </c:tx>
          <c:spPr>
            <a:solidFill>
              <a:schemeClr val="accent5"/>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pivots!$J$24:$J$31</c:f>
              <c:strCache>
                <c:ptCount val="7"/>
                <c:pt idx="0">
                  <c:v>Sunday</c:v>
                </c:pt>
                <c:pt idx="1">
                  <c:v>Monday</c:v>
                </c:pt>
                <c:pt idx="2">
                  <c:v>Tuesday</c:v>
                </c:pt>
                <c:pt idx="3">
                  <c:v>Wednesday</c:v>
                </c:pt>
                <c:pt idx="4">
                  <c:v>Thursday</c:v>
                </c:pt>
                <c:pt idx="5">
                  <c:v>Friday</c:v>
                </c:pt>
                <c:pt idx="6">
                  <c:v>Saturday</c:v>
                </c:pt>
              </c:strCache>
            </c:strRef>
          </c:cat>
          <c:val>
            <c:numRef>
              <c:f>pivots!$K$24:$K$31</c:f>
              <c:numCache>
                <c:formatCode>#,##0</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710B-409C-9CBF-6D9295C5DD6B}"/>
            </c:ext>
          </c:extLst>
        </c:ser>
        <c:dLbls>
          <c:showLegendKey val="0"/>
          <c:showVal val="0"/>
          <c:showCatName val="0"/>
          <c:showSerName val="0"/>
          <c:showPercent val="0"/>
          <c:showBubbleSize val="0"/>
        </c:dLbls>
        <c:gapWidth val="25"/>
        <c:axId val="2056097599"/>
        <c:axId val="2056099039"/>
      </c:barChart>
      <c:catAx>
        <c:axId val="20560975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9039"/>
        <c:crosses val="autoZero"/>
        <c:auto val="1"/>
        <c:lblAlgn val="ctr"/>
        <c:lblOffset val="100"/>
        <c:noMultiLvlLbl val="0"/>
      </c:catAx>
      <c:valAx>
        <c:axId val="2056099039"/>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097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Report.xlsx]pivots!monthly trend</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0">
                <a:solidFill>
                  <a:schemeClr val="accent6"/>
                </a:solidFill>
                <a:latin typeface="+mj-lt"/>
              </a:rPr>
              <a:t>Call</a:t>
            </a:r>
            <a:r>
              <a:rPr lang="en-IN" b="0" baseline="0">
                <a:solidFill>
                  <a:schemeClr val="accent6"/>
                </a:solidFill>
                <a:latin typeface="+mj-lt"/>
              </a:rPr>
              <a:t> Trend</a:t>
            </a:r>
            <a:endParaRPr lang="en-IN" b="0">
              <a:solidFill>
                <a:schemeClr val="accent6"/>
              </a:solidFill>
              <a:latin typeface="+mj-lt"/>
            </a:endParaRPr>
          </a:p>
        </c:rich>
      </c:tx>
      <c:layout>
        <c:manualLayout>
          <c:xMode val="edge"/>
          <c:yMode val="edge"/>
          <c:x val="4.4054658286583386E-2"/>
          <c:y val="4.142511722749005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5">
                  <a:lumMod val="40000"/>
                  <a:lumOff val="60000"/>
                  <a:alpha val="50000"/>
                </a:schemeClr>
              </a:gs>
              <a:gs pos="100000">
                <a:schemeClr val="accent6"/>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pivots!$C$24</c:f>
              <c:strCache>
                <c:ptCount val="1"/>
                <c:pt idx="0">
                  <c:v>call count2</c:v>
                </c:pt>
              </c:strCache>
            </c:strRef>
          </c:tx>
          <c:spPr>
            <a:gradFill flip="none" rotWithShape="1">
              <a:gsLst>
                <a:gs pos="0">
                  <a:schemeClr val="accent5">
                    <a:lumMod val="40000"/>
                    <a:lumOff val="60000"/>
                    <a:alpha val="50000"/>
                  </a:schemeClr>
                </a:gs>
                <a:gs pos="100000">
                  <a:schemeClr val="accent6"/>
                </a:gs>
              </a:gsLst>
              <a:lin ang="16200000" scaled="1"/>
              <a:tileRect/>
            </a:gradFill>
            <a:ln>
              <a:noFill/>
            </a:ln>
            <a:effectLst/>
          </c:spP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F5F5-4810-AE8E-A73EDB9E731F}"/>
            </c:ext>
          </c:extLst>
        </c:ser>
        <c:dLbls>
          <c:showLegendKey val="0"/>
          <c:showVal val="0"/>
          <c:showCatName val="0"/>
          <c:showSerName val="0"/>
          <c:showPercent val="0"/>
          <c:showBubbleSize val="0"/>
        </c:dLbls>
        <c:axId val="683342815"/>
        <c:axId val="683346175"/>
      </c:areaChart>
      <c:lineChart>
        <c:grouping val="standard"/>
        <c:varyColors val="0"/>
        <c:ser>
          <c:idx val="0"/>
          <c:order val="0"/>
          <c:tx>
            <c:strRef>
              <c:f>pivots!$B$24</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tx1">
                    <a:lumMod val="85000"/>
                    <a:lumOff val="15000"/>
                  </a:schemeClr>
                </a:solidFill>
              </a:ln>
              <a:effectLst/>
            </c:spPr>
          </c:marker>
          <c:cat>
            <c:strRef>
              <c:f>pivots!$A$25:$A$37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pivots!$B$25:$B$37</c:f>
              <c:numCache>
                <c:formatCode>#,##0</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F5F5-4810-AE8E-A73EDB9E731F}"/>
            </c:ext>
          </c:extLst>
        </c:ser>
        <c:dLbls>
          <c:showLegendKey val="0"/>
          <c:showVal val="0"/>
          <c:showCatName val="0"/>
          <c:showSerName val="0"/>
          <c:showPercent val="0"/>
          <c:showBubbleSize val="0"/>
        </c:dLbls>
        <c:marker val="1"/>
        <c:smooth val="0"/>
        <c:axId val="683342815"/>
        <c:axId val="683346175"/>
      </c:lineChart>
      <c:catAx>
        <c:axId val="68334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46175"/>
        <c:crosses val="autoZero"/>
        <c:auto val="1"/>
        <c:lblAlgn val="ctr"/>
        <c:lblOffset val="100"/>
        <c:noMultiLvlLbl val="0"/>
      </c:catAx>
      <c:valAx>
        <c:axId val="683346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334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4803149606299213" l="0.23622047244094491" r="0.23622047244094491" t="0.74803149606299213" header="0.31496062992125984" footer="0.31496062992125984"/>
    <c:pageSetup paperSize="9"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accent5"/>
                </a:solidFill>
                <a:latin typeface="+mj-lt"/>
                <a:ea typeface="+mn-ea"/>
                <a:cs typeface="+mn-cs"/>
              </a:defRPr>
            </a:pPr>
            <a:r>
              <a:rPr lang="en-US" sz="1600">
                <a:solidFill>
                  <a:schemeClr val="accent5"/>
                </a:solidFill>
                <a:latin typeface="+mj-lt"/>
              </a:rPr>
              <a:t>Calls</a:t>
            </a:r>
          </a:p>
        </c:rich>
      </c:tx>
      <c:layout>
        <c:manualLayout>
          <c:xMode val="edge"/>
          <c:yMode val="edge"/>
          <c:x val="4.7439496655987921E-2"/>
          <c:y val="1.835605485309519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5"/>
              </a:solidFill>
              <a:latin typeface="+mj-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pivots!$G$52:$G$56</c:f>
              <c:strCache>
                <c:ptCount val="5"/>
                <c:pt idx="0">
                  <c:v>R01</c:v>
                </c:pt>
                <c:pt idx="1">
                  <c:v>R02</c:v>
                </c:pt>
                <c:pt idx="2">
                  <c:v>R03</c:v>
                </c:pt>
                <c:pt idx="3">
                  <c:v>R04</c:v>
                </c:pt>
                <c:pt idx="4">
                  <c:v>R05</c:v>
                </c:pt>
              </c:strCache>
            </c:strRef>
          </c:cat>
          <c:val>
            <c:numRef>
              <c:f>pivots!$H$52:$H$56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48F-425C-9446-5BC87C051937}"/>
            </c:ext>
          </c:extLst>
        </c:ser>
        <c:ser>
          <c:idx val="1"/>
          <c:order val="1"/>
          <c:tx>
            <c:strRef>
              <c:f>pivots!$J$51</c:f>
              <c:strCache>
                <c:ptCount val="1"/>
                <c:pt idx="0">
                  <c:v>Sel.calls</c:v>
                </c:pt>
              </c:strCache>
            </c:strRef>
          </c:tx>
          <c:spPr>
            <a:gradFill flip="none" rotWithShape="1">
              <a:gsLst>
                <a:gs pos="0">
                  <a:schemeClr val="accent5">
                    <a:alpha val="50000"/>
                  </a:schemeClr>
                </a:gs>
                <a:gs pos="100000">
                  <a:schemeClr val="accent5"/>
                </a:gs>
              </a:gsLst>
              <a:lin ang="16200000" scaled="1"/>
              <a:tileRect/>
            </a:gradFill>
            <a:ln>
              <a:noFill/>
            </a:ln>
            <a:effectLst/>
          </c:spPr>
          <c:invertIfNegative val="0"/>
          <c:val>
            <c:numRef>
              <c:f>pivots!$J$52:$J$56</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948F-425C-9446-5BC87C051937}"/>
            </c:ext>
          </c:extLst>
        </c:ser>
        <c:dLbls>
          <c:showLegendKey val="0"/>
          <c:showVal val="0"/>
          <c:showCatName val="0"/>
          <c:showSerName val="0"/>
          <c:showPercent val="0"/>
          <c:showBubbleSize val="0"/>
        </c:dLbls>
        <c:gapWidth val="25"/>
        <c:overlap val="100"/>
        <c:axId val="2056098559"/>
        <c:axId val="2056091839"/>
      </c:barChart>
      <c:catAx>
        <c:axId val="2056098559"/>
        <c:scaling>
          <c:orientation val="maxMin"/>
        </c:scaling>
        <c:delete val="1"/>
        <c:axPos val="l"/>
        <c:numFmt formatCode="General" sourceLinked="1"/>
        <c:majorTickMark val="none"/>
        <c:minorTickMark val="none"/>
        <c:tickLblPos val="nextTo"/>
        <c:crossAx val="2056091839"/>
        <c:crosses val="autoZero"/>
        <c:auto val="1"/>
        <c:lblAlgn val="ctr"/>
        <c:lblOffset val="100"/>
        <c:noMultiLvlLbl val="0"/>
      </c:catAx>
      <c:valAx>
        <c:axId val="2056091839"/>
        <c:scaling>
          <c:orientation val="minMax"/>
          <c:max val="250"/>
          <c:min val="0"/>
        </c:scaling>
        <c:delete val="1"/>
        <c:axPos val="t"/>
        <c:numFmt formatCode="General" sourceLinked="1"/>
        <c:majorTickMark val="none"/>
        <c:minorTickMark val="none"/>
        <c:tickLblPos val="nextTo"/>
        <c:crossAx val="20560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6"/>
                </a:solidFill>
                <a:latin typeface="+mj-lt"/>
              </a:rPr>
              <a:t>Amount</a:t>
            </a:r>
          </a:p>
        </c:rich>
      </c:tx>
      <c:layout>
        <c:manualLayout>
          <c:xMode val="edge"/>
          <c:yMode val="edge"/>
          <c:x val="3.4951324297059272E-2"/>
          <c:y val="2.2196181033450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pivots!$G$52:$G$56</c:f>
              <c:strCache>
                <c:ptCount val="5"/>
                <c:pt idx="0">
                  <c:v>R01</c:v>
                </c:pt>
                <c:pt idx="1">
                  <c:v>R02</c:v>
                </c:pt>
                <c:pt idx="2">
                  <c:v>R03</c:v>
                </c:pt>
                <c:pt idx="3">
                  <c:v>R04</c:v>
                </c:pt>
                <c:pt idx="4">
                  <c:v>R05</c:v>
                </c:pt>
              </c:strCache>
            </c:strRef>
          </c:cat>
          <c:val>
            <c:numRef>
              <c:f>pivots!$I$52:$I$56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8FE7-4874-B4B0-51BD25058F52}"/>
            </c:ext>
          </c:extLst>
        </c:ser>
        <c:ser>
          <c:idx val="1"/>
          <c:order val="1"/>
          <c:tx>
            <c:strRef>
              <c:f>pivots!$K$51</c:f>
              <c:strCache>
                <c:ptCount val="1"/>
                <c:pt idx="0">
                  <c:v>sel. Amount</c:v>
                </c:pt>
              </c:strCache>
            </c:strRef>
          </c:tx>
          <c:spPr>
            <a:gradFill>
              <a:gsLst>
                <a:gs pos="0">
                  <a:schemeClr val="accent6">
                    <a:alpha val="50000"/>
                  </a:schemeClr>
                </a:gs>
                <a:gs pos="100000">
                  <a:schemeClr val="accent6"/>
                </a:gs>
              </a:gsLst>
              <a:lin ang="16200000" scaled="1"/>
            </a:gradFill>
            <a:ln>
              <a:noFill/>
            </a:ln>
            <a:effectLst/>
          </c:spPr>
          <c:invertIfNegative val="0"/>
          <c:dLbls>
            <c:delete val="1"/>
          </c:dLbls>
          <c:val>
            <c:numRef>
              <c:f>pivots!$K$52:$K$56</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8FE7-4874-B4B0-51BD25058F52}"/>
            </c:ext>
          </c:extLst>
        </c:ser>
        <c:dLbls>
          <c:dLblPos val="outEnd"/>
          <c:showLegendKey val="0"/>
          <c:showVal val="1"/>
          <c:showCatName val="0"/>
          <c:showSerName val="0"/>
          <c:showPercent val="0"/>
          <c:showBubbleSize val="0"/>
        </c:dLbls>
        <c:gapWidth val="25"/>
        <c:overlap val="100"/>
        <c:axId val="2056098559"/>
        <c:axId val="2056091839"/>
      </c:barChart>
      <c:catAx>
        <c:axId val="2056098559"/>
        <c:scaling>
          <c:orientation val="maxMin"/>
        </c:scaling>
        <c:delete val="1"/>
        <c:axPos val="l"/>
        <c:numFmt formatCode="General" sourceLinked="1"/>
        <c:majorTickMark val="none"/>
        <c:minorTickMark val="none"/>
        <c:tickLblPos val="nextTo"/>
        <c:crossAx val="2056091839"/>
        <c:crosses val="autoZero"/>
        <c:auto val="1"/>
        <c:lblAlgn val="ctr"/>
        <c:lblOffset val="100"/>
        <c:noMultiLvlLbl val="0"/>
      </c:catAx>
      <c:valAx>
        <c:axId val="2056091839"/>
        <c:scaling>
          <c:orientation val="minMax"/>
        </c:scaling>
        <c:delete val="1"/>
        <c:axPos val="t"/>
        <c:numFmt formatCode="\$#,###.0,&quot;K&quot;" sourceLinked="1"/>
        <c:majorTickMark val="none"/>
        <c:minorTickMark val="none"/>
        <c:tickLblPos val="nextTo"/>
        <c:crossAx val="2056098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Female</a:t>
            </a:r>
            <a:r>
              <a:rPr lang="en-US"/>
              <a:t> vs. </a:t>
            </a:r>
            <a:r>
              <a:rPr lang="en-US">
                <a:solidFill>
                  <a:schemeClr val="accent4"/>
                </a:solidFill>
              </a:rPr>
              <a:t>Male</a:t>
            </a:r>
            <a:r>
              <a:rPr lang="en-US"/>
              <a:t> Callers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accent5">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solidFill>
          <a:ln>
            <a:noFill/>
          </a:ln>
          <a:effectLst/>
        </c:spPr>
        <c:marker>
          <c:symbol val="none"/>
        </c:marker>
        <c:dLbl>
          <c:idx val="0"/>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pivots!$H$96:$H$97</c:f>
              <c:strCache>
                <c:ptCount val="1"/>
                <c:pt idx="0">
                  <c:v>Female</c:v>
                </c:pt>
              </c:strCache>
            </c:strRef>
          </c:tx>
          <c:spPr>
            <a:solidFill>
              <a:schemeClr val="accent5"/>
            </a:solidFill>
            <a:ln>
              <a:noFill/>
            </a:ln>
            <a:effectLst/>
          </c:spPr>
          <c:invertIfNegative val="0"/>
          <c:dLbls>
            <c:spPr>
              <a:solidFill>
                <a:schemeClr val="accent5">
                  <a:lumMod val="40000"/>
                  <a:lumOff val="6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pivots!$G$98:$G$101</c:f>
              <c:strCache>
                <c:ptCount val="3"/>
                <c:pt idx="0">
                  <c:v>Cincinnati</c:v>
                </c:pt>
                <c:pt idx="1">
                  <c:v>Cleveland</c:v>
                </c:pt>
                <c:pt idx="2">
                  <c:v>Columbus</c:v>
                </c:pt>
              </c:strCache>
            </c:strRef>
          </c:cat>
          <c:val>
            <c:numRef>
              <c:f>pivots!$H$98:$H$101</c:f>
              <c:numCache>
                <c:formatCode>#,##0</c:formatCode>
                <c:ptCount val="3"/>
                <c:pt idx="0">
                  <c:v>144</c:v>
                </c:pt>
                <c:pt idx="1">
                  <c:v>326</c:v>
                </c:pt>
                <c:pt idx="2">
                  <c:v>129</c:v>
                </c:pt>
              </c:numCache>
            </c:numRef>
          </c:val>
          <c:extLst>
            <c:ext xmlns:c16="http://schemas.microsoft.com/office/drawing/2014/chart" uri="{C3380CC4-5D6E-409C-BE32-E72D297353CC}">
              <c16:uniqueId val="{00000000-196C-44A4-9D37-6FEC7157452B}"/>
            </c:ext>
          </c:extLst>
        </c:ser>
        <c:ser>
          <c:idx val="1"/>
          <c:order val="1"/>
          <c:tx>
            <c:strRef>
              <c:f>pivots!$I$96:$I$97</c:f>
              <c:strCache>
                <c:ptCount val="1"/>
                <c:pt idx="0">
                  <c:v>Male</c:v>
                </c:pt>
              </c:strCache>
            </c:strRef>
          </c:tx>
          <c:spPr>
            <a:solidFill>
              <a:schemeClr val="accent4"/>
            </a:solidFill>
            <a:ln>
              <a:noFill/>
            </a:ln>
            <a:effectLst/>
          </c:spPr>
          <c:invertIfNegative val="0"/>
          <c:dLbls>
            <c:spPr>
              <a:solidFill>
                <a:schemeClr val="accent4">
                  <a:lumMod val="40000"/>
                  <a:lumOff val="60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pivots!$G$98:$G$101</c:f>
              <c:strCache>
                <c:ptCount val="3"/>
                <c:pt idx="0">
                  <c:v>Cincinnati</c:v>
                </c:pt>
                <c:pt idx="1">
                  <c:v>Cleveland</c:v>
                </c:pt>
                <c:pt idx="2">
                  <c:v>Columbus</c:v>
                </c:pt>
              </c:strCache>
            </c:strRef>
          </c:cat>
          <c:val>
            <c:numRef>
              <c:f>pivots!$I$98:$I$101</c:f>
              <c:numCache>
                <c:formatCode>#,##0</c:formatCode>
                <c:ptCount val="3"/>
                <c:pt idx="0">
                  <c:v>132</c:v>
                </c:pt>
                <c:pt idx="1">
                  <c:v>63</c:v>
                </c:pt>
                <c:pt idx="2">
                  <c:v>206</c:v>
                </c:pt>
              </c:numCache>
            </c:numRef>
          </c:val>
          <c:extLst>
            <c:ext xmlns:c16="http://schemas.microsoft.com/office/drawing/2014/chart" uri="{C3380CC4-5D6E-409C-BE32-E72D297353CC}">
              <c16:uniqueId val="{00000001-196C-44A4-9D37-6FEC7157452B}"/>
            </c:ext>
          </c:extLst>
        </c:ser>
        <c:dLbls>
          <c:dLblPos val="ctr"/>
          <c:showLegendKey val="0"/>
          <c:showVal val="1"/>
          <c:showCatName val="0"/>
          <c:showSerName val="0"/>
          <c:showPercent val="0"/>
          <c:showBubbleSize val="0"/>
        </c:dLbls>
        <c:gapWidth val="25"/>
        <c:overlap val="100"/>
        <c:axId val="1025454527"/>
        <c:axId val="1025455487"/>
      </c:barChart>
      <c:catAx>
        <c:axId val="1025454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55487"/>
        <c:crosses val="autoZero"/>
        <c:auto val="1"/>
        <c:lblAlgn val="ctr"/>
        <c:lblOffset val="100"/>
        <c:noMultiLvlLbl val="0"/>
      </c:catAx>
      <c:valAx>
        <c:axId val="1025455487"/>
        <c:scaling>
          <c:orientation val="minMax"/>
        </c:scaling>
        <c:delete val="1"/>
        <c:axPos val="l"/>
        <c:numFmt formatCode="0%" sourceLinked="1"/>
        <c:majorTickMark val="out"/>
        <c:minorTickMark val="none"/>
        <c:tickLblPos val="nextTo"/>
        <c:crossAx val="10254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Centre Report.xlsx]pivots!rep satisfication</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solidFill>
                  <a:schemeClr val="accent1"/>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pivots!$H$111</c:f>
              <c:strCache>
                <c:ptCount val="1"/>
                <c:pt idx="0">
                  <c:v>Total</c:v>
                </c:pt>
              </c:strCache>
            </c:strRef>
          </c:tx>
          <c:spPr>
            <a:solidFill>
              <a:schemeClr val="accent1"/>
            </a:solidFill>
            <a:ln>
              <a:noFill/>
            </a:ln>
            <a:effectLst/>
          </c:spPr>
          <c:invertIfNegative val="0"/>
          <c:cat>
            <c:strRef>
              <c:f>pivots!$G$112:$G$116</c:f>
              <c:strCache>
                <c:ptCount val="4"/>
                <c:pt idx="0">
                  <c:v>2</c:v>
                </c:pt>
                <c:pt idx="1">
                  <c:v>3</c:v>
                </c:pt>
                <c:pt idx="2">
                  <c:v>4</c:v>
                </c:pt>
                <c:pt idx="3">
                  <c:v>5</c:v>
                </c:pt>
              </c:strCache>
            </c:strRef>
          </c:cat>
          <c:val>
            <c:numRef>
              <c:f>pivots!$H$112:$H$116</c:f>
              <c:numCache>
                <c:formatCode>General</c:formatCode>
                <c:ptCount val="4"/>
                <c:pt idx="0">
                  <c:v>10</c:v>
                </c:pt>
                <c:pt idx="1">
                  <c:v>44</c:v>
                </c:pt>
                <c:pt idx="2">
                  <c:v>95</c:v>
                </c:pt>
                <c:pt idx="3">
                  <c:v>51</c:v>
                </c:pt>
              </c:numCache>
            </c:numRef>
          </c:val>
          <c:extLst>
            <c:ext xmlns:c16="http://schemas.microsoft.com/office/drawing/2014/chart" uri="{C3380CC4-5D6E-409C-BE32-E72D297353CC}">
              <c16:uniqueId val="{00000000-5A74-46F5-AD80-E2FB11881810}"/>
            </c:ext>
          </c:extLst>
        </c:ser>
        <c:dLbls>
          <c:showLegendKey val="0"/>
          <c:showVal val="0"/>
          <c:showCatName val="0"/>
          <c:showSerName val="0"/>
          <c:showPercent val="0"/>
          <c:showBubbleSize val="0"/>
        </c:dLbls>
        <c:gapWidth val="25"/>
        <c:overlap val="-27"/>
        <c:axId val="1025464127"/>
        <c:axId val="1025464607"/>
      </c:barChart>
      <c:catAx>
        <c:axId val="1025464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64607"/>
        <c:crosses val="autoZero"/>
        <c:auto val="1"/>
        <c:lblAlgn val="ctr"/>
        <c:lblOffset val="100"/>
        <c:tickLblSkip val="1"/>
        <c:tickMarkSkip val="1"/>
        <c:noMultiLvlLbl val="0"/>
      </c:catAx>
      <c:valAx>
        <c:axId val="10254646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64127"/>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9.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8.xml"/><Relationship Id="rId2" Type="http://schemas.openxmlformats.org/officeDocument/2006/relationships/image" Target="../media/image3.png"/><Relationship Id="rId16" Type="http://schemas.openxmlformats.org/officeDocument/2006/relationships/chart" Target="../charts/chart12.xml"/><Relationship Id="rId1" Type="http://schemas.openxmlformats.org/officeDocument/2006/relationships/chart" Target="../charts/chart7.xml"/><Relationship Id="rId6" Type="http://schemas.openxmlformats.org/officeDocument/2006/relationships/image" Target="../media/image7.png"/><Relationship Id="rId11" Type="http://schemas.openxmlformats.org/officeDocument/2006/relationships/image" Target="../media/image12.svg"/><Relationship Id="rId5" Type="http://schemas.openxmlformats.org/officeDocument/2006/relationships/image" Target="../media/image6.svg"/><Relationship Id="rId15" Type="http://schemas.openxmlformats.org/officeDocument/2006/relationships/chart" Target="../charts/chart11.xml"/><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svg"/><Relationship Id="rId1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8" Type="http://schemas.openxmlformats.org/officeDocument/2006/relationships/image" Target="../media/image20.sv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2" Type="http://schemas.openxmlformats.org/officeDocument/2006/relationships/image" Target="../media/image14.svg"/><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6</xdr:col>
      <xdr:colOff>190500</xdr:colOff>
      <xdr:row>3</xdr:row>
      <xdr:rowOff>152400</xdr:rowOff>
    </xdr:from>
    <xdr:to>
      <xdr:col>7</xdr:col>
      <xdr:colOff>1081640</xdr:colOff>
      <xdr:row>17</xdr:row>
      <xdr:rowOff>173355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C85703DD-F51D-C12C-FB39-B97A14685579}"/>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465320" y="701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293370</xdr:colOff>
      <xdr:row>19</xdr:row>
      <xdr:rowOff>26670</xdr:rowOff>
    </xdr:from>
    <xdr:to>
      <xdr:col>8</xdr:col>
      <xdr:colOff>7620</xdr:colOff>
      <xdr:row>27</xdr:row>
      <xdr:rowOff>38100</xdr:rowOff>
    </xdr:to>
    <xdr:graphicFrame macro="">
      <xdr:nvGraphicFramePr>
        <xdr:cNvPr id="3" name="Chart 2">
          <a:extLst>
            <a:ext uri="{FF2B5EF4-FFF2-40B4-BE49-F238E27FC236}">
              <a16:creationId xmlns:a16="http://schemas.microsoft.com/office/drawing/2014/main" id="{E8F1466B-BBD9-EACE-59E3-3C6B3AC763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323850</xdr:colOff>
      <xdr:row>21</xdr:row>
      <xdr:rowOff>106680</xdr:rowOff>
    </xdr:from>
    <xdr:to>
      <xdr:col>16</xdr:col>
      <xdr:colOff>571500</xdr:colOff>
      <xdr:row>34</xdr:row>
      <xdr:rowOff>106680</xdr:rowOff>
    </xdr:to>
    <xdr:graphicFrame macro="">
      <xdr:nvGraphicFramePr>
        <xdr:cNvPr id="4" name="Chart 3">
          <a:extLst>
            <a:ext uri="{FF2B5EF4-FFF2-40B4-BE49-F238E27FC236}">
              <a16:creationId xmlns:a16="http://schemas.microsoft.com/office/drawing/2014/main" id="{9732BB4C-A258-7A21-1F13-1D5898A63A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228600</xdr:colOff>
      <xdr:row>59</xdr:row>
      <xdr:rowOff>118110</xdr:rowOff>
    </xdr:from>
    <xdr:to>
      <xdr:col>11</xdr:col>
      <xdr:colOff>708660</xdr:colOff>
      <xdr:row>73</xdr:row>
      <xdr:rowOff>106680</xdr:rowOff>
    </xdr:to>
    <xdr:graphicFrame macro="">
      <xdr:nvGraphicFramePr>
        <xdr:cNvPr id="5" name="Chart 4">
          <a:extLst>
            <a:ext uri="{FF2B5EF4-FFF2-40B4-BE49-F238E27FC236}">
              <a16:creationId xmlns:a16="http://schemas.microsoft.com/office/drawing/2014/main" id="{0E0098CE-5A57-883C-C2A8-432EF3743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746760</xdr:colOff>
      <xdr:row>59</xdr:row>
      <xdr:rowOff>114300</xdr:rowOff>
    </xdr:from>
    <xdr:to>
      <xdr:col>17</xdr:col>
      <xdr:colOff>323850</xdr:colOff>
      <xdr:row>74</xdr:row>
      <xdr:rowOff>19050</xdr:rowOff>
    </xdr:to>
    <xdr:graphicFrame macro="">
      <xdr:nvGraphicFramePr>
        <xdr:cNvPr id="6" name="Chart 5">
          <a:extLst>
            <a:ext uri="{FF2B5EF4-FFF2-40B4-BE49-F238E27FC236}">
              <a16:creationId xmlns:a16="http://schemas.microsoft.com/office/drawing/2014/main" id="{C15EE30D-37DF-470B-AFD9-51895C61F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483870</xdr:colOff>
      <xdr:row>94</xdr:row>
      <xdr:rowOff>3810</xdr:rowOff>
    </xdr:from>
    <xdr:to>
      <xdr:col>17</xdr:col>
      <xdr:colOff>270510</xdr:colOff>
      <xdr:row>109</xdr:row>
      <xdr:rowOff>3810</xdr:rowOff>
    </xdr:to>
    <xdr:graphicFrame macro="">
      <xdr:nvGraphicFramePr>
        <xdr:cNvPr id="7" name="Chart 6">
          <a:extLst>
            <a:ext uri="{FF2B5EF4-FFF2-40B4-BE49-F238E27FC236}">
              <a16:creationId xmlns:a16="http://schemas.microsoft.com/office/drawing/2014/main" id="{50C9E7CB-894C-8248-9118-F8B572B00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727710</xdr:colOff>
      <xdr:row>109</xdr:row>
      <xdr:rowOff>102870</xdr:rowOff>
    </xdr:from>
    <xdr:to>
      <xdr:col>15</xdr:col>
      <xdr:colOff>133350</xdr:colOff>
      <xdr:row>124</xdr:row>
      <xdr:rowOff>102870</xdr:rowOff>
    </xdr:to>
    <xdr:graphicFrame macro="">
      <xdr:nvGraphicFramePr>
        <xdr:cNvPr id="8" name="Chart 7">
          <a:extLst>
            <a:ext uri="{FF2B5EF4-FFF2-40B4-BE49-F238E27FC236}">
              <a16:creationId xmlns:a16="http://schemas.microsoft.com/office/drawing/2014/main" id="{085F8719-153A-4EFC-82EC-0E7CC2C994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7620</xdr:colOff>
      <xdr:row>7</xdr:row>
      <xdr:rowOff>160021</xdr:rowOff>
    </xdr:from>
    <xdr:to>
      <xdr:col>10</xdr:col>
      <xdr:colOff>289560</xdr:colOff>
      <xdr:row>8</xdr:row>
      <xdr:rowOff>179616</xdr:rowOff>
    </xdr:to>
    <xdr:pic>
      <xdr:nvPicPr>
        <xdr:cNvPr id="13" name="Picture 12">
          <a:extLst>
            <a:ext uri="{FF2B5EF4-FFF2-40B4-BE49-F238E27FC236}">
              <a16:creationId xmlns:a16="http://schemas.microsoft.com/office/drawing/2014/main" id="{F005C578-CCC3-4F10-8E1F-0BF048ADAD0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63" r="63"/>
        <a:stretch/>
      </xdr:blipFill>
      <xdr:spPr>
        <a:xfrm>
          <a:off x="8360123" y="1433298"/>
          <a:ext cx="281940" cy="201492"/>
        </a:xfrm>
        <a:prstGeom prst="ellipse">
          <a:avLst/>
        </a:prstGeom>
      </xdr:spPr>
    </xdr:pic>
    <xdr:clientData/>
  </xdr:twoCellAnchor>
  <xdr:twoCellAnchor>
    <xdr:from>
      <xdr:col>10</xdr:col>
      <xdr:colOff>7620</xdr:colOff>
      <xdr:row>9</xdr:row>
      <xdr:rowOff>160021</xdr:rowOff>
    </xdr:from>
    <xdr:to>
      <xdr:col>10</xdr:col>
      <xdr:colOff>289560</xdr:colOff>
      <xdr:row>10</xdr:row>
      <xdr:rowOff>179616</xdr:rowOff>
    </xdr:to>
    <xdr:pic>
      <xdr:nvPicPr>
        <xdr:cNvPr id="27" name="Picture 26">
          <a:extLst>
            <a:ext uri="{FF2B5EF4-FFF2-40B4-BE49-F238E27FC236}">
              <a16:creationId xmlns:a16="http://schemas.microsoft.com/office/drawing/2014/main" id="{ECE00544-3244-4D8E-ABBD-CF41BD66B1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63" r="63"/>
        <a:stretch/>
      </xdr:blipFill>
      <xdr:spPr>
        <a:xfrm>
          <a:off x="8313420" y="1440181"/>
          <a:ext cx="281940" cy="202475"/>
        </a:xfrm>
        <a:prstGeom prst="ellipse">
          <a:avLst/>
        </a:prstGeom>
      </xdr:spPr>
    </xdr:pic>
    <xdr:clientData/>
  </xdr:twoCellAnchor>
  <xdr:twoCellAnchor>
    <xdr:from>
      <xdr:col>10</xdr:col>
      <xdr:colOff>7620</xdr:colOff>
      <xdr:row>10</xdr:row>
      <xdr:rowOff>160021</xdr:rowOff>
    </xdr:from>
    <xdr:to>
      <xdr:col>10</xdr:col>
      <xdr:colOff>289560</xdr:colOff>
      <xdr:row>11</xdr:row>
      <xdr:rowOff>179616</xdr:rowOff>
    </xdr:to>
    <xdr:pic>
      <xdr:nvPicPr>
        <xdr:cNvPr id="28" name="Picture 27">
          <a:extLst>
            <a:ext uri="{FF2B5EF4-FFF2-40B4-BE49-F238E27FC236}">
              <a16:creationId xmlns:a16="http://schemas.microsoft.com/office/drawing/2014/main" id="{51053592-0119-46A9-B940-069CAE5CFBD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63" r="63"/>
        <a:stretch/>
      </xdr:blipFill>
      <xdr:spPr>
        <a:xfrm>
          <a:off x="8313420" y="1623061"/>
          <a:ext cx="281940" cy="202475"/>
        </a:xfrm>
        <a:prstGeom prst="ellipse">
          <a:avLst/>
        </a:prstGeom>
      </xdr:spPr>
    </xdr:pic>
    <xdr:clientData/>
  </xdr:twoCellAnchor>
  <xdr:twoCellAnchor>
    <xdr:from>
      <xdr:col>10</xdr:col>
      <xdr:colOff>7620</xdr:colOff>
      <xdr:row>10</xdr:row>
      <xdr:rowOff>160021</xdr:rowOff>
    </xdr:from>
    <xdr:to>
      <xdr:col>10</xdr:col>
      <xdr:colOff>289560</xdr:colOff>
      <xdr:row>11</xdr:row>
      <xdr:rowOff>179616</xdr:rowOff>
    </xdr:to>
    <xdr:pic>
      <xdr:nvPicPr>
        <xdr:cNvPr id="29" name="Picture 28">
          <a:extLst>
            <a:ext uri="{FF2B5EF4-FFF2-40B4-BE49-F238E27FC236}">
              <a16:creationId xmlns:a16="http://schemas.microsoft.com/office/drawing/2014/main" id="{5C221C61-FEB8-4490-BA79-C328F157819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63" r="63"/>
        <a:stretch/>
      </xdr:blipFill>
      <xdr:spPr>
        <a:xfrm>
          <a:off x="8313420" y="1440181"/>
          <a:ext cx="281940" cy="202475"/>
        </a:xfrm>
        <a:prstGeom prst="ellipse">
          <a:avLst/>
        </a:prstGeom>
      </xdr:spPr>
    </xdr:pic>
    <xdr:clientData/>
  </xdr:twoCellAnchor>
  <xdr:twoCellAnchor>
    <xdr:from>
      <xdr:col>10</xdr:col>
      <xdr:colOff>7620</xdr:colOff>
      <xdr:row>11</xdr:row>
      <xdr:rowOff>160021</xdr:rowOff>
    </xdr:from>
    <xdr:to>
      <xdr:col>10</xdr:col>
      <xdr:colOff>289560</xdr:colOff>
      <xdr:row>12</xdr:row>
      <xdr:rowOff>179616</xdr:rowOff>
    </xdr:to>
    <xdr:pic>
      <xdr:nvPicPr>
        <xdr:cNvPr id="30" name="Picture 29">
          <a:extLst>
            <a:ext uri="{FF2B5EF4-FFF2-40B4-BE49-F238E27FC236}">
              <a16:creationId xmlns:a16="http://schemas.microsoft.com/office/drawing/2014/main" id="{C1B8E08A-E14D-4651-9DB3-319514724D9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63" r="63"/>
        <a:stretch/>
      </xdr:blipFill>
      <xdr:spPr>
        <a:xfrm>
          <a:off x="8313420" y="1623061"/>
          <a:ext cx="281940" cy="202475"/>
        </a:xfrm>
        <a:prstGeom prst="ellipse">
          <a:avLst/>
        </a:prstGeom>
      </xdr:spPr>
    </xdr:pic>
    <xdr:clientData/>
  </xdr:twoCellAnchor>
  <xdr:twoCellAnchor>
    <xdr:from>
      <xdr:col>10</xdr:col>
      <xdr:colOff>7620</xdr:colOff>
      <xdr:row>11</xdr:row>
      <xdr:rowOff>160021</xdr:rowOff>
    </xdr:from>
    <xdr:to>
      <xdr:col>10</xdr:col>
      <xdr:colOff>289560</xdr:colOff>
      <xdr:row>12</xdr:row>
      <xdr:rowOff>179616</xdr:rowOff>
    </xdr:to>
    <xdr:pic>
      <xdr:nvPicPr>
        <xdr:cNvPr id="31" name="Picture 30">
          <a:extLst>
            <a:ext uri="{FF2B5EF4-FFF2-40B4-BE49-F238E27FC236}">
              <a16:creationId xmlns:a16="http://schemas.microsoft.com/office/drawing/2014/main" id="{C071A9E9-AE4A-4BE8-BB43-C245048D870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l="63" r="63"/>
        <a:stretch/>
      </xdr:blipFill>
      <xdr:spPr>
        <a:xfrm>
          <a:off x="8313420" y="1440181"/>
          <a:ext cx="281940" cy="202475"/>
        </a:xfrm>
        <a:prstGeom prst="ellipse">
          <a:avLst/>
        </a:prstGeom>
      </xdr:spPr>
    </xdr:pic>
    <xdr:clientData/>
  </xdr:twoCellAnchor>
  <xdr:twoCellAnchor>
    <xdr:from>
      <xdr:col>10</xdr:col>
      <xdr:colOff>29767</xdr:colOff>
      <xdr:row>8</xdr:row>
      <xdr:rowOff>171061</xdr:rowOff>
    </xdr:from>
    <xdr:to>
      <xdr:col>10</xdr:col>
      <xdr:colOff>276808</xdr:colOff>
      <xdr:row>9</xdr:row>
      <xdr:rowOff>167951</xdr:rowOff>
    </xdr:to>
    <xdr:pic>
      <xdr:nvPicPr>
        <xdr:cNvPr id="34" name="Picture 33" descr="Businesswoman arms crossed">
          <a:extLst>
            <a:ext uri="{FF2B5EF4-FFF2-40B4-BE49-F238E27FC236}">
              <a16:creationId xmlns:a16="http://schemas.microsoft.com/office/drawing/2014/main" id="{1233A7A5-4AD4-BF9B-CDFD-BDDACAEA6BAC}"/>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651" t="-573" r="24678" b="82323"/>
        <a:stretch>
          <a:fillRect/>
        </a:stretch>
      </xdr:blipFill>
      <xdr:spPr>
        <a:xfrm>
          <a:off x="8340232" y="1639077"/>
          <a:ext cx="247041" cy="180392"/>
        </a:xfrm>
        <a:prstGeom prst="ellipse">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367863</xdr:colOff>
      <xdr:row>16</xdr:row>
      <xdr:rowOff>58615</xdr:rowOff>
    </xdr:from>
    <xdr:to>
      <xdr:col>10</xdr:col>
      <xdr:colOff>390769</xdr:colOff>
      <xdr:row>35</xdr:row>
      <xdr:rowOff>156308</xdr:rowOff>
    </xdr:to>
    <xdr:sp macro="" textlink="">
      <xdr:nvSpPr>
        <xdr:cNvPr id="32" name="Rectangle 31">
          <a:extLst>
            <a:ext uri="{FF2B5EF4-FFF2-40B4-BE49-F238E27FC236}">
              <a16:creationId xmlns:a16="http://schemas.microsoft.com/office/drawing/2014/main" id="{5FD5172A-4A3E-EB12-059E-35A4B82749F0}"/>
            </a:ext>
          </a:extLst>
        </xdr:cNvPr>
        <xdr:cNvSpPr/>
      </xdr:nvSpPr>
      <xdr:spPr>
        <a:xfrm>
          <a:off x="2194709" y="3438769"/>
          <a:ext cx="4067368" cy="3624385"/>
        </a:xfrm>
        <a:prstGeom prst="rect">
          <a:avLst/>
        </a:prstGeom>
        <a:solidFill>
          <a:schemeClr val="bg1"/>
        </a:solidFill>
        <a:ln>
          <a:solidFill>
            <a:schemeClr val="accent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368692</xdr:colOff>
      <xdr:row>4</xdr:row>
      <xdr:rowOff>59788</xdr:rowOff>
    </xdr:from>
    <xdr:to>
      <xdr:col>13</xdr:col>
      <xdr:colOff>315351</xdr:colOff>
      <xdr:row>13</xdr:row>
      <xdr:rowOff>158847</xdr:rowOff>
    </xdr:to>
    <xdr:graphicFrame macro="">
      <xdr:nvGraphicFramePr>
        <xdr:cNvPr id="29" name="Chart 28">
          <a:extLst>
            <a:ext uri="{FF2B5EF4-FFF2-40B4-BE49-F238E27FC236}">
              <a16:creationId xmlns:a16="http://schemas.microsoft.com/office/drawing/2014/main" id="{DE738E6E-DD60-441A-9345-CF56A30BFA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27608</xdr:colOff>
      <xdr:row>2</xdr:row>
      <xdr:rowOff>143565</xdr:rowOff>
    </xdr:from>
    <xdr:to>
      <xdr:col>4</xdr:col>
      <xdr:colOff>5521</xdr:colOff>
      <xdr:row>7</xdr:row>
      <xdr:rowOff>146878</xdr:rowOff>
    </xdr:to>
    <xdr:sp macro="" textlink="pivots!A4">
      <xdr:nvSpPr>
        <xdr:cNvPr id="3" name="Rectangle 2">
          <a:extLst>
            <a:ext uri="{FF2B5EF4-FFF2-40B4-BE49-F238E27FC236}">
              <a16:creationId xmlns:a16="http://schemas.microsoft.com/office/drawing/2014/main" id="{B1FD032E-BDFE-C630-CD98-8C26227C28F5}"/>
            </a:ext>
          </a:extLst>
        </xdr:cNvPr>
        <xdr:cNvSpPr/>
      </xdr:nvSpPr>
      <xdr:spPr>
        <a:xfrm>
          <a:off x="502478" y="508000"/>
          <a:ext cx="1314173"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18F9151-76DC-466C-9B92-14638FAFA1C8}" type="TxLink">
            <a:rPr lang="en-US" sz="2400" b="0" i="0" u="none" strike="noStrike">
              <a:solidFill>
                <a:schemeClr val="bg1"/>
              </a:solidFill>
              <a:latin typeface="Aptos"/>
            </a:rPr>
            <a:pPr algn="ctr"/>
            <a:t>1,000</a:t>
          </a:fld>
          <a:endParaRPr lang="en-IN" sz="2400">
            <a:solidFill>
              <a:schemeClr val="bg1"/>
            </a:solidFill>
          </a:endParaRPr>
        </a:p>
      </xdr:txBody>
    </xdr:sp>
    <xdr:clientData/>
  </xdr:twoCellAnchor>
  <xdr:oneCellAnchor>
    <xdr:from>
      <xdr:col>2</xdr:col>
      <xdr:colOff>607391</xdr:colOff>
      <xdr:row>3</xdr:row>
      <xdr:rowOff>138044</xdr:rowOff>
    </xdr:from>
    <xdr:ext cx="184731" cy="264560"/>
    <xdr:sp macro="" textlink="">
      <xdr:nvSpPr>
        <xdr:cNvPr id="4" name="TextBox 3">
          <a:extLst>
            <a:ext uri="{FF2B5EF4-FFF2-40B4-BE49-F238E27FC236}">
              <a16:creationId xmlns:a16="http://schemas.microsoft.com/office/drawing/2014/main" id="{55819E58-EFBF-BCCC-7DD7-AD89E9506518}"/>
            </a:ext>
          </a:extLst>
        </xdr:cNvPr>
        <xdr:cNvSpPr txBox="1"/>
      </xdr:nvSpPr>
      <xdr:spPr>
        <a:xfrm>
          <a:off x="1049130" y="68469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331306</xdr:colOff>
      <xdr:row>3</xdr:row>
      <xdr:rowOff>71783</xdr:rowOff>
    </xdr:from>
    <xdr:to>
      <xdr:col>3</xdr:col>
      <xdr:colOff>508000</xdr:colOff>
      <xdr:row>4</xdr:row>
      <xdr:rowOff>99391</xdr:rowOff>
    </xdr:to>
    <xdr:sp macro="" textlink="">
      <xdr:nvSpPr>
        <xdr:cNvPr id="5" name="TextBox 4">
          <a:extLst>
            <a:ext uri="{FF2B5EF4-FFF2-40B4-BE49-F238E27FC236}">
              <a16:creationId xmlns:a16="http://schemas.microsoft.com/office/drawing/2014/main" id="{D72CD931-EFF4-DA95-5FA4-68D2A616504F}"/>
            </a:ext>
          </a:extLst>
        </xdr:cNvPr>
        <xdr:cNvSpPr txBox="1"/>
      </xdr:nvSpPr>
      <xdr:spPr>
        <a:xfrm>
          <a:off x="773045" y="618435"/>
          <a:ext cx="844825" cy="20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Calls</a:t>
          </a:r>
        </a:p>
      </xdr:txBody>
    </xdr:sp>
    <xdr:clientData/>
  </xdr:twoCellAnchor>
  <xdr:twoCellAnchor editAs="oneCell">
    <xdr:from>
      <xdr:col>2</xdr:col>
      <xdr:colOff>82825</xdr:colOff>
      <xdr:row>3</xdr:row>
      <xdr:rowOff>26643</xdr:rowOff>
    </xdr:from>
    <xdr:to>
      <xdr:col>2</xdr:col>
      <xdr:colOff>270564</xdr:colOff>
      <xdr:row>4</xdr:row>
      <xdr:rowOff>27610</xdr:rowOff>
    </xdr:to>
    <xdr:pic>
      <xdr:nvPicPr>
        <xdr:cNvPr id="6" name="Graphic 5" descr="Receiver with solid fill">
          <a:extLst>
            <a:ext uri="{FF2B5EF4-FFF2-40B4-BE49-F238E27FC236}">
              <a16:creationId xmlns:a16="http://schemas.microsoft.com/office/drawing/2014/main" id="{B736C71A-64F8-4080-97C2-75D0D122ABC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7695" y="573295"/>
          <a:ext cx="187739" cy="183184"/>
        </a:xfrm>
        <a:prstGeom prst="rect">
          <a:avLst/>
        </a:prstGeom>
      </xdr:spPr>
    </xdr:pic>
    <xdr:clientData/>
  </xdr:twoCellAnchor>
  <xdr:twoCellAnchor>
    <xdr:from>
      <xdr:col>2</xdr:col>
      <xdr:colOff>242957</xdr:colOff>
      <xdr:row>6</xdr:row>
      <xdr:rowOff>82826</xdr:rowOff>
    </xdr:from>
    <xdr:to>
      <xdr:col>3</xdr:col>
      <xdr:colOff>441739</xdr:colOff>
      <xdr:row>7</xdr:row>
      <xdr:rowOff>82826</xdr:rowOff>
    </xdr:to>
    <xdr:sp macro="" textlink="pivots!A10">
      <xdr:nvSpPr>
        <xdr:cNvPr id="7" name="TextBox 6">
          <a:extLst>
            <a:ext uri="{FF2B5EF4-FFF2-40B4-BE49-F238E27FC236}">
              <a16:creationId xmlns:a16="http://schemas.microsoft.com/office/drawing/2014/main" id="{40BF13CD-8B42-EDE1-4F8B-CD795E5B34F9}"/>
            </a:ext>
          </a:extLst>
        </xdr:cNvPr>
        <xdr:cNvSpPr txBox="1"/>
      </xdr:nvSpPr>
      <xdr:spPr>
        <a:xfrm>
          <a:off x="684696" y="1176130"/>
          <a:ext cx="866913" cy="18221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DBFB2B-2300-4DC7-8425-A8EC7D7C24D5}" type="TxLink">
            <a:rPr lang="en-US" sz="1100" b="0" i="0" u="none" strike="noStrike">
              <a:ln>
                <a:noFill/>
              </a:ln>
              <a:solidFill>
                <a:schemeClr val="bg1"/>
              </a:solidFill>
              <a:latin typeface="+mj-lt"/>
            </a:rPr>
            <a:pPr algn="ctr"/>
            <a:t>200</a:t>
          </a:fld>
          <a:endParaRPr lang="en-IN" sz="1100">
            <a:ln>
              <a:noFill/>
            </a:ln>
            <a:solidFill>
              <a:schemeClr val="bg1"/>
            </a:solidFill>
            <a:latin typeface="+mj-lt"/>
          </a:endParaRPr>
        </a:p>
      </xdr:txBody>
    </xdr:sp>
    <xdr:clientData/>
  </xdr:twoCellAnchor>
  <xdr:twoCellAnchor>
    <xdr:from>
      <xdr:col>2</xdr:col>
      <xdr:colOff>22087</xdr:colOff>
      <xdr:row>10</xdr:row>
      <xdr:rowOff>0</xdr:rowOff>
    </xdr:from>
    <xdr:to>
      <xdr:col>3</xdr:col>
      <xdr:colOff>668130</xdr:colOff>
      <xdr:row>15</xdr:row>
      <xdr:rowOff>3313</xdr:rowOff>
    </xdr:to>
    <xdr:sp macro="" textlink="pivots!B4">
      <xdr:nvSpPr>
        <xdr:cNvPr id="8" name="Rectangle 7">
          <a:extLst>
            <a:ext uri="{FF2B5EF4-FFF2-40B4-BE49-F238E27FC236}">
              <a16:creationId xmlns:a16="http://schemas.microsoft.com/office/drawing/2014/main" id="{EAB5BE15-CBEC-415D-AD8C-F2C30539BF57}"/>
            </a:ext>
          </a:extLst>
        </xdr:cNvPr>
        <xdr:cNvSpPr/>
      </xdr:nvSpPr>
      <xdr:spPr>
        <a:xfrm>
          <a:off x="496957" y="1822174"/>
          <a:ext cx="1314173"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65A0D0-67BF-4D9D-8929-DA5C881E9D4A}" type="TxLink">
            <a:rPr lang="en-US" sz="2400" b="0" i="0" u="none" strike="noStrike">
              <a:ln>
                <a:noFill/>
              </a:ln>
              <a:solidFill>
                <a:schemeClr val="bg1"/>
              </a:solidFill>
              <a:latin typeface="+mj-lt"/>
            </a:rPr>
            <a:pPr algn="ctr"/>
            <a:t>$96,623</a:t>
          </a:fld>
          <a:endParaRPr lang="en-IN" sz="2400">
            <a:ln>
              <a:noFill/>
            </a:ln>
            <a:solidFill>
              <a:schemeClr val="bg1"/>
            </a:solidFill>
            <a:latin typeface="+mj-lt"/>
          </a:endParaRPr>
        </a:p>
      </xdr:txBody>
    </xdr:sp>
    <xdr:clientData/>
  </xdr:twoCellAnchor>
  <xdr:oneCellAnchor>
    <xdr:from>
      <xdr:col>2</xdr:col>
      <xdr:colOff>552174</xdr:colOff>
      <xdr:row>10</xdr:row>
      <xdr:rowOff>171174</xdr:rowOff>
    </xdr:from>
    <xdr:ext cx="184731" cy="264560"/>
    <xdr:sp macro="" textlink="">
      <xdr:nvSpPr>
        <xdr:cNvPr id="9" name="TextBox 8">
          <a:extLst>
            <a:ext uri="{FF2B5EF4-FFF2-40B4-BE49-F238E27FC236}">
              <a16:creationId xmlns:a16="http://schemas.microsoft.com/office/drawing/2014/main" id="{493F6EA2-5F60-4FA4-860C-2AAE6AFF5324}"/>
            </a:ext>
          </a:extLst>
        </xdr:cNvPr>
        <xdr:cNvSpPr txBox="1"/>
      </xdr:nvSpPr>
      <xdr:spPr>
        <a:xfrm>
          <a:off x="993913" y="19933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solidFill>
              <a:schemeClr val="bg1"/>
            </a:solidFill>
          </a:endParaRPr>
        </a:p>
      </xdr:txBody>
    </xdr:sp>
    <xdr:clientData/>
  </xdr:oneCellAnchor>
  <xdr:twoCellAnchor>
    <xdr:from>
      <xdr:col>2</xdr:col>
      <xdr:colOff>276089</xdr:colOff>
      <xdr:row>10</xdr:row>
      <xdr:rowOff>104913</xdr:rowOff>
    </xdr:from>
    <xdr:to>
      <xdr:col>3</xdr:col>
      <xdr:colOff>452783</xdr:colOff>
      <xdr:row>11</xdr:row>
      <xdr:rowOff>132522</xdr:rowOff>
    </xdr:to>
    <xdr:sp macro="" textlink="">
      <xdr:nvSpPr>
        <xdr:cNvPr id="10" name="TextBox 9">
          <a:extLst>
            <a:ext uri="{FF2B5EF4-FFF2-40B4-BE49-F238E27FC236}">
              <a16:creationId xmlns:a16="http://schemas.microsoft.com/office/drawing/2014/main" id="{E23F0E5B-862F-497D-8C64-F2A8113A4A1A}"/>
            </a:ext>
          </a:extLst>
        </xdr:cNvPr>
        <xdr:cNvSpPr txBox="1"/>
      </xdr:nvSpPr>
      <xdr:spPr>
        <a:xfrm>
          <a:off x="717828" y="1927087"/>
          <a:ext cx="844825" cy="20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mj-lt"/>
            </a:rPr>
            <a:t> </a:t>
          </a:r>
          <a:r>
            <a:rPr lang="en-US" sz="1100" baseline="0">
              <a:solidFill>
                <a:schemeClr val="bg1"/>
              </a:solidFill>
              <a:latin typeface="+mj-lt"/>
              <a:ea typeface="+mn-ea"/>
              <a:cs typeface="+mn-cs"/>
            </a:rPr>
            <a:t>Amount</a:t>
          </a:r>
        </a:p>
      </xdr:txBody>
    </xdr:sp>
    <xdr:clientData/>
  </xdr:twoCellAnchor>
  <xdr:twoCellAnchor editAs="oneCell">
    <xdr:from>
      <xdr:col>2</xdr:col>
      <xdr:colOff>64754</xdr:colOff>
      <xdr:row>10</xdr:row>
      <xdr:rowOff>59773</xdr:rowOff>
    </xdr:from>
    <xdr:to>
      <xdr:col>2</xdr:col>
      <xdr:colOff>244462</xdr:colOff>
      <xdr:row>11</xdr:row>
      <xdr:rowOff>60741</xdr:rowOff>
    </xdr:to>
    <xdr:pic>
      <xdr:nvPicPr>
        <xdr:cNvPr id="11" name="Graphic 10">
          <a:extLst>
            <a:ext uri="{FF2B5EF4-FFF2-40B4-BE49-F238E27FC236}">
              <a16:creationId xmlns:a16="http://schemas.microsoft.com/office/drawing/2014/main" id="{34B8C86A-0802-497D-8DD6-51818D2B5E2A}"/>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35124" y="1847180"/>
          <a:ext cx="179708" cy="179708"/>
        </a:xfrm>
        <a:prstGeom prst="rect">
          <a:avLst/>
        </a:prstGeom>
      </xdr:spPr>
    </xdr:pic>
    <xdr:clientData/>
  </xdr:twoCellAnchor>
  <xdr:twoCellAnchor>
    <xdr:from>
      <xdr:col>2</xdr:col>
      <xdr:colOff>215962</xdr:colOff>
      <xdr:row>13</xdr:row>
      <xdr:rowOff>115956</xdr:rowOff>
    </xdr:from>
    <xdr:to>
      <xdr:col>3</xdr:col>
      <xdr:colOff>414744</xdr:colOff>
      <xdr:row>14</xdr:row>
      <xdr:rowOff>115957</xdr:rowOff>
    </xdr:to>
    <xdr:sp macro="" textlink="pivots!B10">
      <xdr:nvSpPr>
        <xdr:cNvPr id="12" name="TextBox 11">
          <a:extLst>
            <a:ext uri="{FF2B5EF4-FFF2-40B4-BE49-F238E27FC236}">
              <a16:creationId xmlns:a16="http://schemas.microsoft.com/office/drawing/2014/main" id="{99099828-F1B3-4B8C-87DD-E458BAD892ED}"/>
            </a:ext>
          </a:extLst>
        </xdr:cNvPr>
        <xdr:cNvSpPr txBox="1"/>
      </xdr:nvSpPr>
      <xdr:spPr>
        <a:xfrm>
          <a:off x="686332" y="2439586"/>
          <a:ext cx="866708" cy="178741"/>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75B322-A6B5-4527-9B41-AD95D417D8B4}" type="TxLink">
            <a:rPr lang="en-US" sz="1100" b="0" i="0" u="none" strike="noStrike">
              <a:ln>
                <a:noFill/>
              </a:ln>
              <a:solidFill>
                <a:schemeClr val="bg1"/>
              </a:solidFill>
              <a:latin typeface="+mj-lt"/>
            </a:rPr>
            <a:pPr algn="ctr"/>
            <a:t>$20,104</a:t>
          </a:fld>
          <a:endParaRPr lang="en-IN" sz="1100">
            <a:ln>
              <a:noFill/>
            </a:ln>
            <a:solidFill>
              <a:schemeClr val="bg1"/>
            </a:solidFill>
            <a:latin typeface="+mj-lt"/>
          </a:endParaRPr>
        </a:p>
      </xdr:txBody>
    </xdr:sp>
    <xdr:clientData/>
  </xdr:twoCellAnchor>
  <xdr:twoCellAnchor>
    <xdr:from>
      <xdr:col>2</xdr:col>
      <xdr:colOff>0</xdr:colOff>
      <xdr:row>17</xdr:row>
      <xdr:rowOff>0</xdr:rowOff>
    </xdr:from>
    <xdr:to>
      <xdr:col>3</xdr:col>
      <xdr:colOff>646044</xdr:colOff>
      <xdr:row>22</xdr:row>
      <xdr:rowOff>3313</xdr:rowOff>
    </xdr:to>
    <xdr:sp macro="" textlink="pivots!C4">
      <xdr:nvSpPr>
        <xdr:cNvPr id="13" name="Rectangle 12">
          <a:extLst>
            <a:ext uri="{FF2B5EF4-FFF2-40B4-BE49-F238E27FC236}">
              <a16:creationId xmlns:a16="http://schemas.microsoft.com/office/drawing/2014/main" id="{D2EF0148-27FD-4538-B1AB-0633387D1355}"/>
            </a:ext>
          </a:extLst>
        </xdr:cNvPr>
        <xdr:cNvSpPr/>
      </xdr:nvSpPr>
      <xdr:spPr>
        <a:xfrm>
          <a:off x="496957" y="3097696"/>
          <a:ext cx="1314174"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91FE287-CC64-4972-9FBE-5EC6E9ACD95A}" type="TxLink">
            <a:rPr lang="en-US" sz="2400" b="0" i="0" u="none" strike="noStrike">
              <a:ln>
                <a:noFill/>
              </a:ln>
              <a:solidFill>
                <a:schemeClr val="bg1"/>
              </a:solidFill>
              <a:latin typeface="+mj-lt"/>
              <a:ea typeface="+mn-ea"/>
              <a:cs typeface="+mn-cs"/>
            </a:rPr>
            <a:pPr marL="0" indent="0" algn="ctr"/>
            <a:t>89,850</a:t>
          </a:fld>
          <a:endParaRPr lang="en-IN" sz="2400" b="0" i="0" u="none" strike="noStrike">
            <a:ln>
              <a:noFill/>
            </a:ln>
            <a:solidFill>
              <a:schemeClr val="bg1"/>
            </a:solidFill>
            <a:latin typeface="+mj-lt"/>
            <a:ea typeface="+mn-ea"/>
            <a:cs typeface="+mn-cs"/>
          </a:endParaRPr>
        </a:p>
      </xdr:txBody>
    </xdr:sp>
    <xdr:clientData/>
  </xdr:twoCellAnchor>
  <xdr:oneCellAnchor>
    <xdr:from>
      <xdr:col>2</xdr:col>
      <xdr:colOff>552174</xdr:colOff>
      <xdr:row>17</xdr:row>
      <xdr:rowOff>171174</xdr:rowOff>
    </xdr:from>
    <xdr:ext cx="184731" cy="264560"/>
    <xdr:sp macro="" textlink="">
      <xdr:nvSpPr>
        <xdr:cNvPr id="14" name="TextBox 13">
          <a:extLst>
            <a:ext uri="{FF2B5EF4-FFF2-40B4-BE49-F238E27FC236}">
              <a16:creationId xmlns:a16="http://schemas.microsoft.com/office/drawing/2014/main" id="{E8875DC0-E942-4B43-B65C-1EF1AE7A0768}"/>
            </a:ext>
          </a:extLst>
        </xdr:cNvPr>
        <xdr:cNvSpPr txBox="1"/>
      </xdr:nvSpPr>
      <xdr:spPr>
        <a:xfrm>
          <a:off x="1049131" y="3268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276089</xdr:colOff>
      <xdr:row>17</xdr:row>
      <xdr:rowOff>104913</xdr:rowOff>
    </xdr:from>
    <xdr:to>
      <xdr:col>3</xdr:col>
      <xdr:colOff>452784</xdr:colOff>
      <xdr:row>18</xdr:row>
      <xdr:rowOff>132522</xdr:rowOff>
    </xdr:to>
    <xdr:sp macro="" textlink="">
      <xdr:nvSpPr>
        <xdr:cNvPr id="15" name="TextBox 14">
          <a:extLst>
            <a:ext uri="{FF2B5EF4-FFF2-40B4-BE49-F238E27FC236}">
              <a16:creationId xmlns:a16="http://schemas.microsoft.com/office/drawing/2014/main" id="{7899242F-4BBB-4513-916E-03D9353B255C}"/>
            </a:ext>
          </a:extLst>
        </xdr:cNvPr>
        <xdr:cNvSpPr txBox="1"/>
      </xdr:nvSpPr>
      <xdr:spPr>
        <a:xfrm>
          <a:off x="773046" y="3202609"/>
          <a:ext cx="844825" cy="20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100">
              <a:solidFill>
                <a:schemeClr val="bg1"/>
              </a:solidFill>
              <a:latin typeface="+mj-lt"/>
            </a:rPr>
            <a:t>Duration</a:t>
          </a:r>
        </a:p>
      </xdr:txBody>
    </xdr:sp>
    <xdr:clientData/>
  </xdr:twoCellAnchor>
  <xdr:twoCellAnchor editAs="oneCell">
    <xdr:from>
      <xdr:col>2</xdr:col>
      <xdr:colOff>64755</xdr:colOff>
      <xdr:row>17</xdr:row>
      <xdr:rowOff>59773</xdr:rowOff>
    </xdr:from>
    <xdr:to>
      <xdr:col>2</xdr:col>
      <xdr:colOff>244462</xdr:colOff>
      <xdr:row>18</xdr:row>
      <xdr:rowOff>60739</xdr:rowOff>
    </xdr:to>
    <xdr:pic>
      <xdr:nvPicPr>
        <xdr:cNvPr id="16" name="Graphic 15">
          <a:extLst>
            <a:ext uri="{FF2B5EF4-FFF2-40B4-BE49-F238E27FC236}">
              <a16:creationId xmlns:a16="http://schemas.microsoft.com/office/drawing/2014/main" id="{2E0D72E1-F74F-42D2-8479-9126EFF26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35125" y="3098366"/>
          <a:ext cx="179707" cy="179707"/>
        </a:xfrm>
        <a:prstGeom prst="rect">
          <a:avLst/>
        </a:prstGeom>
      </xdr:spPr>
    </xdr:pic>
    <xdr:clientData/>
  </xdr:twoCellAnchor>
  <xdr:twoCellAnchor>
    <xdr:from>
      <xdr:col>2</xdr:col>
      <xdr:colOff>187740</xdr:colOff>
      <xdr:row>20</xdr:row>
      <xdr:rowOff>115956</xdr:rowOff>
    </xdr:from>
    <xdr:to>
      <xdr:col>3</xdr:col>
      <xdr:colOff>386523</xdr:colOff>
      <xdr:row>21</xdr:row>
      <xdr:rowOff>115957</xdr:rowOff>
    </xdr:to>
    <xdr:sp macro="" textlink="pivots!C10">
      <xdr:nvSpPr>
        <xdr:cNvPr id="17" name="TextBox 16">
          <a:extLst>
            <a:ext uri="{FF2B5EF4-FFF2-40B4-BE49-F238E27FC236}">
              <a16:creationId xmlns:a16="http://schemas.microsoft.com/office/drawing/2014/main" id="{6FD8EF02-9400-40E5-99E0-75074A9BC3FF}"/>
            </a:ext>
          </a:extLst>
        </xdr:cNvPr>
        <xdr:cNvSpPr txBox="1"/>
      </xdr:nvSpPr>
      <xdr:spPr>
        <a:xfrm>
          <a:off x="684697" y="3760304"/>
          <a:ext cx="866913" cy="18221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C45BE9-7CA7-4D62-B238-2C4DC8DF3E70}" type="TxLink">
            <a:rPr lang="en-US" sz="1100" b="0" i="0" u="none" strike="noStrike">
              <a:ln>
                <a:noFill/>
              </a:ln>
              <a:solidFill>
                <a:schemeClr val="bg1"/>
              </a:solidFill>
              <a:latin typeface="Aptos"/>
            </a:rPr>
            <a:pPr algn="ctr"/>
            <a:t>18,209</a:t>
          </a:fld>
          <a:endParaRPr lang="en-IN" sz="1100">
            <a:ln>
              <a:noFill/>
            </a:ln>
            <a:solidFill>
              <a:schemeClr val="bg1"/>
            </a:solidFill>
            <a:latin typeface="+mj-lt"/>
          </a:endParaRPr>
        </a:p>
      </xdr:txBody>
    </xdr:sp>
    <xdr:clientData/>
  </xdr:twoCellAnchor>
  <xdr:twoCellAnchor>
    <xdr:from>
      <xdr:col>2</xdr:col>
      <xdr:colOff>0</xdr:colOff>
      <xdr:row>23</xdr:row>
      <xdr:rowOff>182217</xdr:rowOff>
    </xdr:from>
    <xdr:to>
      <xdr:col>3</xdr:col>
      <xdr:colOff>646044</xdr:colOff>
      <xdr:row>29</xdr:row>
      <xdr:rowOff>3313</xdr:rowOff>
    </xdr:to>
    <xdr:sp macro="" textlink="pivots!D4">
      <xdr:nvSpPr>
        <xdr:cNvPr id="18" name="Rectangle 17">
          <a:extLst>
            <a:ext uri="{FF2B5EF4-FFF2-40B4-BE49-F238E27FC236}">
              <a16:creationId xmlns:a16="http://schemas.microsoft.com/office/drawing/2014/main" id="{E7A6872F-2742-4FB2-9667-7ABC91B10D4D}"/>
            </a:ext>
          </a:extLst>
        </xdr:cNvPr>
        <xdr:cNvSpPr/>
      </xdr:nvSpPr>
      <xdr:spPr>
        <a:xfrm>
          <a:off x="474870" y="4373217"/>
          <a:ext cx="1314174"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E08082-BF8D-4D50-A1A2-67C6B24DB803}" type="TxLink">
            <a:rPr lang="en-US" sz="2400" b="0" i="0" u="none" strike="noStrike">
              <a:solidFill>
                <a:schemeClr val="bg1"/>
              </a:solidFill>
              <a:latin typeface="+mj-lt"/>
            </a:rPr>
            <a:pPr algn="ctr"/>
            <a:t>3.9</a:t>
          </a:fld>
          <a:endParaRPr lang="en-IN" sz="2400">
            <a:solidFill>
              <a:schemeClr val="bg1"/>
            </a:solidFill>
            <a:latin typeface="+mj-lt"/>
          </a:endParaRPr>
        </a:p>
      </xdr:txBody>
    </xdr:sp>
    <xdr:clientData/>
  </xdr:twoCellAnchor>
  <xdr:oneCellAnchor>
    <xdr:from>
      <xdr:col>2</xdr:col>
      <xdr:colOff>552174</xdr:colOff>
      <xdr:row>24</xdr:row>
      <xdr:rowOff>171174</xdr:rowOff>
    </xdr:from>
    <xdr:ext cx="184731" cy="264560"/>
    <xdr:sp macro="" textlink="">
      <xdr:nvSpPr>
        <xdr:cNvPr id="19" name="TextBox 18">
          <a:extLst>
            <a:ext uri="{FF2B5EF4-FFF2-40B4-BE49-F238E27FC236}">
              <a16:creationId xmlns:a16="http://schemas.microsoft.com/office/drawing/2014/main" id="{466AB78D-372E-4830-B7F3-F5554A2ABC79}"/>
            </a:ext>
          </a:extLst>
        </xdr:cNvPr>
        <xdr:cNvSpPr txBox="1"/>
      </xdr:nvSpPr>
      <xdr:spPr>
        <a:xfrm>
          <a:off x="1027044" y="45443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208767</xdr:colOff>
      <xdr:row>24</xdr:row>
      <xdr:rowOff>104913</xdr:rowOff>
    </xdr:from>
    <xdr:to>
      <xdr:col>3</xdr:col>
      <xdr:colOff>448849</xdr:colOff>
      <xdr:row>25</xdr:row>
      <xdr:rowOff>146137</xdr:rowOff>
    </xdr:to>
    <xdr:sp macro="" textlink="">
      <xdr:nvSpPr>
        <xdr:cNvPr id="20" name="TextBox 19">
          <a:extLst>
            <a:ext uri="{FF2B5EF4-FFF2-40B4-BE49-F238E27FC236}">
              <a16:creationId xmlns:a16="http://schemas.microsoft.com/office/drawing/2014/main" id="{1F288C17-4D06-4DB4-87AE-216897DFDBF9}"/>
            </a:ext>
          </a:extLst>
        </xdr:cNvPr>
        <xdr:cNvSpPr txBox="1"/>
      </xdr:nvSpPr>
      <xdr:spPr>
        <a:xfrm>
          <a:off x="678493" y="4614283"/>
          <a:ext cx="908137" cy="2291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editAs="oneCell">
    <xdr:from>
      <xdr:col>2</xdr:col>
      <xdr:colOff>64755</xdr:colOff>
      <xdr:row>24</xdr:row>
      <xdr:rowOff>59773</xdr:rowOff>
    </xdr:from>
    <xdr:to>
      <xdr:col>2</xdr:col>
      <xdr:colOff>244462</xdr:colOff>
      <xdr:row>25</xdr:row>
      <xdr:rowOff>60739</xdr:rowOff>
    </xdr:to>
    <xdr:pic>
      <xdr:nvPicPr>
        <xdr:cNvPr id="21" name="Graphic 20">
          <a:extLst>
            <a:ext uri="{FF2B5EF4-FFF2-40B4-BE49-F238E27FC236}">
              <a16:creationId xmlns:a16="http://schemas.microsoft.com/office/drawing/2014/main" id="{F91F8564-1CB9-4286-AD21-606216D2641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35125" y="4349551"/>
          <a:ext cx="179707" cy="179707"/>
        </a:xfrm>
        <a:prstGeom prst="rect">
          <a:avLst/>
        </a:prstGeom>
      </xdr:spPr>
    </xdr:pic>
    <xdr:clientData/>
  </xdr:twoCellAnchor>
  <xdr:twoCellAnchor>
    <xdr:from>
      <xdr:col>2</xdr:col>
      <xdr:colOff>187740</xdr:colOff>
      <xdr:row>27</xdr:row>
      <xdr:rowOff>115955</xdr:rowOff>
    </xdr:from>
    <xdr:to>
      <xdr:col>3</xdr:col>
      <xdr:colOff>386523</xdr:colOff>
      <xdr:row>28</xdr:row>
      <xdr:rowOff>115956</xdr:rowOff>
    </xdr:to>
    <xdr:sp macro="" textlink="pivots!D10">
      <xdr:nvSpPr>
        <xdr:cNvPr id="22" name="TextBox 21">
          <a:extLst>
            <a:ext uri="{FF2B5EF4-FFF2-40B4-BE49-F238E27FC236}">
              <a16:creationId xmlns:a16="http://schemas.microsoft.com/office/drawing/2014/main" id="{BA8121D8-139F-43ED-9022-A23BC671F850}"/>
            </a:ext>
          </a:extLst>
        </xdr:cNvPr>
        <xdr:cNvSpPr txBox="1"/>
      </xdr:nvSpPr>
      <xdr:spPr>
        <a:xfrm>
          <a:off x="662610" y="5035825"/>
          <a:ext cx="866913" cy="18221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1F83D4-758D-4E0C-AF07-CD9A120175EB}" type="TxLink">
            <a:rPr lang="en-US" sz="1100" b="0" i="0" u="none" strike="noStrike">
              <a:ln>
                <a:noFill/>
              </a:ln>
              <a:solidFill>
                <a:schemeClr val="bg1"/>
              </a:solidFill>
              <a:latin typeface="+mj-lt"/>
            </a:rPr>
            <a:pPr algn="ctr"/>
            <a:t>3.9</a:t>
          </a:fld>
          <a:endParaRPr lang="en-IN" sz="1100">
            <a:ln>
              <a:noFill/>
            </a:ln>
            <a:solidFill>
              <a:schemeClr val="bg1"/>
            </a:solidFill>
            <a:latin typeface="+mj-lt"/>
          </a:endParaRPr>
        </a:p>
      </xdr:txBody>
    </xdr:sp>
    <xdr:clientData/>
  </xdr:twoCellAnchor>
  <xdr:twoCellAnchor>
    <xdr:from>
      <xdr:col>2</xdr:col>
      <xdr:colOff>0</xdr:colOff>
      <xdr:row>31</xdr:row>
      <xdr:rowOff>0</xdr:rowOff>
    </xdr:from>
    <xdr:to>
      <xdr:col>3</xdr:col>
      <xdr:colOff>646044</xdr:colOff>
      <xdr:row>36</xdr:row>
      <xdr:rowOff>3313</xdr:rowOff>
    </xdr:to>
    <xdr:sp macro="" textlink="pivots!E4">
      <xdr:nvSpPr>
        <xdr:cNvPr id="23" name="Rectangle 22">
          <a:extLst>
            <a:ext uri="{FF2B5EF4-FFF2-40B4-BE49-F238E27FC236}">
              <a16:creationId xmlns:a16="http://schemas.microsoft.com/office/drawing/2014/main" id="{DA5B8387-0B2D-482C-9021-FC65835FE55A}"/>
            </a:ext>
          </a:extLst>
        </xdr:cNvPr>
        <xdr:cNvSpPr/>
      </xdr:nvSpPr>
      <xdr:spPr>
        <a:xfrm>
          <a:off x="474870" y="5648739"/>
          <a:ext cx="1314174" cy="914400"/>
        </a:xfrm>
        <a:prstGeom prst="rect">
          <a:avLst/>
        </a:prstGeom>
        <a:solidFill>
          <a:schemeClr val="accent6"/>
        </a:solidFill>
        <a:ln>
          <a:noFill/>
        </a:ln>
        <a:effectLst>
          <a:outerShdw blurRad="254000" dist="381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8D9BE5-5DFB-40B2-BAC6-977C3627613B}" type="TxLink">
            <a:rPr lang="en-US" sz="2400" b="0" i="0" u="none" strike="noStrike">
              <a:solidFill>
                <a:schemeClr val="bg1"/>
              </a:solidFill>
              <a:latin typeface="+mj-lt"/>
            </a:rPr>
            <a:pPr algn="ctr"/>
            <a:t>307</a:t>
          </a:fld>
          <a:endParaRPr lang="en-IN" sz="2400">
            <a:solidFill>
              <a:schemeClr val="bg1"/>
            </a:solidFill>
            <a:latin typeface="+mj-lt"/>
          </a:endParaRPr>
        </a:p>
      </xdr:txBody>
    </xdr:sp>
    <xdr:clientData/>
  </xdr:twoCellAnchor>
  <xdr:oneCellAnchor>
    <xdr:from>
      <xdr:col>2</xdr:col>
      <xdr:colOff>552174</xdr:colOff>
      <xdr:row>31</xdr:row>
      <xdr:rowOff>171174</xdr:rowOff>
    </xdr:from>
    <xdr:ext cx="184731" cy="264560"/>
    <xdr:sp macro="" textlink="">
      <xdr:nvSpPr>
        <xdr:cNvPr id="24" name="TextBox 23">
          <a:extLst>
            <a:ext uri="{FF2B5EF4-FFF2-40B4-BE49-F238E27FC236}">
              <a16:creationId xmlns:a16="http://schemas.microsoft.com/office/drawing/2014/main" id="{81798359-9EFD-4D31-AFAF-B07F0762CBBA}"/>
            </a:ext>
          </a:extLst>
        </xdr:cNvPr>
        <xdr:cNvSpPr txBox="1"/>
      </xdr:nvSpPr>
      <xdr:spPr>
        <a:xfrm>
          <a:off x="1027044" y="58199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276089</xdr:colOff>
      <xdr:row>31</xdr:row>
      <xdr:rowOff>104913</xdr:rowOff>
    </xdr:from>
    <xdr:to>
      <xdr:col>3</xdr:col>
      <xdr:colOff>452784</xdr:colOff>
      <xdr:row>32</xdr:row>
      <xdr:rowOff>132521</xdr:rowOff>
    </xdr:to>
    <xdr:sp macro="" textlink="">
      <xdr:nvSpPr>
        <xdr:cNvPr id="25" name="TextBox 24">
          <a:extLst>
            <a:ext uri="{FF2B5EF4-FFF2-40B4-BE49-F238E27FC236}">
              <a16:creationId xmlns:a16="http://schemas.microsoft.com/office/drawing/2014/main" id="{692B08C9-D739-44F4-81DE-62EEF71457E9}"/>
            </a:ext>
          </a:extLst>
        </xdr:cNvPr>
        <xdr:cNvSpPr txBox="1"/>
      </xdr:nvSpPr>
      <xdr:spPr>
        <a:xfrm>
          <a:off x="750959" y="5753652"/>
          <a:ext cx="844825" cy="209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latin typeface="+mj-lt"/>
            </a:rPr>
            <a:t>5*calls</a:t>
          </a:r>
        </a:p>
      </xdr:txBody>
    </xdr:sp>
    <xdr:clientData/>
  </xdr:twoCellAnchor>
  <xdr:twoCellAnchor editAs="oneCell">
    <xdr:from>
      <xdr:col>2</xdr:col>
      <xdr:colOff>64755</xdr:colOff>
      <xdr:row>31</xdr:row>
      <xdr:rowOff>59773</xdr:rowOff>
    </xdr:from>
    <xdr:to>
      <xdr:col>2</xdr:col>
      <xdr:colOff>244462</xdr:colOff>
      <xdr:row>32</xdr:row>
      <xdr:rowOff>60740</xdr:rowOff>
    </xdr:to>
    <xdr:pic>
      <xdr:nvPicPr>
        <xdr:cNvPr id="26" name="Graphic 25">
          <a:extLst>
            <a:ext uri="{FF2B5EF4-FFF2-40B4-BE49-F238E27FC236}">
              <a16:creationId xmlns:a16="http://schemas.microsoft.com/office/drawing/2014/main" id="{ED03A500-EFD2-4E78-A1D9-A8BB515FF4B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535125" y="5600736"/>
          <a:ext cx="179707" cy="179707"/>
        </a:xfrm>
        <a:prstGeom prst="rect">
          <a:avLst/>
        </a:prstGeom>
      </xdr:spPr>
    </xdr:pic>
    <xdr:clientData/>
  </xdr:twoCellAnchor>
  <xdr:twoCellAnchor>
    <xdr:from>
      <xdr:col>2</xdr:col>
      <xdr:colOff>187740</xdr:colOff>
      <xdr:row>34</xdr:row>
      <xdr:rowOff>115956</xdr:rowOff>
    </xdr:from>
    <xdr:to>
      <xdr:col>3</xdr:col>
      <xdr:colOff>386523</xdr:colOff>
      <xdr:row>35</xdr:row>
      <xdr:rowOff>115956</xdr:rowOff>
    </xdr:to>
    <xdr:sp macro="" textlink="pivots!E10">
      <xdr:nvSpPr>
        <xdr:cNvPr id="27" name="TextBox 26">
          <a:extLst>
            <a:ext uri="{FF2B5EF4-FFF2-40B4-BE49-F238E27FC236}">
              <a16:creationId xmlns:a16="http://schemas.microsoft.com/office/drawing/2014/main" id="{F4EFA8D8-88FB-464B-8DE3-24ECFF4DA501}"/>
            </a:ext>
          </a:extLst>
        </xdr:cNvPr>
        <xdr:cNvSpPr txBox="1"/>
      </xdr:nvSpPr>
      <xdr:spPr>
        <a:xfrm>
          <a:off x="662610" y="6311347"/>
          <a:ext cx="866913" cy="18221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3717BE-CD1B-4773-84C1-8E031329134E}" type="TxLink">
            <a:rPr lang="en-US" sz="1100" b="0" i="0" u="none" strike="noStrike">
              <a:ln>
                <a:noFill/>
              </a:ln>
              <a:solidFill>
                <a:schemeClr val="bg1"/>
              </a:solidFill>
              <a:latin typeface="+mj-lt"/>
            </a:rPr>
            <a:pPr algn="ctr"/>
            <a:t>51</a:t>
          </a:fld>
          <a:endParaRPr lang="en-IN" sz="1100">
            <a:ln>
              <a:noFill/>
            </a:ln>
            <a:solidFill>
              <a:schemeClr val="bg1"/>
            </a:solidFill>
            <a:latin typeface="+mj-lt"/>
          </a:endParaRPr>
        </a:p>
      </xdr:txBody>
    </xdr:sp>
    <xdr:clientData/>
  </xdr:twoCellAnchor>
  <xdr:twoCellAnchor editAs="oneCell">
    <xdr:from>
      <xdr:col>10</xdr:col>
      <xdr:colOff>605854</xdr:colOff>
      <xdr:row>20</xdr:row>
      <xdr:rowOff>156309</xdr:rowOff>
    </xdr:from>
    <xdr:to>
      <xdr:col>13</xdr:col>
      <xdr:colOff>421296</xdr:colOff>
      <xdr:row>31</xdr:row>
      <xdr:rowOff>0</xdr:rowOff>
    </xdr:to>
    <mc:AlternateContent xmlns:mc="http://schemas.openxmlformats.org/markup-compatibility/2006" xmlns:a14="http://schemas.microsoft.com/office/drawing/2010/main">
      <mc:Choice Requires="a14">
        <xdr:graphicFrame macro="">
          <xdr:nvGraphicFramePr>
            <xdr:cNvPr id="2" name="Representative 1">
              <a:extLst>
                <a:ext uri="{FF2B5EF4-FFF2-40B4-BE49-F238E27FC236}">
                  <a16:creationId xmlns:a16="http://schemas.microsoft.com/office/drawing/2014/main" id="{9BA8CF64-7DA2-4185-B62D-74F41F0E15A3}"/>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434486" y="4300520"/>
              <a:ext cx="1820705" cy="1902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388776</xdr:colOff>
      <xdr:row>3</xdr:row>
      <xdr:rowOff>0</xdr:rowOff>
    </xdr:from>
    <xdr:to>
      <xdr:col>10</xdr:col>
      <xdr:colOff>311020</xdr:colOff>
      <xdr:row>14</xdr:row>
      <xdr:rowOff>93306</xdr:rowOff>
    </xdr:to>
    <xdr:graphicFrame macro="">
      <xdr:nvGraphicFramePr>
        <xdr:cNvPr id="28" name="Chart 27">
          <a:extLst>
            <a:ext uri="{FF2B5EF4-FFF2-40B4-BE49-F238E27FC236}">
              <a16:creationId xmlns:a16="http://schemas.microsoft.com/office/drawing/2014/main" id="{7689D792-0047-46E6-87A0-12363A4F58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393963</xdr:colOff>
      <xdr:row>17</xdr:row>
      <xdr:rowOff>2671</xdr:rowOff>
    </xdr:from>
    <xdr:to>
      <xdr:col>7</xdr:col>
      <xdr:colOff>398486</xdr:colOff>
      <xdr:row>35</xdr:row>
      <xdr:rowOff>151261</xdr:rowOff>
    </xdr:to>
    <xdr:graphicFrame macro="">
      <xdr:nvGraphicFramePr>
        <xdr:cNvPr id="30" name="Chart 29">
          <a:extLst>
            <a:ext uri="{FF2B5EF4-FFF2-40B4-BE49-F238E27FC236}">
              <a16:creationId xmlns:a16="http://schemas.microsoft.com/office/drawing/2014/main" id="{C9705743-7B48-4EB9-A3AD-C89E40C3B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236221</xdr:colOff>
      <xdr:row>17</xdr:row>
      <xdr:rowOff>22860</xdr:rowOff>
    </xdr:from>
    <xdr:to>
      <xdr:col>10</xdr:col>
      <xdr:colOff>390769</xdr:colOff>
      <xdr:row>35</xdr:row>
      <xdr:rowOff>145124</xdr:rowOff>
    </xdr:to>
    <xdr:graphicFrame macro="">
      <xdr:nvGraphicFramePr>
        <xdr:cNvPr id="31" name="Chart 30">
          <a:extLst>
            <a:ext uri="{FF2B5EF4-FFF2-40B4-BE49-F238E27FC236}">
              <a16:creationId xmlns:a16="http://schemas.microsoft.com/office/drawing/2014/main" id="{CCF50980-5FEA-4749-A9DF-B74610E5A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359104</xdr:colOff>
      <xdr:row>3</xdr:row>
      <xdr:rowOff>35034</xdr:rowOff>
    </xdr:from>
    <xdr:to>
      <xdr:col>17</xdr:col>
      <xdr:colOff>78827</xdr:colOff>
      <xdr:row>15</xdr:row>
      <xdr:rowOff>70069</xdr:rowOff>
    </xdr:to>
    <xdr:graphicFrame macro="">
      <xdr:nvGraphicFramePr>
        <xdr:cNvPr id="33" name="Chart 32">
          <a:extLst>
            <a:ext uri="{FF2B5EF4-FFF2-40B4-BE49-F238E27FC236}">
              <a16:creationId xmlns:a16="http://schemas.microsoft.com/office/drawing/2014/main" id="{1BD53A55-31DB-4FF8-86EA-00DF489449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113862</xdr:colOff>
      <xdr:row>3</xdr:row>
      <xdr:rowOff>43792</xdr:rowOff>
    </xdr:from>
    <xdr:to>
      <xdr:col>20</xdr:col>
      <xdr:colOff>586827</xdr:colOff>
      <xdr:row>15</xdr:row>
      <xdr:rowOff>43793</xdr:rowOff>
    </xdr:to>
    <xdr:graphicFrame macro="">
      <xdr:nvGraphicFramePr>
        <xdr:cNvPr id="35" name="Chart 34">
          <a:extLst>
            <a:ext uri="{FF2B5EF4-FFF2-40B4-BE49-F238E27FC236}">
              <a16:creationId xmlns:a16="http://schemas.microsoft.com/office/drawing/2014/main" id="{9DB220FA-8C00-47A5-924D-A070770E8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xdr:row>
      <xdr:rowOff>173196</xdr:rowOff>
    </xdr:from>
    <xdr:to>
      <xdr:col>1</xdr:col>
      <xdr:colOff>409650</xdr:colOff>
      <xdr:row>13</xdr:row>
      <xdr:rowOff>16316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69235" y="2691109"/>
          <a:ext cx="409650" cy="399711"/>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86139</xdr:colOff>
      <xdr:row>7</xdr:row>
      <xdr:rowOff>54879</xdr:rowOff>
    </xdr:from>
    <xdr:to>
      <xdr:col>1</xdr:col>
      <xdr:colOff>495789</xdr:colOff>
      <xdr:row>9</xdr:row>
      <xdr:rowOff>83529</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5374" y="2016201"/>
          <a:ext cx="409650" cy="399711"/>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47.514166898145" backgroundQuery="1" createdVersion="8" refreshedVersion="8" minRefreshableVersion="3" recordCount="0" supportSubquery="1" supportAdvancedDrill="1" xr:uid="{CA300B48-FFDB-41CB-BB1E-40B3E2576A9F}">
  <cacheSource type="external" connectionId="2"/>
  <cacheFields count="3">
    <cacheField name="[calls].[Representative].[Representative]" caption="Representative" numFmtId="0" hierarchy="3" level="1">
      <sharedItems count="5">
        <s v="R01"/>
        <s v="R02"/>
        <s v="R03"/>
        <s v="R04"/>
        <s v="R05"/>
      </sharedItems>
    </cacheField>
    <cacheField name="[Measures].[Count of Call number]" caption="Count of Call number" numFmtId="0" hierarchy="25"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47.514167824076" backgroundQuery="1" createdVersion="8" refreshedVersion="8" minRefreshableVersion="3" recordCount="0" supportSubquery="1" supportAdvancedDrill="1" xr:uid="{D15445AF-BD6B-4C48-8354-FF256BBFBEED}">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47.515965625003" backgroundQuery="1" createdVersion="8" refreshedVersion="8" minRefreshableVersion="3" recordCount="0" supportSubquery="1" supportAdvancedDrill="1" xr:uid="{7F990CC6-0445-4424-BC5C-61927F232E37}">
  <cacheSource type="external" connectionId="2"/>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47.540655902776" backgroundQuery="1" createdVersion="8" refreshedVersion="8" minRefreshableVersion="3" recordCount="0" supportSubquery="1" supportAdvancedDrill="1" xr:uid="{E0B2B359-EED3-424D-9CE8-31F2428AF90F}">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93.893742592591" backgroundQuery="1" createdVersion="8" refreshedVersion="8" minRefreshableVersion="3" recordCount="0" supportSubquery="1" supportAdvancedDrill="1" xr:uid="{BC868105-FF87-427C-A467-4E6029D294F3}">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93.893743055552" backgroundQuery="1" createdVersion="8" refreshedVersion="8" minRefreshableVersion="3" recordCount="0" supportSubquery="1" supportAdvancedDrill="1" xr:uid="{462E7A88-D44F-4576-8C9D-ED77C97157C8}">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93.893743402776" backgroundQuery="1" createdVersion="8" refreshedVersion="8" minRefreshableVersion="3" recordCount="0" supportSubquery="1" supportAdvancedDrill="1" xr:uid="{26C0D1AC-B892-4326-BE78-71025A9E274A}">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93.893743865738" backgroundQuery="1" createdVersion="8" refreshedVersion="8" minRefreshableVersion="3" recordCount="0" supportSubquery="1" supportAdvancedDrill="1" xr:uid="{570CD025-2B36-46BC-AE50-EEAD1B5FDF5E}">
  <cacheSource type="external" connectionId="2"/>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93.893744212961" backgroundQuery="1" createdVersion="8" refreshedVersion="8" minRefreshableVersion="3" recordCount="0" supportSubquery="1" supportAdvancedDrill="1" xr:uid="{EDA6A9D6-2ACA-4258-A646-3082D03AA9AB}">
  <cacheSource type="external" connectionId="2"/>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ount of Call number]" caption="Count of Call number" numFmtId="0" hierarchy="25"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thishbunny" refreshedDate="46147.514159143517" backgroundQuery="1" createdVersion="3" refreshedVersion="8" minRefreshableVersion="3" recordCount="0" supportSubquery="1" supportAdvancedDrill="1" xr:uid="{7BE62426-7D6B-49E8-A839-396CFEFB1F8C}">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ustomers]" caption="__XL_Count customers" measure="1" displayFolder="" measureGroup="customers"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92694377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3B24AE-7CF4-4A91-AF3E-34C08B14CCB2}" name="monthly trend" cacheId="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A2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6">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1"/>
          </reference>
        </references>
      </pivotArea>
    </chartFormat>
    <chartFormat chart="13" format="7"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A142FB-2504-467A-B855-6AB00E0A7529}"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96:J101"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4">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E00F87-37B5-476A-B219-C103B992BA9B}" name="rep pivot"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758220-B0C6-4E5B-95A0-CEB8CB6F921D}" name="weekly trend" cacheId="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J23:K31"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BAC4D1-AEB6-49ED-B721-6AFF4D9C4330}" name="PivotTable3"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4">
  <location ref="G131:M150"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B779FA-294F-4CC9-90E3-924B82621081}" name="Summary pivot"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480E1D-02FA-4923-B05B-D46E523758F2}" name="rep satisfication"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G111:H11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all number" fld="1" subtotal="count" baseField="0" baseItem="0"/>
  </dataField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3EA878-CF46-41F4-9EF9-882DCA8344BA}" name="selected rep pivot" cacheId="8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1:A62"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0">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84E2FBF-D358-4F3D-9534-522710491CEA}" name="rep pivi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7"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Count of Call number"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0EB1218-270A-4B5D-A972-8086997750BA}" autoFormatId="16" applyNumberFormats="0" applyBorderFormats="0" applyFontFormats="0" applyPatternFormats="0" applyAlignmentFormats="0" applyWidthHeightFormats="0">
  <queryTableRefresh nextId="12">
    <queryTableFields count="11">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10.png"/><Relationship Id="rId1" Type="http://schemas.openxmlformats.org/officeDocument/2006/relationships/image" Target="../media/image100.png"/><Relationship Id="rId5" Type="http://schemas.openxmlformats.org/officeDocument/2006/relationships/image" Target="../media/image50.png"/><Relationship Id="rId4" Type="http://schemas.openxmlformats.org/officeDocument/2006/relationships/image" Target="../media/image4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B07D330-F907-4B7B-A273-45E5F0DD1627}" sourceName="[calls].[Representative]">
  <pivotTables>
    <pivotTable tabId="7" name="rep pivot"/>
    <pivotTable tabId="7" name="monthly trend"/>
    <pivotTable tabId="7" name="weekly trend"/>
    <pivotTable tabId="7" name="selected rep pivot"/>
    <pivotTable tabId="7" name="rep satisfication"/>
  </pivotTables>
  <data>
    <olap pivotCacheId="1926943777">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5A97E9FF-63FE-4DDC-BF6F-C13271C6A31A}"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451D392F-F60A-4A79-B227-21A7990FC193}" cache="Slicer_Representative" caption="Representative" level="1"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7C511D-3131-4DC9-B54A-3872FDCB66AE}" name="Table_ExternalData_1" displayName="Table_ExternalData_1" ref="A2:K220" tableType="queryTable" totalsRowShown="0">
  <autoFilter ref="A2:K220" xr:uid="{967C511D-3131-4DC9-B54A-3872FDCB66AE}"/>
  <tableColumns count="11">
    <tableColumn id="1" xr3:uid="{016E7B9D-B018-4BF2-BBE1-F48ECEE6E2CA}" uniqueName="1" name="calls[Call number]" queryTableFieldId="1"/>
    <tableColumn id="2" xr3:uid="{0233AFF7-FDE8-484D-AA7A-4976334C98D5}" uniqueName="2" name="calls[Customer ID]" queryTableFieldId="2"/>
    <tableColumn id="3" xr3:uid="{D5491C83-3D9E-4032-A4D9-2F7A7C8CD50C}" uniqueName="3" name="calls[Duration]" queryTableFieldId="3"/>
    <tableColumn id="4" xr3:uid="{FC8F1D5B-37E2-429E-B816-FD7B294AD324}" uniqueName="4" name="calls[Representative]" queryTableFieldId="4"/>
    <tableColumn id="5" xr3:uid="{EEBB7F52-4230-4797-A329-20743B0D6F47}" uniqueName="5" name="calls[Date of Call]" queryTableFieldId="5" dataDxfId="21"/>
    <tableColumn id="6" xr3:uid="{49BA3C82-C145-4A25-BAE5-3A1E0DD72DC3}" uniqueName="6" name="calls[Purchase Amount]" queryTableFieldId="6"/>
    <tableColumn id="7" xr3:uid="{E7B7D82C-D6D2-4CE3-90EC-759DE235A135}" uniqueName="7" name="calls[Satisfaction Rating]" queryTableFieldId="7"/>
    <tableColumn id="8" xr3:uid="{24F2D3E4-1D59-4242-BF36-CC5AABFFD9D7}" uniqueName="8" name="calls[FY]" queryTableFieldId="8"/>
    <tableColumn id="9" xr3:uid="{1159016F-4850-4E78-A4DB-319AE96367D3}" uniqueName="9" name="calls[Day of week]" queryTableFieldId="9"/>
    <tableColumn id="10" xr3:uid="{5C59B7B4-8A59-445F-9BDF-86A55C33BDD9}" uniqueName="10" name="calls[Duration Bucket]" queryTableFieldId="10"/>
    <tableColumn id="11" xr3:uid="{F300D956-96BD-4662-B32F-CEB31727C7CB}" uniqueName="11" name="calls[Rating rounded]" queryTableField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2:L1002" totalsRowShown="0">
  <autoFilter ref="B2:L1002"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9"/>
    <tableColumn id="5" xr3:uid="{5A35565E-8707-4DED-AD15-A0669D67B382}" name="Date of Call" dataDxfId="18"/>
    <tableColumn id="6" xr3:uid="{F2E4F158-B41F-47BC-8DF8-DFCADFEE4E40}" name="Purchase Amount"/>
    <tableColumn id="7" xr3:uid="{04B291B5-47BD-4F78-8FD8-D1551CCA6BD9}" name="Satisfaction Rating"/>
    <tableColumn id="8" xr3:uid="{6E4123C0-0B17-43B8-A142-A1E540CE974C}" name="FY" dataDxfId="17">
      <calculatedColumnFormula>IF(MONTH(calls[[#This Row],[Date of Call]])&lt;=6, YEAR(calls[[#This Row],[Date of Call]]), YEAR(calls[[#This Row],[Date of Call]])+1)</calculatedColumnFormula>
    </tableColumn>
    <tableColumn id="9" xr3:uid="{199FA271-5E9B-46CE-9BC6-2801F92CD17E}" name="Day of week" dataDxfId="16">
      <calculatedColumnFormula>TEXT(calls[[#This Row],[Date of Call]],"DDDD")</calculatedColumnFormula>
    </tableColumn>
    <tableColumn id="10" xr3:uid="{328CDB09-95B8-4D5E-9ED9-EF0D363735A1}" name="Duration Bucket" dataDxfId="15">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4">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2:T17" totalsRowShown="0" headerRowDxfId="13" headerRowBorderDxfId="12" tableBorderDxfId="11" totalsRowBorderDxfId="10">
  <autoFilter ref="Q2:T17" xr:uid="{27158F51-A707-4171-8A04-81FB0AABCBA5}"/>
  <tableColumns count="4">
    <tableColumn id="1" xr3:uid="{02688061-6A8C-4E23-B7FF-D00CD8B58CAC}" name="Customer ID" dataDxfId="9"/>
    <tableColumn id="2" xr3:uid="{771678B6-DB44-426B-9874-B4E421A440D5}" name="Gedner" dataDxfId="8"/>
    <tableColumn id="3" xr3:uid="{B0D41C62-587E-494D-B49A-603F2C05F8D3}" name="Age" dataDxfId="7"/>
    <tableColumn id="4" xr3:uid="{663F92D6-FE31-4D81-9E01-8D066DDC8A88}" name="City" dataDxfId="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C09EC-4077-4450-A845-EAB2E92FC6A0}">
  <dimension ref="A2:K220"/>
  <sheetViews>
    <sheetView workbookViewId="0">
      <selection activeCell="C1" sqref="C1"/>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s>
  <sheetData>
    <row r="2" spans="1:11" x14ac:dyDescent="0.3">
      <c r="A2" t="s">
        <v>1046</v>
      </c>
      <c r="B2" t="s">
        <v>1047</v>
      </c>
      <c r="C2" t="s">
        <v>1048</v>
      </c>
      <c r="D2" t="s">
        <v>1049</v>
      </c>
      <c r="E2" t="s">
        <v>1050</v>
      </c>
      <c r="F2" t="s">
        <v>1051</v>
      </c>
      <c r="G2" t="s">
        <v>1052</v>
      </c>
      <c r="H2" t="s">
        <v>1053</v>
      </c>
      <c r="I2" t="s">
        <v>1054</v>
      </c>
      <c r="J2" t="s">
        <v>1055</v>
      </c>
      <c r="K2" t="s">
        <v>1056</v>
      </c>
    </row>
    <row r="3" spans="1:11" x14ac:dyDescent="0.3">
      <c r="A3" t="s">
        <v>28</v>
      </c>
      <c r="B3" t="s">
        <v>23</v>
      </c>
      <c r="C3">
        <v>68</v>
      </c>
      <c r="D3" t="s">
        <v>9</v>
      </c>
      <c r="E3" s="23">
        <v>44927</v>
      </c>
      <c r="F3">
        <v>66</v>
      </c>
      <c r="G3">
        <v>4.7</v>
      </c>
      <c r="H3">
        <v>2023</v>
      </c>
      <c r="I3" t="s">
        <v>1057</v>
      </c>
      <c r="J3" t="s">
        <v>1058</v>
      </c>
      <c r="K3">
        <v>5</v>
      </c>
    </row>
    <row r="4" spans="1:11" x14ac:dyDescent="0.3">
      <c r="A4" t="s">
        <v>29</v>
      </c>
      <c r="B4" t="s">
        <v>21</v>
      </c>
      <c r="C4">
        <v>119</v>
      </c>
      <c r="D4" t="s">
        <v>9</v>
      </c>
      <c r="E4" s="23">
        <v>44927</v>
      </c>
      <c r="F4">
        <v>22</v>
      </c>
      <c r="G4">
        <v>2.9</v>
      </c>
      <c r="H4">
        <v>2023</v>
      </c>
      <c r="I4" t="s">
        <v>1057</v>
      </c>
      <c r="J4" t="s">
        <v>1058</v>
      </c>
      <c r="K4">
        <v>3</v>
      </c>
    </row>
    <row r="5" spans="1:11" x14ac:dyDescent="0.3">
      <c r="A5" t="s">
        <v>31</v>
      </c>
      <c r="B5" t="s">
        <v>8</v>
      </c>
      <c r="C5">
        <v>49</v>
      </c>
      <c r="D5" t="s">
        <v>9</v>
      </c>
      <c r="E5" s="23">
        <v>44929</v>
      </c>
      <c r="F5">
        <v>135</v>
      </c>
      <c r="G5">
        <v>4.8</v>
      </c>
      <c r="H5">
        <v>2023</v>
      </c>
      <c r="I5" t="s">
        <v>1059</v>
      </c>
      <c r="J5" t="s">
        <v>1060</v>
      </c>
      <c r="K5">
        <v>5</v>
      </c>
    </row>
    <row r="6" spans="1:11" x14ac:dyDescent="0.3">
      <c r="A6" t="s">
        <v>34</v>
      </c>
      <c r="B6" t="s">
        <v>23</v>
      </c>
      <c r="C6">
        <v>31</v>
      </c>
      <c r="D6" t="s">
        <v>9</v>
      </c>
      <c r="E6" s="23">
        <v>44929</v>
      </c>
      <c r="F6">
        <v>135</v>
      </c>
      <c r="G6">
        <v>3.6</v>
      </c>
      <c r="H6">
        <v>2023</v>
      </c>
      <c r="I6" t="s">
        <v>1059</v>
      </c>
      <c r="J6" t="s">
        <v>1060</v>
      </c>
      <c r="K6">
        <v>4</v>
      </c>
    </row>
    <row r="7" spans="1:11" x14ac:dyDescent="0.3">
      <c r="A7" t="s">
        <v>36</v>
      </c>
      <c r="B7" t="s">
        <v>8</v>
      </c>
      <c r="C7">
        <v>102</v>
      </c>
      <c r="D7" t="s">
        <v>9</v>
      </c>
      <c r="E7" s="23">
        <v>44929</v>
      </c>
      <c r="F7">
        <v>69</v>
      </c>
      <c r="G7">
        <v>4.9000000000000004</v>
      </c>
      <c r="H7">
        <v>2023</v>
      </c>
      <c r="I7" t="s">
        <v>1059</v>
      </c>
      <c r="J7" t="s">
        <v>1058</v>
      </c>
      <c r="K7">
        <v>5</v>
      </c>
    </row>
    <row r="8" spans="1:11" x14ac:dyDescent="0.3">
      <c r="A8" t="s">
        <v>38</v>
      </c>
      <c r="B8" t="s">
        <v>24</v>
      </c>
      <c r="C8">
        <v>98</v>
      </c>
      <c r="D8" t="s">
        <v>9</v>
      </c>
      <c r="E8" s="23">
        <v>44930</v>
      </c>
      <c r="F8">
        <v>108</v>
      </c>
      <c r="G8">
        <v>3.5</v>
      </c>
      <c r="H8">
        <v>2023</v>
      </c>
      <c r="I8" t="s">
        <v>1061</v>
      </c>
      <c r="J8" t="s">
        <v>1058</v>
      </c>
      <c r="K8">
        <v>4</v>
      </c>
    </row>
    <row r="9" spans="1:11" x14ac:dyDescent="0.3">
      <c r="A9" t="s">
        <v>39</v>
      </c>
      <c r="B9" t="s">
        <v>18</v>
      </c>
      <c r="C9">
        <v>139</v>
      </c>
      <c r="D9" t="s">
        <v>9</v>
      </c>
      <c r="E9" s="23">
        <v>44930</v>
      </c>
      <c r="F9">
        <v>96</v>
      </c>
      <c r="G9">
        <v>4</v>
      </c>
      <c r="H9">
        <v>2023</v>
      </c>
      <c r="I9" t="s">
        <v>1061</v>
      </c>
      <c r="J9" t="s">
        <v>1062</v>
      </c>
      <c r="K9">
        <v>4</v>
      </c>
    </row>
    <row r="10" spans="1:11" x14ac:dyDescent="0.3">
      <c r="A10" t="s">
        <v>44</v>
      </c>
      <c r="B10" t="s">
        <v>15</v>
      </c>
      <c r="C10">
        <v>54</v>
      </c>
      <c r="D10" t="s">
        <v>9</v>
      </c>
      <c r="E10" s="23">
        <v>44931</v>
      </c>
      <c r="F10">
        <v>170</v>
      </c>
      <c r="G10">
        <v>4.3</v>
      </c>
      <c r="H10">
        <v>2023</v>
      </c>
      <c r="I10" t="s">
        <v>1063</v>
      </c>
      <c r="J10" t="s">
        <v>1060</v>
      </c>
      <c r="K10">
        <v>4</v>
      </c>
    </row>
    <row r="11" spans="1:11" x14ac:dyDescent="0.3">
      <c r="A11" t="s">
        <v>49</v>
      </c>
      <c r="B11" t="s">
        <v>19</v>
      </c>
      <c r="C11">
        <v>58</v>
      </c>
      <c r="D11" t="s">
        <v>9</v>
      </c>
      <c r="E11" s="23">
        <v>44934</v>
      </c>
      <c r="F11">
        <v>140</v>
      </c>
      <c r="G11">
        <v>2.1</v>
      </c>
      <c r="H11">
        <v>2023</v>
      </c>
      <c r="I11" t="s">
        <v>1057</v>
      </c>
      <c r="J11" t="s">
        <v>1060</v>
      </c>
      <c r="K11">
        <v>2</v>
      </c>
    </row>
    <row r="12" spans="1:11" x14ac:dyDescent="0.3">
      <c r="A12" t="s">
        <v>59</v>
      </c>
      <c r="B12" t="s">
        <v>7</v>
      </c>
      <c r="C12">
        <v>160</v>
      </c>
      <c r="D12" t="s">
        <v>9</v>
      </c>
      <c r="E12" s="23">
        <v>44940</v>
      </c>
      <c r="F12">
        <v>105</v>
      </c>
      <c r="G12">
        <v>5</v>
      </c>
      <c r="H12">
        <v>2023</v>
      </c>
      <c r="I12" t="s">
        <v>1064</v>
      </c>
      <c r="J12" t="s">
        <v>1062</v>
      </c>
      <c r="K12">
        <v>5</v>
      </c>
    </row>
    <row r="13" spans="1:11" x14ac:dyDescent="0.3">
      <c r="A13" t="s">
        <v>63</v>
      </c>
      <c r="B13" t="s">
        <v>12</v>
      </c>
      <c r="C13">
        <v>90</v>
      </c>
      <c r="D13" t="s">
        <v>9</v>
      </c>
      <c r="E13" s="23">
        <v>44942</v>
      </c>
      <c r="F13">
        <v>132</v>
      </c>
      <c r="G13">
        <v>3.2</v>
      </c>
      <c r="H13">
        <v>2023</v>
      </c>
      <c r="I13" t="s">
        <v>1065</v>
      </c>
      <c r="J13" t="s">
        <v>1058</v>
      </c>
      <c r="K13">
        <v>3</v>
      </c>
    </row>
    <row r="14" spans="1:11" x14ac:dyDescent="0.3">
      <c r="A14" t="s">
        <v>67</v>
      </c>
      <c r="B14" t="s">
        <v>18</v>
      </c>
      <c r="C14">
        <v>105</v>
      </c>
      <c r="D14" t="s">
        <v>9</v>
      </c>
      <c r="E14" s="23">
        <v>44944</v>
      </c>
      <c r="F14">
        <v>80</v>
      </c>
      <c r="G14">
        <v>4.7</v>
      </c>
      <c r="H14">
        <v>2023</v>
      </c>
      <c r="I14" t="s">
        <v>1061</v>
      </c>
      <c r="J14" t="s">
        <v>1058</v>
      </c>
      <c r="K14">
        <v>5</v>
      </c>
    </row>
    <row r="15" spans="1:11" x14ac:dyDescent="0.3">
      <c r="A15" t="s">
        <v>74</v>
      </c>
      <c r="B15" t="s">
        <v>20</v>
      </c>
      <c r="C15">
        <v>90</v>
      </c>
      <c r="D15" t="s">
        <v>9</v>
      </c>
      <c r="E15" s="23">
        <v>44946</v>
      </c>
      <c r="F15">
        <v>64</v>
      </c>
      <c r="G15">
        <v>3.8</v>
      </c>
      <c r="H15">
        <v>2023</v>
      </c>
      <c r="I15" t="s">
        <v>1066</v>
      </c>
      <c r="J15" t="s">
        <v>1058</v>
      </c>
      <c r="K15">
        <v>4</v>
      </c>
    </row>
    <row r="16" spans="1:11" x14ac:dyDescent="0.3">
      <c r="A16" t="s">
        <v>75</v>
      </c>
      <c r="B16" t="s">
        <v>16</v>
      </c>
      <c r="C16">
        <v>37</v>
      </c>
      <c r="D16" t="s">
        <v>9</v>
      </c>
      <c r="E16" s="23">
        <v>44946</v>
      </c>
      <c r="F16">
        <v>96</v>
      </c>
      <c r="G16">
        <v>3.6</v>
      </c>
      <c r="H16">
        <v>2023</v>
      </c>
      <c r="I16" t="s">
        <v>1066</v>
      </c>
      <c r="J16" t="s">
        <v>1060</v>
      </c>
      <c r="K16">
        <v>4</v>
      </c>
    </row>
    <row r="17" spans="1:11" x14ac:dyDescent="0.3">
      <c r="A17" t="s">
        <v>82</v>
      </c>
      <c r="B17" t="s">
        <v>5</v>
      </c>
      <c r="C17">
        <v>58</v>
      </c>
      <c r="D17" t="s">
        <v>9</v>
      </c>
      <c r="E17" s="23">
        <v>44949</v>
      </c>
      <c r="F17">
        <v>135</v>
      </c>
      <c r="G17">
        <v>3.3</v>
      </c>
      <c r="H17">
        <v>2023</v>
      </c>
      <c r="I17" t="s">
        <v>1065</v>
      </c>
      <c r="J17" t="s">
        <v>1060</v>
      </c>
      <c r="K17">
        <v>3</v>
      </c>
    </row>
    <row r="18" spans="1:11" x14ac:dyDescent="0.3">
      <c r="A18" t="s">
        <v>83</v>
      </c>
      <c r="B18" t="s">
        <v>19</v>
      </c>
      <c r="C18">
        <v>118</v>
      </c>
      <c r="D18" t="s">
        <v>9</v>
      </c>
      <c r="E18" s="23">
        <v>44949</v>
      </c>
      <c r="F18">
        <v>126</v>
      </c>
      <c r="G18">
        <v>2.2999999999999998</v>
      </c>
      <c r="H18">
        <v>2023</v>
      </c>
      <c r="I18" t="s">
        <v>1065</v>
      </c>
      <c r="J18" t="s">
        <v>1058</v>
      </c>
      <c r="K18">
        <v>2</v>
      </c>
    </row>
    <row r="19" spans="1:11" x14ac:dyDescent="0.3">
      <c r="A19" t="s">
        <v>85</v>
      </c>
      <c r="B19" t="s">
        <v>5</v>
      </c>
      <c r="C19">
        <v>95</v>
      </c>
      <c r="D19" t="s">
        <v>9</v>
      </c>
      <c r="E19" s="23">
        <v>44950</v>
      </c>
      <c r="F19">
        <v>48</v>
      </c>
      <c r="G19">
        <v>4.5999999999999996</v>
      </c>
      <c r="H19">
        <v>2023</v>
      </c>
      <c r="I19" t="s">
        <v>1059</v>
      </c>
      <c r="J19" t="s">
        <v>1058</v>
      </c>
      <c r="K19">
        <v>5</v>
      </c>
    </row>
    <row r="20" spans="1:11" x14ac:dyDescent="0.3">
      <c r="A20" t="s">
        <v>91</v>
      </c>
      <c r="B20" t="s">
        <v>12</v>
      </c>
      <c r="C20">
        <v>69</v>
      </c>
      <c r="D20" t="s">
        <v>9</v>
      </c>
      <c r="E20" s="23">
        <v>44952</v>
      </c>
      <c r="F20">
        <v>40</v>
      </c>
      <c r="G20">
        <v>3.8</v>
      </c>
      <c r="H20">
        <v>2023</v>
      </c>
      <c r="I20" t="s">
        <v>1063</v>
      </c>
      <c r="J20" t="s">
        <v>1058</v>
      </c>
      <c r="K20">
        <v>4</v>
      </c>
    </row>
    <row r="21" spans="1:11" x14ac:dyDescent="0.3">
      <c r="A21" t="s">
        <v>102</v>
      </c>
      <c r="B21" t="s">
        <v>18</v>
      </c>
      <c r="C21">
        <v>145</v>
      </c>
      <c r="D21" t="s">
        <v>9</v>
      </c>
      <c r="E21" s="23">
        <v>44956</v>
      </c>
      <c r="F21">
        <v>78</v>
      </c>
      <c r="G21">
        <v>1.9</v>
      </c>
      <c r="H21">
        <v>2023</v>
      </c>
      <c r="I21" t="s">
        <v>1065</v>
      </c>
      <c r="J21" t="s">
        <v>1062</v>
      </c>
      <c r="K21">
        <v>2</v>
      </c>
    </row>
    <row r="22" spans="1:11" x14ac:dyDescent="0.3">
      <c r="A22" t="s">
        <v>113</v>
      </c>
      <c r="B22" t="s">
        <v>12</v>
      </c>
      <c r="C22">
        <v>47</v>
      </c>
      <c r="D22" t="s">
        <v>9</v>
      </c>
      <c r="E22" s="23">
        <v>44959</v>
      </c>
      <c r="F22">
        <v>34</v>
      </c>
      <c r="G22">
        <v>2.1</v>
      </c>
      <c r="H22">
        <v>2023</v>
      </c>
      <c r="I22" t="s">
        <v>1063</v>
      </c>
      <c r="J22" t="s">
        <v>1060</v>
      </c>
      <c r="K22">
        <v>2</v>
      </c>
    </row>
    <row r="23" spans="1:11" x14ac:dyDescent="0.3">
      <c r="A23" t="s">
        <v>119</v>
      </c>
      <c r="B23" t="s">
        <v>16</v>
      </c>
      <c r="C23">
        <v>152</v>
      </c>
      <c r="D23" t="s">
        <v>9</v>
      </c>
      <c r="E23" s="23">
        <v>44964</v>
      </c>
      <c r="F23">
        <v>123</v>
      </c>
      <c r="G23">
        <v>4.5999999999999996</v>
      </c>
      <c r="H23">
        <v>2023</v>
      </c>
      <c r="I23" t="s">
        <v>1059</v>
      </c>
      <c r="J23" t="s">
        <v>1062</v>
      </c>
      <c r="K23">
        <v>5</v>
      </c>
    </row>
    <row r="24" spans="1:11" x14ac:dyDescent="0.3">
      <c r="A24" t="s">
        <v>120</v>
      </c>
      <c r="B24" t="s">
        <v>23</v>
      </c>
      <c r="C24">
        <v>132</v>
      </c>
      <c r="D24" t="s">
        <v>9</v>
      </c>
      <c r="E24" s="23">
        <v>44964</v>
      </c>
      <c r="F24">
        <v>43</v>
      </c>
      <c r="G24">
        <v>4.5999999999999996</v>
      </c>
      <c r="H24">
        <v>2023</v>
      </c>
      <c r="I24" t="s">
        <v>1059</v>
      </c>
      <c r="J24" t="s">
        <v>1062</v>
      </c>
      <c r="K24">
        <v>5</v>
      </c>
    </row>
    <row r="25" spans="1:11" x14ac:dyDescent="0.3">
      <c r="A25" t="s">
        <v>122</v>
      </c>
      <c r="B25" t="s">
        <v>16</v>
      </c>
      <c r="C25">
        <v>95</v>
      </c>
      <c r="D25" t="s">
        <v>9</v>
      </c>
      <c r="E25" s="23">
        <v>44965</v>
      </c>
      <c r="F25">
        <v>130</v>
      </c>
      <c r="G25">
        <v>5</v>
      </c>
      <c r="H25">
        <v>2023</v>
      </c>
      <c r="I25" t="s">
        <v>1061</v>
      </c>
      <c r="J25" t="s">
        <v>1058</v>
      </c>
      <c r="K25">
        <v>5</v>
      </c>
    </row>
    <row r="26" spans="1:11" x14ac:dyDescent="0.3">
      <c r="A26" t="s">
        <v>130</v>
      </c>
      <c r="B26" t="s">
        <v>23</v>
      </c>
      <c r="C26">
        <v>78</v>
      </c>
      <c r="D26" t="s">
        <v>9</v>
      </c>
      <c r="E26" s="23">
        <v>44969</v>
      </c>
      <c r="F26">
        <v>23</v>
      </c>
      <c r="G26">
        <v>5</v>
      </c>
      <c r="H26">
        <v>2023</v>
      </c>
      <c r="I26" t="s">
        <v>1057</v>
      </c>
      <c r="J26" t="s">
        <v>1058</v>
      </c>
      <c r="K26">
        <v>5</v>
      </c>
    </row>
    <row r="27" spans="1:11" x14ac:dyDescent="0.3">
      <c r="A27" t="s">
        <v>136</v>
      </c>
      <c r="B27" t="s">
        <v>12</v>
      </c>
      <c r="C27">
        <v>95</v>
      </c>
      <c r="D27" t="s">
        <v>9</v>
      </c>
      <c r="E27" s="23">
        <v>44972</v>
      </c>
      <c r="F27">
        <v>120</v>
      </c>
      <c r="G27">
        <v>4.8</v>
      </c>
      <c r="H27">
        <v>2023</v>
      </c>
      <c r="I27" t="s">
        <v>1061</v>
      </c>
      <c r="J27" t="s">
        <v>1058</v>
      </c>
      <c r="K27">
        <v>5</v>
      </c>
    </row>
    <row r="28" spans="1:11" x14ac:dyDescent="0.3">
      <c r="A28" t="s">
        <v>144</v>
      </c>
      <c r="B28" t="s">
        <v>20</v>
      </c>
      <c r="C28">
        <v>99</v>
      </c>
      <c r="D28" t="s">
        <v>9</v>
      </c>
      <c r="E28" s="23">
        <v>44973</v>
      </c>
      <c r="F28">
        <v>78</v>
      </c>
      <c r="G28">
        <v>4.0999999999999996</v>
      </c>
      <c r="H28">
        <v>2023</v>
      </c>
      <c r="I28" t="s">
        <v>1063</v>
      </c>
      <c r="J28" t="s">
        <v>1058</v>
      </c>
      <c r="K28">
        <v>4</v>
      </c>
    </row>
    <row r="29" spans="1:11" x14ac:dyDescent="0.3">
      <c r="A29" t="s">
        <v>148</v>
      </c>
      <c r="B29" t="s">
        <v>20</v>
      </c>
      <c r="C29">
        <v>68</v>
      </c>
      <c r="D29" t="s">
        <v>9</v>
      </c>
      <c r="E29" s="23">
        <v>44975</v>
      </c>
      <c r="F29">
        <v>22</v>
      </c>
      <c r="G29">
        <v>3.3</v>
      </c>
      <c r="H29">
        <v>2023</v>
      </c>
      <c r="I29" t="s">
        <v>1064</v>
      </c>
      <c r="J29" t="s">
        <v>1058</v>
      </c>
      <c r="K29">
        <v>3</v>
      </c>
    </row>
    <row r="30" spans="1:11" x14ac:dyDescent="0.3">
      <c r="A30" t="s">
        <v>149</v>
      </c>
      <c r="B30" t="s">
        <v>18</v>
      </c>
      <c r="C30">
        <v>95</v>
      </c>
      <c r="D30" t="s">
        <v>9</v>
      </c>
      <c r="E30" s="23">
        <v>44975</v>
      </c>
      <c r="F30">
        <v>52</v>
      </c>
      <c r="G30">
        <v>4.8</v>
      </c>
      <c r="H30">
        <v>2023</v>
      </c>
      <c r="I30" t="s">
        <v>1064</v>
      </c>
      <c r="J30" t="s">
        <v>1058</v>
      </c>
      <c r="K30">
        <v>5</v>
      </c>
    </row>
    <row r="31" spans="1:11" x14ac:dyDescent="0.3">
      <c r="A31" t="s">
        <v>159</v>
      </c>
      <c r="B31" t="s">
        <v>5</v>
      </c>
      <c r="C31">
        <v>138</v>
      </c>
      <c r="D31" t="s">
        <v>9</v>
      </c>
      <c r="E31" s="23">
        <v>44981</v>
      </c>
      <c r="F31">
        <v>35</v>
      </c>
      <c r="G31">
        <v>4.8</v>
      </c>
      <c r="H31">
        <v>2023</v>
      </c>
      <c r="I31" t="s">
        <v>1066</v>
      </c>
      <c r="J31" t="s">
        <v>1062</v>
      </c>
      <c r="K31">
        <v>5</v>
      </c>
    </row>
    <row r="32" spans="1:11" x14ac:dyDescent="0.3">
      <c r="A32" t="s">
        <v>173</v>
      </c>
      <c r="B32" t="s">
        <v>7</v>
      </c>
      <c r="C32">
        <v>166</v>
      </c>
      <c r="D32" t="s">
        <v>9</v>
      </c>
      <c r="E32" s="23">
        <v>44986</v>
      </c>
      <c r="F32">
        <v>36</v>
      </c>
      <c r="G32">
        <v>3.8</v>
      </c>
      <c r="H32">
        <v>2023</v>
      </c>
      <c r="I32" t="s">
        <v>1061</v>
      </c>
      <c r="J32" t="s">
        <v>1062</v>
      </c>
      <c r="K32">
        <v>4</v>
      </c>
    </row>
    <row r="33" spans="1:11" x14ac:dyDescent="0.3">
      <c r="A33" t="s">
        <v>181</v>
      </c>
      <c r="B33" t="s">
        <v>7</v>
      </c>
      <c r="C33">
        <v>106</v>
      </c>
      <c r="D33" t="s">
        <v>9</v>
      </c>
      <c r="E33" s="23">
        <v>44987</v>
      </c>
      <c r="F33">
        <v>108</v>
      </c>
      <c r="G33">
        <v>4.3</v>
      </c>
      <c r="H33">
        <v>2023</v>
      </c>
      <c r="I33" t="s">
        <v>1063</v>
      </c>
      <c r="J33" t="s">
        <v>1058</v>
      </c>
      <c r="K33">
        <v>4</v>
      </c>
    </row>
    <row r="34" spans="1:11" x14ac:dyDescent="0.3">
      <c r="A34" t="s">
        <v>182</v>
      </c>
      <c r="B34" t="s">
        <v>12</v>
      </c>
      <c r="C34">
        <v>96</v>
      </c>
      <c r="D34" t="s">
        <v>9</v>
      </c>
      <c r="E34" s="23">
        <v>44987</v>
      </c>
      <c r="F34">
        <v>108</v>
      </c>
      <c r="G34">
        <v>5</v>
      </c>
      <c r="H34">
        <v>2023</v>
      </c>
      <c r="I34" t="s">
        <v>1063</v>
      </c>
      <c r="J34" t="s">
        <v>1058</v>
      </c>
      <c r="K34">
        <v>5</v>
      </c>
    </row>
    <row r="35" spans="1:11" x14ac:dyDescent="0.3">
      <c r="A35" t="s">
        <v>183</v>
      </c>
      <c r="B35" t="s">
        <v>21</v>
      </c>
      <c r="C35">
        <v>70</v>
      </c>
      <c r="D35" t="s">
        <v>9</v>
      </c>
      <c r="E35" s="23">
        <v>44987</v>
      </c>
      <c r="F35">
        <v>28</v>
      </c>
      <c r="G35">
        <v>4.8</v>
      </c>
      <c r="H35">
        <v>2023</v>
      </c>
      <c r="I35" t="s">
        <v>1063</v>
      </c>
      <c r="J35" t="s">
        <v>1058</v>
      </c>
      <c r="K35">
        <v>5</v>
      </c>
    </row>
    <row r="36" spans="1:11" x14ac:dyDescent="0.3">
      <c r="A36" t="s">
        <v>187</v>
      </c>
      <c r="B36" t="s">
        <v>12</v>
      </c>
      <c r="C36">
        <v>21</v>
      </c>
      <c r="D36" t="s">
        <v>9</v>
      </c>
      <c r="E36" s="23">
        <v>44988</v>
      </c>
      <c r="F36">
        <v>93</v>
      </c>
      <c r="G36">
        <v>3.4</v>
      </c>
      <c r="H36">
        <v>2023</v>
      </c>
      <c r="I36" t="s">
        <v>1066</v>
      </c>
      <c r="J36" t="s">
        <v>1067</v>
      </c>
      <c r="K36">
        <v>3</v>
      </c>
    </row>
    <row r="37" spans="1:11" x14ac:dyDescent="0.3">
      <c r="A37" t="s">
        <v>189</v>
      </c>
      <c r="B37" t="s">
        <v>16</v>
      </c>
      <c r="C37">
        <v>131</v>
      </c>
      <c r="D37" t="s">
        <v>9</v>
      </c>
      <c r="E37" s="23">
        <v>44988</v>
      </c>
      <c r="F37">
        <v>39</v>
      </c>
      <c r="G37">
        <v>2.4</v>
      </c>
      <c r="H37">
        <v>2023</v>
      </c>
      <c r="I37" t="s">
        <v>1066</v>
      </c>
      <c r="J37" t="s">
        <v>1062</v>
      </c>
      <c r="K37">
        <v>2</v>
      </c>
    </row>
    <row r="38" spans="1:11" x14ac:dyDescent="0.3">
      <c r="A38" t="s">
        <v>193</v>
      </c>
      <c r="B38" t="s">
        <v>8</v>
      </c>
      <c r="C38">
        <v>139</v>
      </c>
      <c r="D38" t="s">
        <v>9</v>
      </c>
      <c r="E38" s="23">
        <v>44989</v>
      </c>
      <c r="F38">
        <v>88</v>
      </c>
      <c r="G38">
        <v>3.4</v>
      </c>
      <c r="H38">
        <v>2023</v>
      </c>
      <c r="I38" t="s">
        <v>1064</v>
      </c>
      <c r="J38" t="s">
        <v>1062</v>
      </c>
      <c r="K38">
        <v>3</v>
      </c>
    </row>
    <row r="39" spans="1:11" x14ac:dyDescent="0.3">
      <c r="A39" t="s">
        <v>198</v>
      </c>
      <c r="B39" t="s">
        <v>24</v>
      </c>
      <c r="C39">
        <v>86</v>
      </c>
      <c r="D39" t="s">
        <v>9</v>
      </c>
      <c r="E39" s="23">
        <v>44990</v>
      </c>
      <c r="F39">
        <v>27</v>
      </c>
      <c r="G39">
        <v>4.5</v>
      </c>
      <c r="H39">
        <v>2023</v>
      </c>
      <c r="I39" t="s">
        <v>1057</v>
      </c>
      <c r="J39" t="s">
        <v>1058</v>
      </c>
      <c r="K39">
        <v>5</v>
      </c>
    </row>
    <row r="40" spans="1:11" x14ac:dyDescent="0.3">
      <c r="A40" t="s">
        <v>203</v>
      </c>
      <c r="B40" t="s">
        <v>7</v>
      </c>
      <c r="C40">
        <v>53</v>
      </c>
      <c r="D40" t="s">
        <v>9</v>
      </c>
      <c r="E40" s="23">
        <v>44991</v>
      </c>
      <c r="F40">
        <v>210</v>
      </c>
      <c r="G40">
        <v>3.9</v>
      </c>
      <c r="H40">
        <v>2023</v>
      </c>
      <c r="I40" t="s">
        <v>1065</v>
      </c>
      <c r="J40" t="s">
        <v>1060</v>
      </c>
      <c r="K40">
        <v>4</v>
      </c>
    </row>
    <row r="41" spans="1:11" x14ac:dyDescent="0.3">
      <c r="A41" t="s">
        <v>207</v>
      </c>
      <c r="B41" t="s">
        <v>8</v>
      </c>
      <c r="C41">
        <v>115</v>
      </c>
      <c r="D41" t="s">
        <v>9</v>
      </c>
      <c r="E41" s="23">
        <v>44992</v>
      </c>
      <c r="F41">
        <v>48</v>
      </c>
      <c r="G41">
        <v>4.7</v>
      </c>
      <c r="H41">
        <v>2023</v>
      </c>
      <c r="I41" t="s">
        <v>1059</v>
      </c>
      <c r="J41" t="s">
        <v>1058</v>
      </c>
      <c r="K41">
        <v>5</v>
      </c>
    </row>
    <row r="42" spans="1:11" x14ac:dyDescent="0.3">
      <c r="A42" t="s">
        <v>208</v>
      </c>
      <c r="B42" t="s">
        <v>15</v>
      </c>
      <c r="C42">
        <v>69</v>
      </c>
      <c r="D42" t="s">
        <v>9</v>
      </c>
      <c r="E42" s="23">
        <v>44992</v>
      </c>
      <c r="F42">
        <v>132</v>
      </c>
      <c r="G42">
        <v>4.5</v>
      </c>
      <c r="H42">
        <v>2023</v>
      </c>
      <c r="I42" t="s">
        <v>1059</v>
      </c>
      <c r="J42" t="s">
        <v>1058</v>
      </c>
      <c r="K42">
        <v>5</v>
      </c>
    </row>
    <row r="43" spans="1:11" x14ac:dyDescent="0.3">
      <c r="A43" t="s">
        <v>215</v>
      </c>
      <c r="B43" t="s">
        <v>5</v>
      </c>
      <c r="C43">
        <v>103</v>
      </c>
      <c r="D43" t="s">
        <v>9</v>
      </c>
      <c r="E43" s="23">
        <v>44993</v>
      </c>
      <c r="F43">
        <v>117</v>
      </c>
      <c r="G43">
        <v>3</v>
      </c>
      <c r="H43">
        <v>2023</v>
      </c>
      <c r="I43" t="s">
        <v>1061</v>
      </c>
      <c r="J43" t="s">
        <v>1058</v>
      </c>
      <c r="K43">
        <v>3</v>
      </c>
    </row>
    <row r="44" spans="1:11" x14ac:dyDescent="0.3">
      <c r="A44" t="s">
        <v>222</v>
      </c>
      <c r="B44" t="s">
        <v>23</v>
      </c>
      <c r="C44">
        <v>105</v>
      </c>
      <c r="D44" t="s">
        <v>9</v>
      </c>
      <c r="E44" s="23">
        <v>44995</v>
      </c>
      <c r="F44">
        <v>96</v>
      </c>
      <c r="G44">
        <v>5</v>
      </c>
      <c r="H44">
        <v>2023</v>
      </c>
      <c r="I44" t="s">
        <v>1066</v>
      </c>
      <c r="J44" t="s">
        <v>1058</v>
      </c>
      <c r="K44">
        <v>5</v>
      </c>
    </row>
    <row r="45" spans="1:11" x14ac:dyDescent="0.3">
      <c r="A45" t="s">
        <v>233</v>
      </c>
      <c r="B45" t="s">
        <v>16</v>
      </c>
      <c r="C45">
        <v>46</v>
      </c>
      <c r="D45" t="s">
        <v>9</v>
      </c>
      <c r="E45" s="23">
        <v>44997</v>
      </c>
      <c r="F45">
        <v>165</v>
      </c>
      <c r="G45">
        <v>3.3</v>
      </c>
      <c r="H45">
        <v>2023</v>
      </c>
      <c r="I45" t="s">
        <v>1057</v>
      </c>
      <c r="J45" t="s">
        <v>1060</v>
      </c>
      <c r="K45">
        <v>3</v>
      </c>
    </row>
    <row r="46" spans="1:11" x14ac:dyDescent="0.3">
      <c r="A46" t="s">
        <v>241</v>
      </c>
      <c r="B46" t="s">
        <v>14</v>
      </c>
      <c r="C46">
        <v>28</v>
      </c>
      <c r="D46" t="s">
        <v>9</v>
      </c>
      <c r="E46" s="23">
        <v>44999</v>
      </c>
      <c r="F46">
        <v>78</v>
      </c>
      <c r="G46">
        <v>3.8</v>
      </c>
      <c r="H46">
        <v>2023</v>
      </c>
      <c r="I46" t="s">
        <v>1059</v>
      </c>
      <c r="J46" t="s">
        <v>1067</v>
      </c>
      <c r="K46">
        <v>4</v>
      </c>
    </row>
    <row r="47" spans="1:11" x14ac:dyDescent="0.3">
      <c r="A47" t="s">
        <v>245</v>
      </c>
      <c r="B47" t="s">
        <v>22</v>
      </c>
      <c r="C47">
        <v>72</v>
      </c>
      <c r="D47" t="s">
        <v>9</v>
      </c>
      <c r="E47" s="23">
        <v>44999</v>
      </c>
      <c r="F47">
        <v>132</v>
      </c>
      <c r="G47">
        <v>3.4</v>
      </c>
      <c r="H47">
        <v>2023</v>
      </c>
      <c r="I47" t="s">
        <v>1059</v>
      </c>
      <c r="J47" t="s">
        <v>1058</v>
      </c>
      <c r="K47">
        <v>3</v>
      </c>
    </row>
    <row r="48" spans="1:11" x14ac:dyDescent="0.3">
      <c r="A48" t="s">
        <v>250</v>
      </c>
      <c r="B48" t="s">
        <v>12</v>
      </c>
      <c r="C48">
        <v>47</v>
      </c>
      <c r="D48" t="s">
        <v>9</v>
      </c>
      <c r="E48" s="23">
        <v>45000</v>
      </c>
      <c r="F48">
        <v>120</v>
      </c>
      <c r="G48">
        <v>3.1</v>
      </c>
      <c r="H48">
        <v>2023</v>
      </c>
      <c r="I48" t="s">
        <v>1061</v>
      </c>
      <c r="J48" t="s">
        <v>1060</v>
      </c>
      <c r="K48">
        <v>3</v>
      </c>
    </row>
    <row r="49" spans="1:11" x14ac:dyDescent="0.3">
      <c r="A49" t="s">
        <v>251</v>
      </c>
      <c r="B49" t="s">
        <v>7</v>
      </c>
      <c r="C49">
        <v>74</v>
      </c>
      <c r="D49" t="s">
        <v>9</v>
      </c>
      <c r="E49" s="23">
        <v>45000</v>
      </c>
      <c r="F49">
        <v>144</v>
      </c>
      <c r="G49">
        <v>4.8</v>
      </c>
      <c r="H49">
        <v>2023</v>
      </c>
      <c r="I49" t="s">
        <v>1061</v>
      </c>
      <c r="J49" t="s">
        <v>1058</v>
      </c>
      <c r="K49">
        <v>5</v>
      </c>
    </row>
    <row r="50" spans="1:11" x14ac:dyDescent="0.3">
      <c r="A50" t="s">
        <v>252</v>
      </c>
      <c r="B50" t="s">
        <v>22</v>
      </c>
      <c r="C50">
        <v>65</v>
      </c>
      <c r="D50" t="s">
        <v>9</v>
      </c>
      <c r="E50" s="23">
        <v>45000</v>
      </c>
      <c r="F50">
        <v>87</v>
      </c>
      <c r="G50">
        <v>2.7</v>
      </c>
      <c r="H50">
        <v>2023</v>
      </c>
      <c r="I50" t="s">
        <v>1061</v>
      </c>
      <c r="J50" t="s">
        <v>1058</v>
      </c>
      <c r="K50">
        <v>3</v>
      </c>
    </row>
    <row r="51" spans="1:11" x14ac:dyDescent="0.3">
      <c r="A51" t="s">
        <v>256</v>
      </c>
      <c r="B51" t="s">
        <v>21</v>
      </c>
      <c r="C51">
        <v>60</v>
      </c>
      <c r="D51" t="s">
        <v>9</v>
      </c>
      <c r="E51" s="23">
        <v>45001</v>
      </c>
      <c r="F51">
        <v>68</v>
      </c>
      <c r="G51">
        <v>4.3</v>
      </c>
      <c r="H51">
        <v>2023</v>
      </c>
      <c r="I51" t="s">
        <v>1063</v>
      </c>
      <c r="J51" t="s">
        <v>1060</v>
      </c>
      <c r="K51">
        <v>4</v>
      </c>
    </row>
    <row r="52" spans="1:11" x14ac:dyDescent="0.3">
      <c r="A52" t="s">
        <v>258</v>
      </c>
      <c r="B52" t="s">
        <v>8</v>
      </c>
      <c r="C52">
        <v>54</v>
      </c>
      <c r="D52" t="s">
        <v>9</v>
      </c>
      <c r="E52" s="23">
        <v>45001</v>
      </c>
      <c r="F52">
        <v>26</v>
      </c>
      <c r="G52">
        <v>4.8</v>
      </c>
      <c r="H52">
        <v>2023</v>
      </c>
      <c r="I52" t="s">
        <v>1063</v>
      </c>
      <c r="J52" t="s">
        <v>1060</v>
      </c>
      <c r="K52">
        <v>5</v>
      </c>
    </row>
    <row r="53" spans="1:11" x14ac:dyDescent="0.3">
      <c r="A53" t="s">
        <v>259</v>
      </c>
      <c r="B53" t="s">
        <v>22</v>
      </c>
      <c r="C53">
        <v>104</v>
      </c>
      <c r="D53" t="s">
        <v>9</v>
      </c>
      <c r="E53" s="23">
        <v>45001</v>
      </c>
      <c r="F53">
        <v>88</v>
      </c>
      <c r="G53">
        <v>3.2</v>
      </c>
      <c r="H53">
        <v>2023</v>
      </c>
      <c r="I53" t="s">
        <v>1063</v>
      </c>
      <c r="J53" t="s">
        <v>1058</v>
      </c>
      <c r="K53">
        <v>3</v>
      </c>
    </row>
    <row r="54" spans="1:11" x14ac:dyDescent="0.3">
      <c r="A54" t="s">
        <v>260</v>
      </c>
      <c r="B54" t="s">
        <v>15</v>
      </c>
      <c r="C54">
        <v>100</v>
      </c>
      <c r="D54" t="s">
        <v>9</v>
      </c>
      <c r="E54" s="23">
        <v>45001</v>
      </c>
      <c r="F54">
        <v>124</v>
      </c>
      <c r="G54">
        <v>3.4</v>
      </c>
      <c r="H54">
        <v>2023</v>
      </c>
      <c r="I54" t="s">
        <v>1063</v>
      </c>
      <c r="J54" t="s">
        <v>1058</v>
      </c>
      <c r="K54">
        <v>3</v>
      </c>
    </row>
    <row r="55" spans="1:11" x14ac:dyDescent="0.3">
      <c r="A55" t="s">
        <v>261</v>
      </c>
      <c r="B55" t="s">
        <v>7</v>
      </c>
      <c r="C55">
        <v>84</v>
      </c>
      <c r="D55" t="s">
        <v>9</v>
      </c>
      <c r="E55" s="23">
        <v>45001</v>
      </c>
      <c r="F55">
        <v>72</v>
      </c>
      <c r="G55">
        <v>3.5</v>
      </c>
      <c r="H55">
        <v>2023</v>
      </c>
      <c r="I55" t="s">
        <v>1063</v>
      </c>
      <c r="J55" t="s">
        <v>1058</v>
      </c>
      <c r="K55">
        <v>4</v>
      </c>
    </row>
    <row r="56" spans="1:11" x14ac:dyDescent="0.3">
      <c r="A56" t="s">
        <v>265</v>
      </c>
      <c r="B56" t="s">
        <v>19</v>
      </c>
      <c r="C56">
        <v>40</v>
      </c>
      <c r="D56" t="s">
        <v>9</v>
      </c>
      <c r="E56" s="23">
        <v>45003</v>
      </c>
      <c r="F56">
        <v>24</v>
      </c>
      <c r="G56">
        <v>4.3</v>
      </c>
      <c r="H56">
        <v>2023</v>
      </c>
      <c r="I56" t="s">
        <v>1064</v>
      </c>
      <c r="J56" t="s">
        <v>1060</v>
      </c>
      <c r="K56">
        <v>4</v>
      </c>
    </row>
    <row r="57" spans="1:11" x14ac:dyDescent="0.3">
      <c r="A57" t="s">
        <v>268</v>
      </c>
      <c r="B57" t="s">
        <v>18</v>
      </c>
      <c r="C57">
        <v>58</v>
      </c>
      <c r="D57" t="s">
        <v>9</v>
      </c>
      <c r="E57" s="23">
        <v>45004</v>
      </c>
      <c r="F57">
        <v>43</v>
      </c>
      <c r="G57">
        <v>4.5</v>
      </c>
      <c r="H57">
        <v>2023</v>
      </c>
      <c r="I57" t="s">
        <v>1057</v>
      </c>
      <c r="J57" t="s">
        <v>1060</v>
      </c>
      <c r="K57">
        <v>5</v>
      </c>
    </row>
    <row r="58" spans="1:11" x14ac:dyDescent="0.3">
      <c r="A58" t="s">
        <v>273</v>
      </c>
      <c r="B58" t="s">
        <v>12</v>
      </c>
      <c r="C58">
        <v>89</v>
      </c>
      <c r="D58" t="s">
        <v>9</v>
      </c>
      <c r="E58" s="23">
        <v>45005</v>
      </c>
      <c r="F58">
        <v>96</v>
      </c>
      <c r="G58">
        <v>3.3</v>
      </c>
      <c r="H58">
        <v>2023</v>
      </c>
      <c r="I58" t="s">
        <v>1065</v>
      </c>
      <c r="J58" t="s">
        <v>1058</v>
      </c>
      <c r="K58">
        <v>3</v>
      </c>
    </row>
    <row r="59" spans="1:11" x14ac:dyDescent="0.3">
      <c r="A59" t="s">
        <v>275</v>
      </c>
      <c r="B59" t="s">
        <v>8</v>
      </c>
      <c r="C59">
        <v>48</v>
      </c>
      <c r="D59" t="s">
        <v>9</v>
      </c>
      <c r="E59" s="23">
        <v>45005</v>
      </c>
      <c r="F59">
        <v>200</v>
      </c>
      <c r="G59">
        <v>3.9</v>
      </c>
      <c r="H59">
        <v>2023</v>
      </c>
      <c r="I59" t="s">
        <v>1065</v>
      </c>
      <c r="J59" t="s">
        <v>1060</v>
      </c>
      <c r="K59">
        <v>4</v>
      </c>
    </row>
    <row r="60" spans="1:11" x14ac:dyDescent="0.3">
      <c r="A60" t="s">
        <v>282</v>
      </c>
      <c r="B60" t="s">
        <v>15</v>
      </c>
      <c r="C60">
        <v>144</v>
      </c>
      <c r="D60" t="s">
        <v>9</v>
      </c>
      <c r="E60" s="23">
        <v>45006</v>
      </c>
      <c r="F60">
        <v>124</v>
      </c>
      <c r="G60">
        <v>4.4000000000000004</v>
      </c>
      <c r="H60">
        <v>2023</v>
      </c>
      <c r="I60" t="s">
        <v>1059</v>
      </c>
      <c r="J60" t="s">
        <v>1062</v>
      </c>
      <c r="K60">
        <v>4</v>
      </c>
    </row>
    <row r="61" spans="1:11" x14ac:dyDescent="0.3">
      <c r="A61" t="s">
        <v>287</v>
      </c>
      <c r="B61" t="s">
        <v>22</v>
      </c>
      <c r="C61">
        <v>59</v>
      </c>
      <c r="D61" t="s">
        <v>9</v>
      </c>
      <c r="E61" s="23">
        <v>45007</v>
      </c>
      <c r="F61">
        <v>128</v>
      </c>
      <c r="G61">
        <v>4.5</v>
      </c>
      <c r="H61">
        <v>2023</v>
      </c>
      <c r="I61" t="s">
        <v>1061</v>
      </c>
      <c r="J61" t="s">
        <v>1060</v>
      </c>
      <c r="K61">
        <v>5</v>
      </c>
    </row>
    <row r="62" spans="1:11" x14ac:dyDescent="0.3">
      <c r="A62" t="s">
        <v>290</v>
      </c>
      <c r="B62" t="s">
        <v>19</v>
      </c>
      <c r="C62">
        <v>154</v>
      </c>
      <c r="D62" t="s">
        <v>9</v>
      </c>
      <c r="E62" s="23">
        <v>45007</v>
      </c>
      <c r="F62">
        <v>172</v>
      </c>
      <c r="G62">
        <v>3.1</v>
      </c>
      <c r="H62">
        <v>2023</v>
      </c>
      <c r="I62" t="s">
        <v>1061</v>
      </c>
      <c r="J62" t="s">
        <v>1062</v>
      </c>
      <c r="K62">
        <v>3</v>
      </c>
    </row>
    <row r="63" spans="1:11" x14ac:dyDescent="0.3">
      <c r="A63" t="s">
        <v>291</v>
      </c>
      <c r="B63" t="s">
        <v>18</v>
      </c>
      <c r="C63">
        <v>131</v>
      </c>
      <c r="D63" t="s">
        <v>9</v>
      </c>
      <c r="E63" s="23">
        <v>45007</v>
      </c>
      <c r="F63">
        <v>58</v>
      </c>
      <c r="G63">
        <v>4.9000000000000004</v>
      </c>
      <c r="H63">
        <v>2023</v>
      </c>
      <c r="I63" t="s">
        <v>1061</v>
      </c>
      <c r="J63" t="s">
        <v>1062</v>
      </c>
      <c r="K63">
        <v>5</v>
      </c>
    </row>
    <row r="64" spans="1:11" x14ac:dyDescent="0.3">
      <c r="A64" t="s">
        <v>296</v>
      </c>
      <c r="B64" t="s">
        <v>5</v>
      </c>
      <c r="C64">
        <v>76</v>
      </c>
      <c r="D64" t="s">
        <v>9</v>
      </c>
      <c r="E64" s="23">
        <v>45010</v>
      </c>
      <c r="F64">
        <v>110</v>
      </c>
      <c r="G64">
        <v>4.4000000000000004</v>
      </c>
      <c r="H64">
        <v>2023</v>
      </c>
      <c r="I64" t="s">
        <v>1064</v>
      </c>
      <c r="J64" t="s">
        <v>1058</v>
      </c>
      <c r="K64">
        <v>4</v>
      </c>
    </row>
    <row r="65" spans="1:11" x14ac:dyDescent="0.3">
      <c r="A65" t="s">
        <v>300</v>
      </c>
      <c r="B65" t="s">
        <v>12</v>
      </c>
      <c r="C65">
        <v>113</v>
      </c>
      <c r="D65" t="s">
        <v>9</v>
      </c>
      <c r="E65" s="23">
        <v>45010</v>
      </c>
      <c r="F65">
        <v>81</v>
      </c>
      <c r="G65">
        <v>3.5</v>
      </c>
      <c r="H65">
        <v>2023</v>
      </c>
      <c r="I65" t="s">
        <v>1064</v>
      </c>
      <c r="J65" t="s">
        <v>1058</v>
      </c>
      <c r="K65">
        <v>4</v>
      </c>
    </row>
    <row r="66" spans="1:11" x14ac:dyDescent="0.3">
      <c r="A66" t="s">
        <v>305</v>
      </c>
      <c r="B66" t="s">
        <v>19</v>
      </c>
      <c r="C66">
        <v>75</v>
      </c>
      <c r="D66" t="s">
        <v>9</v>
      </c>
      <c r="E66" s="23">
        <v>45011</v>
      </c>
      <c r="F66">
        <v>135</v>
      </c>
      <c r="G66">
        <v>4.7</v>
      </c>
      <c r="H66">
        <v>2023</v>
      </c>
      <c r="I66" t="s">
        <v>1057</v>
      </c>
      <c r="J66" t="s">
        <v>1058</v>
      </c>
      <c r="K66">
        <v>5</v>
      </c>
    </row>
    <row r="67" spans="1:11" x14ac:dyDescent="0.3">
      <c r="A67" t="s">
        <v>309</v>
      </c>
      <c r="B67" t="s">
        <v>16</v>
      </c>
      <c r="C67">
        <v>126</v>
      </c>
      <c r="D67" t="s">
        <v>9</v>
      </c>
      <c r="E67" s="23">
        <v>45012</v>
      </c>
      <c r="F67">
        <v>128</v>
      </c>
      <c r="G67">
        <v>4.2</v>
      </c>
      <c r="H67">
        <v>2023</v>
      </c>
      <c r="I67" t="s">
        <v>1065</v>
      </c>
      <c r="J67" t="s">
        <v>1062</v>
      </c>
      <c r="K67">
        <v>4</v>
      </c>
    </row>
    <row r="68" spans="1:11" x14ac:dyDescent="0.3">
      <c r="A68" t="s">
        <v>313</v>
      </c>
      <c r="B68" t="s">
        <v>12</v>
      </c>
      <c r="C68">
        <v>127</v>
      </c>
      <c r="D68" t="s">
        <v>9</v>
      </c>
      <c r="E68" s="23">
        <v>45013</v>
      </c>
      <c r="F68">
        <v>99</v>
      </c>
      <c r="G68">
        <v>3.9</v>
      </c>
      <c r="H68">
        <v>2023</v>
      </c>
      <c r="I68" t="s">
        <v>1059</v>
      </c>
      <c r="J68" t="s">
        <v>1062</v>
      </c>
      <c r="K68">
        <v>4</v>
      </c>
    </row>
    <row r="69" spans="1:11" x14ac:dyDescent="0.3">
      <c r="A69" t="s">
        <v>314</v>
      </c>
      <c r="B69" t="s">
        <v>15</v>
      </c>
      <c r="C69">
        <v>78</v>
      </c>
      <c r="D69" t="s">
        <v>9</v>
      </c>
      <c r="E69" s="23">
        <v>45013</v>
      </c>
      <c r="F69">
        <v>43</v>
      </c>
      <c r="G69">
        <v>3.8</v>
      </c>
      <c r="H69">
        <v>2023</v>
      </c>
      <c r="I69" t="s">
        <v>1059</v>
      </c>
      <c r="J69" t="s">
        <v>1058</v>
      </c>
      <c r="K69">
        <v>4</v>
      </c>
    </row>
    <row r="70" spans="1:11" x14ac:dyDescent="0.3">
      <c r="A70" t="s">
        <v>315</v>
      </c>
      <c r="B70" t="s">
        <v>14</v>
      </c>
      <c r="C70">
        <v>40</v>
      </c>
      <c r="D70" t="s">
        <v>9</v>
      </c>
      <c r="E70" s="23">
        <v>45013</v>
      </c>
      <c r="F70">
        <v>34</v>
      </c>
      <c r="G70">
        <v>4.5999999999999996</v>
      </c>
      <c r="H70">
        <v>2023</v>
      </c>
      <c r="I70" t="s">
        <v>1059</v>
      </c>
      <c r="J70" t="s">
        <v>1060</v>
      </c>
      <c r="K70">
        <v>5</v>
      </c>
    </row>
    <row r="71" spans="1:11" x14ac:dyDescent="0.3">
      <c r="A71" t="s">
        <v>318</v>
      </c>
      <c r="B71" t="s">
        <v>16</v>
      </c>
      <c r="C71">
        <v>30</v>
      </c>
      <c r="D71" t="s">
        <v>9</v>
      </c>
      <c r="E71" s="23">
        <v>45013</v>
      </c>
      <c r="F71">
        <v>168</v>
      </c>
      <c r="G71">
        <v>4.2</v>
      </c>
      <c r="H71">
        <v>2023</v>
      </c>
      <c r="I71" t="s">
        <v>1059</v>
      </c>
      <c r="J71" t="s">
        <v>1067</v>
      </c>
      <c r="K71">
        <v>4</v>
      </c>
    </row>
    <row r="72" spans="1:11" x14ac:dyDescent="0.3">
      <c r="A72" t="s">
        <v>326</v>
      </c>
      <c r="B72" t="s">
        <v>20</v>
      </c>
      <c r="C72">
        <v>60</v>
      </c>
      <c r="D72" t="s">
        <v>9</v>
      </c>
      <c r="E72" s="23">
        <v>45017</v>
      </c>
      <c r="F72">
        <v>215</v>
      </c>
      <c r="G72">
        <v>3.2</v>
      </c>
      <c r="H72">
        <v>2023</v>
      </c>
      <c r="I72" t="s">
        <v>1064</v>
      </c>
      <c r="J72" t="s">
        <v>1060</v>
      </c>
      <c r="K72">
        <v>3</v>
      </c>
    </row>
    <row r="73" spans="1:11" x14ac:dyDescent="0.3">
      <c r="A73" t="s">
        <v>328</v>
      </c>
      <c r="B73" t="s">
        <v>18</v>
      </c>
      <c r="C73">
        <v>99</v>
      </c>
      <c r="D73" t="s">
        <v>9</v>
      </c>
      <c r="E73" s="23">
        <v>45017</v>
      </c>
      <c r="F73">
        <v>74</v>
      </c>
      <c r="G73">
        <v>4</v>
      </c>
      <c r="H73">
        <v>2023</v>
      </c>
      <c r="I73" t="s">
        <v>1064</v>
      </c>
      <c r="J73" t="s">
        <v>1058</v>
      </c>
      <c r="K73">
        <v>4</v>
      </c>
    </row>
    <row r="74" spans="1:11" x14ac:dyDescent="0.3">
      <c r="A74" t="s">
        <v>330</v>
      </c>
      <c r="B74" t="s">
        <v>14</v>
      </c>
      <c r="C74">
        <v>65</v>
      </c>
      <c r="D74" t="s">
        <v>9</v>
      </c>
      <c r="E74" s="23">
        <v>45017</v>
      </c>
      <c r="F74">
        <v>64</v>
      </c>
      <c r="G74">
        <v>3.7</v>
      </c>
      <c r="H74">
        <v>2023</v>
      </c>
      <c r="I74" t="s">
        <v>1064</v>
      </c>
      <c r="J74" t="s">
        <v>1058</v>
      </c>
      <c r="K74">
        <v>4</v>
      </c>
    </row>
    <row r="75" spans="1:11" x14ac:dyDescent="0.3">
      <c r="A75" t="s">
        <v>336</v>
      </c>
      <c r="B75" t="s">
        <v>18</v>
      </c>
      <c r="C75">
        <v>111</v>
      </c>
      <c r="D75" t="s">
        <v>9</v>
      </c>
      <c r="E75" s="23">
        <v>45020</v>
      </c>
      <c r="F75">
        <v>175</v>
      </c>
      <c r="G75">
        <v>3.5</v>
      </c>
      <c r="H75">
        <v>2023</v>
      </c>
      <c r="I75" t="s">
        <v>1059</v>
      </c>
      <c r="J75" t="s">
        <v>1058</v>
      </c>
      <c r="K75">
        <v>4</v>
      </c>
    </row>
    <row r="76" spans="1:11" x14ac:dyDescent="0.3">
      <c r="A76" t="s">
        <v>337</v>
      </c>
      <c r="B76" t="s">
        <v>16</v>
      </c>
      <c r="C76">
        <v>106</v>
      </c>
      <c r="D76" t="s">
        <v>9</v>
      </c>
      <c r="E76" s="23">
        <v>45020</v>
      </c>
      <c r="F76">
        <v>145</v>
      </c>
      <c r="G76">
        <v>4.0999999999999996</v>
      </c>
      <c r="H76">
        <v>2023</v>
      </c>
      <c r="I76" t="s">
        <v>1059</v>
      </c>
      <c r="J76" t="s">
        <v>1058</v>
      </c>
      <c r="K76">
        <v>4</v>
      </c>
    </row>
    <row r="77" spans="1:11" x14ac:dyDescent="0.3">
      <c r="A77" t="s">
        <v>339</v>
      </c>
      <c r="B77" t="s">
        <v>15</v>
      </c>
      <c r="C77">
        <v>38</v>
      </c>
      <c r="D77" t="s">
        <v>9</v>
      </c>
      <c r="E77" s="23">
        <v>45021</v>
      </c>
      <c r="F77">
        <v>81</v>
      </c>
      <c r="G77">
        <v>3.6</v>
      </c>
      <c r="H77">
        <v>2023</v>
      </c>
      <c r="I77" t="s">
        <v>1061</v>
      </c>
      <c r="J77" t="s">
        <v>1060</v>
      </c>
      <c r="K77">
        <v>4</v>
      </c>
    </row>
    <row r="78" spans="1:11" x14ac:dyDescent="0.3">
      <c r="A78" t="s">
        <v>342</v>
      </c>
      <c r="B78" t="s">
        <v>19</v>
      </c>
      <c r="C78">
        <v>124</v>
      </c>
      <c r="D78" t="s">
        <v>9</v>
      </c>
      <c r="E78" s="23">
        <v>45022</v>
      </c>
      <c r="F78">
        <v>176</v>
      </c>
      <c r="G78">
        <v>3.9</v>
      </c>
      <c r="H78">
        <v>2023</v>
      </c>
      <c r="I78" t="s">
        <v>1063</v>
      </c>
      <c r="J78" t="s">
        <v>1062</v>
      </c>
      <c r="K78">
        <v>4</v>
      </c>
    </row>
    <row r="79" spans="1:11" x14ac:dyDescent="0.3">
      <c r="A79" t="s">
        <v>343</v>
      </c>
      <c r="B79" t="s">
        <v>23</v>
      </c>
      <c r="C79">
        <v>107</v>
      </c>
      <c r="D79" t="s">
        <v>9</v>
      </c>
      <c r="E79" s="23">
        <v>45022</v>
      </c>
      <c r="F79">
        <v>115</v>
      </c>
      <c r="G79">
        <v>3.8</v>
      </c>
      <c r="H79">
        <v>2023</v>
      </c>
      <c r="I79" t="s">
        <v>1063</v>
      </c>
      <c r="J79" t="s">
        <v>1058</v>
      </c>
      <c r="K79">
        <v>4</v>
      </c>
    </row>
    <row r="80" spans="1:11" x14ac:dyDescent="0.3">
      <c r="A80" t="s">
        <v>349</v>
      </c>
      <c r="B80" t="s">
        <v>15</v>
      </c>
      <c r="C80">
        <v>36</v>
      </c>
      <c r="D80" t="s">
        <v>9</v>
      </c>
      <c r="E80" s="23">
        <v>45023</v>
      </c>
      <c r="F80">
        <v>135</v>
      </c>
      <c r="G80">
        <v>4.5999999999999996</v>
      </c>
      <c r="H80">
        <v>2023</v>
      </c>
      <c r="I80" t="s">
        <v>1066</v>
      </c>
      <c r="J80" t="s">
        <v>1060</v>
      </c>
      <c r="K80">
        <v>5</v>
      </c>
    </row>
    <row r="81" spans="1:11" x14ac:dyDescent="0.3">
      <c r="A81" t="s">
        <v>350</v>
      </c>
      <c r="B81" t="s">
        <v>19</v>
      </c>
      <c r="C81">
        <v>74</v>
      </c>
      <c r="D81" t="s">
        <v>9</v>
      </c>
      <c r="E81" s="23">
        <v>45023</v>
      </c>
      <c r="F81">
        <v>30</v>
      </c>
      <c r="G81">
        <v>4</v>
      </c>
      <c r="H81">
        <v>2023</v>
      </c>
      <c r="I81" t="s">
        <v>1066</v>
      </c>
      <c r="J81" t="s">
        <v>1058</v>
      </c>
      <c r="K81">
        <v>4</v>
      </c>
    </row>
    <row r="82" spans="1:11" x14ac:dyDescent="0.3">
      <c r="A82" t="s">
        <v>351</v>
      </c>
      <c r="B82" t="s">
        <v>12</v>
      </c>
      <c r="C82">
        <v>75</v>
      </c>
      <c r="D82" t="s">
        <v>9</v>
      </c>
      <c r="E82" s="23">
        <v>45023</v>
      </c>
      <c r="F82">
        <v>84</v>
      </c>
      <c r="G82">
        <v>2.8</v>
      </c>
      <c r="H82">
        <v>2023</v>
      </c>
      <c r="I82" t="s">
        <v>1066</v>
      </c>
      <c r="J82" t="s">
        <v>1058</v>
      </c>
      <c r="K82">
        <v>3</v>
      </c>
    </row>
    <row r="83" spans="1:11" x14ac:dyDescent="0.3">
      <c r="A83" t="s">
        <v>359</v>
      </c>
      <c r="B83" t="s">
        <v>23</v>
      </c>
      <c r="C83">
        <v>74</v>
      </c>
      <c r="D83" t="s">
        <v>9</v>
      </c>
      <c r="E83" s="23">
        <v>45024</v>
      </c>
      <c r="F83">
        <v>32</v>
      </c>
      <c r="G83">
        <v>4.8</v>
      </c>
      <c r="H83">
        <v>2023</v>
      </c>
      <c r="I83" t="s">
        <v>1064</v>
      </c>
      <c r="J83" t="s">
        <v>1058</v>
      </c>
      <c r="K83">
        <v>5</v>
      </c>
    </row>
    <row r="84" spans="1:11" x14ac:dyDescent="0.3">
      <c r="A84" t="s">
        <v>361</v>
      </c>
      <c r="B84" t="s">
        <v>23</v>
      </c>
      <c r="C84">
        <v>79</v>
      </c>
      <c r="D84" t="s">
        <v>9</v>
      </c>
      <c r="E84" s="23">
        <v>45025</v>
      </c>
      <c r="F84">
        <v>120</v>
      </c>
      <c r="G84">
        <v>4.9000000000000004</v>
      </c>
      <c r="H84">
        <v>2023</v>
      </c>
      <c r="I84" t="s">
        <v>1057</v>
      </c>
      <c r="J84" t="s">
        <v>1058</v>
      </c>
      <c r="K84">
        <v>5</v>
      </c>
    </row>
    <row r="85" spans="1:11" x14ac:dyDescent="0.3">
      <c r="A85" t="s">
        <v>362</v>
      </c>
      <c r="B85" t="s">
        <v>19</v>
      </c>
      <c r="C85">
        <v>23</v>
      </c>
      <c r="D85" t="s">
        <v>9</v>
      </c>
      <c r="E85" s="23">
        <v>45025</v>
      </c>
      <c r="F85">
        <v>86</v>
      </c>
      <c r="G85">
        <v>2.2000000000000002</v>
      </c>
      <c r="H85">
        <v>2023</v>
      </c>
      <c r="I85" t="s">
        <v>1057</v>
      </c>
      <c r="J85" t="s">
        <v>1067</v>
      </c>
      <c r="K85">
        <v>2</v>
      </c>
    </row>
    <row r="86" spans="1:11" x14ac:dyDescent="0.3">
      <c r="A86" t="s">
        <v>363</v>
      </c>
      <c r="B86" t="s">
        <v>12</v>
      </c>
      <c r="C86">
        <v>69</v>
      </c>
      <c r="D86" t="s">
        <v>9</v>
      </c>
      <c r="E86" s="23">
        <v>45025</v>
      </c>
      <c r="F86">
        <v>132</v>
      </c>
      <c r="G86">
        <v>5</v>
      </c>
      <c r="H86">
        <v>2023</v>
      </c>
      <c r="I86" t="s">
        <v>1057</v>
      </c>
      <c r="J86" t="s">
        <v>1058</v>
      </c>
      <c r="K86">
        <v>5</v>
      </c>
    </row>
    <row r="87" spans="1:11" x14ac:dyDescent="0.3">
      <c r="A87" t="s">
        <v>364</v>
      </c>
      <c r="B87" t="s">
        <v>7</v>
      </c>
      <c r="C87">
        <v>64</v>
      </c>
      <c r="D87" t="s">
        <v>9</v>
      </c>
      <c r="E87" s="23">
        <v>45025</v>
      </c>
      <c r="F87">
        <v>80</v>
      </c>
      <c r="G87">
        <v>3.3</v>
      </c>
      <c r="H87">
        <v>2023</v>
      </c>
      <c r="I87" t="s">
        <v>1057</v>
      </c>
      <c r="J87" t="s">
        <v>1058</v>
      </c>
      <c r="K87">
        <v>3</v>
      </c>
    </row>
    <row r="88" spans="1:11" x14ac:dyDescent="0.3">
      <c r="A88" t="s">
        <v>368</v>
      </c>
      <c r="B88" t="s">
        <v>24</v>
      </c>
      <c r="C88">
        <v>116</v>
      </c>
      <c r="D88" t="s">
        <v>9</v>
      </c>
      <c r="E88" s="23">
        <v>45026</v>
      </c>
      <c r="F88">
        <v>22</v>
      </c>
      <c r="G88">
        <v>4.7</v>
      </c>
      <c r="H88">
        <v>2023</v>
      </c>
      <c r="I88" t="s">
        <v>1065</v>
      </c>
      <c r="J88" t="s">
        <v>1058</v>
      </c>
      <c r="K88">
        <v>5</v>
      </c>
    </row>
    <row r="89" spans="1:11" x14ac:dyDescent="0.3">
      <c r="A89" t="s">
        <v>375</v>
      </c>
      <c r="B89" t="s">
        <v>21</v>
      </c>
      <c r="C89">
        <v>73</v>
      </c>
      <c r="D89" t="s">
        <v>9</v>
      </c>
      <c r="E89" s="23">
        <v>45029</v>
      </c>
      <c r="F89">
        <v>45</v>
      </c>
      <c r="G89">
        <v>3.6</v>
      </c>
      <c r="H89">
        <v>2023</v>
      </c>
      <c r="I89" t="s">
        <v>1063</v>
      </c>
      <c r="J89" t="s">
        <v>1058</v>
      </c>
      <c r="K89">
        <v>4</v>
      </c>
    </row>
    <row r="90" spans="1:11" x14ac:dyDescent="0.3">
      <c r="A90" t="s">
        <v>376</v>
      </c>
      <c r="B90" t="s">
        <v>19</v>
      </c>
      <c r="C90">
        <v>50</v>
      </c>
      <c r="D90" t="s">
        <v>9</v>
      </c>
      <c r="E90" s="23">
        <v>45029</v>
      </c>
      <c r="F90">
        <v>105</v>
      </c>
      <c r="G90">
        <v>3.5</v>
      </c>
      <c r="H90">
        <v>2023</v>
      </c>
      <c r="I90" t="s">
        <v>1063</v>
      </c>
      <c r="J90" t="s">
        <v>1060</v>
      </c>
      <c r="K90">
        <v>4</v>
      </c>
    </row>
    <row r="91" spans="1:11" x14ac:dyDescent="0.3">
      <c r="A91" t="s">
        <v>377</v>
      </c>
      <c r="B91" t="s">
        <v>8</v>
      </c>
      <c r="C91">
        <v>98</v>
      </c>
      <c r="D91" t="s">
        <v>9</v>
      </c>
      <c r="E91" s="23">
        <v>45029</v>
      </c>
      <c r="F91">
        <v>22</v>
      </c>
      <c r="G91">
        <v>3.8</v>
      </c>
      <c r="H91">
        <v>2023</v>
      </c>
      <c r="I91" t="s">
        <v>1063</v>
      </c>
      <c r="J91" t="s">
        <v>1058</v>
      </c>
      <c r="K91">
        <v>4</v>
      </c>
    </row>
    <row r="92" spans="1:11" x14ac:dyDescent="0.3">
      <c r="A92" t="s">
        <v>380</v>
      </c>
      <c r="B92" t="s">
        <v>23</v>
      </c>
      <c r="C92">
        <v>91</v>
      </c>
      <c r="D92" t="s">
        <v>9</v>
      </c>
      <c r="E92" s="23">
        <v>45030</v>
      </c>
      <c r="F92">
        <v>84</v>
      </c>
      <c r="G92">
        <v>4.5</v>
      </c>
      <c r="H92">
        <v>2023</v>
      </c>
      <c r="I92" t="s">
        <v>1066</v>
      </c>
      <c r="J92" t="s">
        <v>1058</v>
      </c>
      <c r="K92">
        <v>5</v>
      </c>
    </row>
    <row r="93" spans="1:11" x14ac:dyDescent="0.3">
      <c r="A93" t="s">
        <v>381</v>
      </c>
      <c r="B93" t="s">
        <v>5</v>
      </c>
      <c r="C93">
        <v>67</v>
      </c>
      <c r="D93" t="s">
        <v>9</v>
      </c>
      <c r="E93" s="23">
        <v>45031</v>
      </c>
      <c r="F93">
        <v>172</v>
      </c>
      <c r="G93">
        <v>4.5</v>
      </c>
      <c r="H93">
        <v>2023</v>
      </c>
      <c r="I93" t="s">
        <v>1064</v>
      </c>
      <c r="J93" t="s">
        <v>1058</v>
      </c>
      <c r="K93">
        <v>5</v>
      </c>
    </row>
    <row r="94" spans="1:11" x14ac:dyDescent="0.3">
      <c r="A94" t="s">
        <v>385</v>
      </c>
      <c r="B94" t="s">
        <v>15</v>
      </c>
      <c r="C94">
        <v>66</v>
      </c>
      <c r="D94" t="s">
        <v>9</v>
      </c>
      <c r="E94" s="23">
        <v>45031</v>
      </c>
      <c r="F94">
        <v>210</v>
      </c>
      <c r="G94">
        <v>4.3</v>
      </c>
      <c r="H94">
        <v>2023</v>
      </c>
      <c r="I94" t="s">
        <v>1064</v>
      </c>
      <c r="J94" t="s">
        <v>1058</v>
      </c>
      <c r="K94">
        <v>4</v>
      </c>
    </row>
    <row r="95" spans="1:11" x14ac:dyDescent="0.3">
      <c r="A95" t="s">
        <v>395</v>
      </c>
      <c r="B95" t="s">
        <v>20</v>
      </c>
      <c r="C95">
        <v>135</v>
      </c>
      <c r="D95" t="s">
        <v>9</v>
      </c>
      <c r="E95" s="23">
        <v>45032</v>
      </c>
      <c r="F95">
        <v>185</v>
      </c>
      <c r="G95">
        <v>4.5</v>
      </c>
      <c r="H95">
        <v>2023</v>
      </c>
      <c r="I95" t="s">
        <v>1057</v>
      </c>
      <c r="J95" t="s">
        <v>1062</v>
      </c>
      <c r="K95">
        <v>5</v>
      </c>
    </row>
    <row r="96" spans="1:11" x14ac:dyDescent="0.3">
      <c r="A96" t="s">
        <v>400</v>
      </c>
      <c r="B96" t="s">
        <v>5</v>
      </c>
      <c r="C96">
        <v>165</v>
      </c>
      <c r="D96" t="s">
        <v>9</v>
      </c>
      <c r="E96" s="23">
        <v>45033</v>
      </c>
      <c r="F96">
        <v>68</v>
      </c>
      <c r="G96">
        <v>4.3</v>
      </c>
      <c r="H96">
        <v>2023</v>
      </c>
      <c r="I96" t="s">
        <v>1065</v>
      </c>
      <c r="J96" t="s">
        <v>1062</v>
      </c>
      <c r="K96">
        <v>4</v>
      </c>
    </row>
    <row r="97" spans="1:11" x14ac:dyDescent="0.3">
      <c r="A97" t="s">
        <v>401</v>
      </c>
      <c r="B97" t="s">
        <v>19</v>
      </c>
      <c r="C97">
        <v>125</v>
      </c>
      <c r="D97" t="s">
        <v>9</v>
      </c>
      <c r="E97" s="23">
        <v>45033</v>
      </c>
      <c r="F97">
        <v>148</v>
      </c>
      <c r="G97">
        <v>4.5</v>
      </c>
      <c r="H97">
        <v>2023</v>
      </c>
      <c r="I97" t="s">
        <v>1065</v>
      </c>
      <c r="J97" t="s">
        <v>1062</v>
      </c>
      <c r="K97">
        <v>5</v>
      </c>
    </row>
    <row r="98" spans="1:11" x14ac:dyDescent="0.3">
      <c r="A98" t="s">
        <v>406</v>
      </c>
      <c r="B98" t="s">
        <v>12</v>
      </c>
      <c r="C98">
        <v>90</v>
      </c>
      <c r="D98" t="s">
        <v>9</v>
      </c>
      <c r="E98" s="23">
        <v>45035</v>
      </c>
      <c r="F98">
        <v>99</v>
      </c>
      <c r="G98">
        <v>4.9000000000000004</v>
      </c>
      <c r="H98">
        <v>2023</v>
      </c>
      <c r="I98" t="s">
        <v>1061</v>
      </c>
      <c r="J98" t="s">
        <v>1058</v>
      </c>
      <c r="K98">
        <v>5</v>
      </c>
    </row>
    <row r="99" spans="1:11" x14ac:dyDescent="0.3">
      <c r="A99" t="s">
        <v>410</v>
      </c>
      <c r="B99" t="s">
        <v>7</v>
      </c>
      <c r="C99">
        <v>64</v>
      </c>
      <c r="D99" t="s">
        <v>9</v>
      </c>
      <c r="E99" s="23">
        <v>45035</v>
      </c>
      <c r="F99">
        <v>170</v>
      </c>
      <c r="G99">
        <v>2.2999999999999998</v>
      </c>
      <c r="H99">
        <v>2023</v>
      </c>
      <c r="I99" t="s">
        <v>1061</v>
      </c>
      <c r="J99" t="s">
        <v>1058</v>
      </c>
      <c r="K99">
        <v>2</v>
      </c>
    </row>
    <row r="100" spans="1:11" x14ac:dyDescent="0.3">
      <c r="A100" t="s">
        <v>415</v>
      </c>
      <c r="B100" t="s">
        <v>5</v>
      </c>
      <c r="C100">
        <v>99</v>
      </c>
      <c r="D100" t="s">
        <v>9</v>
      </c>
      <c r="E100" s="23">
        <v>45037</v>
      </c>
      <c r="F100">
        <v>48</v>
      </c>
      <c r="G100">
        <v>5</v>
      </c>
      <c r="H100">
        <v>2023</v>
      </c>
      <c r="I100" t="s">
        <v>1066</v>
      </c>
      <c r="J100" t="s">
        <v>1058</v>
      </c>
      <c r="K100">
        <v>5</v>
      </c>
    </row>
    <row r="101" spans="1:11" x14ac:dyDescent="0.3">
      <c r="A101" t="s">
        <v>422</v>
      </c>
      <c r="B101" t="s">
        <v>21</v>
      </c>
      <c r="C101">
        <v>95</v>
      </c>
      <c r="D101" t="s">
        <v>9</v>
      </c>
      <c r="E101" s="23">
        <v>45038</v>
      </c>
      <c r="F101">
        <v>21</v>
      </c>
      <c r="G101">
        <v>3.9</v>
      </c>
      <c r="H101">
        <v>2023</v>
      </c>
      <c r="I101" t="s">
        <v>1064</v>
      </c>
      <c r="J101" t="s">
        <v>1058</v>
      </c>
      <c r="K101">
        <v>4</v>
      </c>
    </row>
    <row r="102" spans="1:11" x14ac:dyDescent="0.3">
      <c r="A102" t="s">
        <v>432</v>
      </c>
      <c r="B102" t="s">
        <v>12</v>
      </c>
      <c r="C102">
        <v>139</v>
      </c>
      <c r="D102" t="s">
        <v>9</v>
      </c>
      <c r="E102" s="23">
        <v>45040</v>
      </c>
      <c r="F102">
        <v>81</v>
      </c>
      <c r="G102">
        <v>4.8</v>
      </c>
      <c r="H102">
        <v>2023</v>
      </c>
      <c r="I102" t="s">
        <v>1065</v>
      </c>
      <c r="J102" t="s">
        <v>1062</v>
      </c>
      <c r="K102">
        <v>5</v>
      </c>
    </row>
    <row r="103" spans="1:11" x14ac:dyDescent="0.3">
      <c r="A103" t="s">
        <v>434</v>
      </c>
      <c r="B103" t="s">
        <v>23</v>
      </c>
      <c r="C103">
        <v>115</v>
      </c>
      <c r="D103" t="s">
        <v>9</v>
      </c>
      <c r="E103" s="23">
        <v>45040</v>
      </c>
      <c r="F103">
        <v>111</v>
      </c>
      <c r="G103">
        <v>4.3</v>
      </c>
      <c r="H103">
        <v>2023</v>
      </c>
      <c r="I103" t="s">
        <v>1065</v>
      </c>
      <c r="J103" t="s">
        <v>1058</v>
      </c>
      <c r="K103">
        <v>4</v>
      </c>
    </row>
    <row r="104" spans="1:11" x14ac:dyDescent="0.3">
      <c r="A104" t="s">
        <v>441</v>
      </c>
      <c r="B104" t="s">
        <v>16</v>
      </c>
      <c r="C104">
        <v>124</v>
      </c>
      <c r="D104" t="s">
        <v>9</v>
      </c>
      <c r="E104" s="23">
        <v>45041</v>
      </c>
      <c r="F104">
        <v>132</v>
      </c>
      <c r="G104">
        <v>4.9000000000000004</v>
      </c>
      <c r="H104">
        <v>2023</v>
      </c>
      <c r="I104" t="s">
        <v>1059</v>
      </c>
      <c r="J104" t="s">
        <v>1062</v>
      </c>
      <c r="K104">
        <v>5</v>
      </c>
    </row>
    <row r="105" spans="1:11" x14ac:dyDescent="0.3">
      <c r="A105" t="s">
        <v>442</v>
      </c>
      <c r="B105" t="s">
        <v>23</v>
      </c>
      <c r="C105">
        <v>108</v>
      </c>
      <c r="D105" t="s">
        <v>9</v>
      </c>
      <c r="E105" s="23">
        <v>45041</v>
      </c>
      <c r="F105">
        <v>180</v>
      </c>
      <c r="G105">
        <v>3.9</v>
      </c>
      <c r="H105">
        <v>2023</v>
      </c>
      <c r="I105" t="s">
        <v>1059</v>
      </c>
      <c r="J105" t="s">
        <v>1058</v>
      </c>
      <c r="K105">
        <v>4</v>
      </c>
    </row>
    <row r="106" spans="1:11" x14ac:dyDescent="0.3">
      <c r="A106" t="s">
        <v>443</v>
      </c>
      <c r="B106" t="s">
        <v>8</v>
      </c>
      <c r="C106">
        <v>15</v>
      </c>
      <c r="D106" t="s">
        <v>9</v>
      </c>
      <c r="E106" s="23">
        <v>45041</v>
      </c>
      <c r="F106">
        <v>31</v>
      </c>
      <c r="G106">
        <v>4.0999999999999996</v>
      </c>
      <c r="H106">
        <v>2023</v>
      </c>
      <c r="I106" t="s">
        <v>1059</v>
      </c>
      <c r="J106" t="s">
        <v>1067</v>
      </c>
      <c r="K106">
        <v>4</v>
      </c>
    </row>
    <row r="107" spans="1:11" x14ac:dyDescent="0.3">
      <c r="A107" t="s">
        <v>444</v>
      </c>
      <c r="B107" t="s">
        <v>23</v>
      </c>
      <c r="C107">
        <v>66</v>
      </c>
      <c r="D107" t="s">
        <v>9</v>
      </c>
      <c r="E107" s="23">
        <v>45041</v>
      </c>
      <c r="F107">
        <v>102</v>
      </c>
      <c r="G107">
        <v>3.8</v>
      </c>
      <c r="H107">
        <v>2023</v>
      </c>
      <c r="I107" t="s">
        <v>1059</v>
      </c>
      <c r="J107" t="s">
        <v>1058</v>
      </c>
      <c r="K107">
        <v>4</v>
      </c>
    </row>
    <row r="108" spans="1:11" x14ac:dyDescent="0.3">
      <c r="A108" t="s">
        <v>449</v>
      </c>
      <c r="B108" t="s">
        <v>23</v>
      </c>
      <c r="C108">
        <v>109</v>
      </c>
      <c r="D108" t="s">
        <v>9</v>
      </c>
      <c r="E108" s="23">
        <v>45042</v>
      </c>
      <c r="F108">
        <v>126</v>
      </c>
      <c r="G108">
        <v>3.4</v>
      </c>
      <c r="H108">
        <v>2023</v>
      </c>
      <c r="I108" t="s">
        <v>1061</v>
      </c>
      <c r="J108" t="s">
        <v>1058</v>
      </c>
      <c r="K108">
        <v>3</v>
      </c>
    </row>
    <row r="109" spans="1:11" x14ac:dyDescent="0.3">
      <c r="A109" t="s">
        <v>454</v>
      </c>
      <c r="B109" t="s">
        <v>7</v>
      </c>
      <c r="C109">
        <v>36</v>
      </c>
      <c r="D109" t="s">
        <v>9</v>
      </c>
      <c r="E109" s="23">
        <v>45044</v>
      </c>
      <c r="F109">
        <v>225</v>
      </c>
      <c r="G109">
        <v>4.8</v>
      </c>
      <c r="H109">
        <v>2023</v>
      </c>
      <c r="I109" t="s">
        <v>1066</v>
      </c>
      <c r="J109" t="s">
        <v>1060</v>
      </c>
      <c r="K109">
        <v>5</v>
      </c>
    </row>
    <row r="110" spans="1:11" x14ac:dyDescent="0.3">
      <c r="A110" t="s">
        <v>456</v>
      </c>
      <c r="B110" t="s">
        <v>15</v>
      </c>
      <c r="C110">
        <v>81</v>
      </c>
      <c r="D110" t="s">
        <v>9</v>
      </c>
      <c r="E110" s="23">
        <v>45045</v>
      </c>
      <c r="F110">
        <v>78</v>
      </c>
      <c r="G110">
        <v>2.9</v>
      </c>
      <c r="H110">
        <v>2023</v>
      </c>
      <c r="I110" t="s">
        <v>1064</v>
      </c>
      <c r="J110" t="s">
        <v>1058</v>
      </c>
      <c r="K110">
        <v>3</v>
      </c>
    </row>
    <row r="111" spans="1:11" x14ac:dyDescent="0.3">
      <c r="A111" t="s">
        <v>459</v>
      </c>
      <c r="B111" t="s">
        <v>23</v>
      </c>
      <c r="C111">
        <v>14</v>
      </c>
      <c r="D111" t="s">
        <v>9</v>
      </c>
      <c r="E111" s="23">
        <v>45045</v>
      </c>
      <c r="F111">
        <v>96</v>
      </c>
      <c r="G111">
        <v>4.8</v>
      </c>
      <c r="H111">
        <v>2023</v>
      </c>
      <c r="I111" t="s">
        <v>1064</v>
      </c>
      <c r="J111" t="s">
        <v>1067</v>
      </c>
      <c r="K111">
        <v>5</v>
      </c>
    </row>
    <row r="112" spans="1:11" x14ac:dyDescent="0.3">
      <c r="A112" t="s">
        <v>462</v>
      </c>
      <c r="B112" t="s">
        <v>5</v>
      </c>
      <c r="C112">
        <v>60</v>
      </c>
      <c r="D112" t="s">
        <v>9</v>
      </c>
      <c r="E112" s="23">
        <v>45047</v>
      </c>
      <c r="F112">
        <v>41</v>
      </c>
      <c r="G112">
        <v>4.8</v>
      </c>
      <c r="H112">
        <v>2023</v>
      </c>
      <c r="I112" t="s">
        <v>1065</v>
      </c>
      <c r="J112" t="s">
        <v>1060</v>
      </c>
      <c r="K112">
        <v>5</v>
      </c>
    </row>
    <row r="113" spans="1:11" x14ac:dyDescent="0.3">
      <c r="A113" t="s">
        <v>466</v>
      </c>
      <c r="B113" t="s">
        <v>19</v>
      </c>
      <c r="C113">
        <v>73</v>
      </c>
      <c r="D113" t="s">
        <v>9</v>
      </c>
      <c r="E113" s="23">
        <v>45047</v>
      </c>
      <c r="F113">
        <v>66</v>
      </c>
      <c r="G113">
        <v>4.8</v>
      </c>
      <c r="H113">
        <v>2023</v>
      </c>
      <c r="I113" t="s">
        <v>1065</v>
      </c>
      <c r="J113" t="s">
        <v>1058</v>
      </c>
      <c r="K113">
        <v>5</v>
      </c>
    </row>
    <row r="114" spans="1:11" x14ac:dyDescent="0.3">
      <c r="A114" t="s">
        <v>471</v>
      </c>
      <c r="B114" t="s">
        <v>20</v>
      </c>
      <c r="C114">
        <v>96</v>
      </c>
      <c r="D114" t="s">
        <v>9</v>
      </c>
      <c r="E114" s="23">
        <v>45049</v>
      </c>
      <c r="F114">
        <v>46</v>
      </c>
      <c r="G114">
        <v>0.7</v>
      </c>
      <c r="H114">
        <v>2023</v>
      </c>
      <c r="I114" t="s">
        <v>1061</v>
      </c>
      <c r="J114" t="s">
        <v>1058</v>
      </c>
      <c r="K114">
        <v>1</v>
      </c>
    </row>
    <row r="115" spans="1:11" x14ac:dyDescent="0.3">
      <c r="A115" t="s">
        <v>476</v>
      </c>
      <c r="B115" t="s">
        <v>22</v>
      </c>
      <c r="C115">
        <v>81</v>
      </c>
      <c r="D115" t="s">
        <v>9</v>
      </c>
      <c r="E115" s="23">
        <v>45050</v>
      </c>
      <c r="F115">
        <v>92</v>
      </c>
      <c r="G115">
        <v>4.9000000000000004</v>
      </c>
      <c r="H115">
        <v>2023</v>
      </c>
      <c r="I115" t="s">
        <v>1063</v>
      </c>
      <c r="J115" t="s">
        <v>1058</v>
      </c>
      <c r="K115">
        <v>5</v>
      </c>
    </row>
    <row r="116" spans="1:11" x14ac:dyDescent="0.3">
      <c r="A116" t="s">
        <v>481</v>
      </c>
      <c r="B116" t="s">
        <v>20</v>
      </c>
      <c r="C116">
        <v>52</v>
      </c>
      <c r="D116" t="s">
        <v>9</v>
      </c>
      <c r="E116" s="23">
        <v>45054</v>
      </c>
      <c r="F116">
        <v>37</v>
      </c>
      <c r="G116">
        <v>4.9000000000000004</v>
      </c>
      <c r="H116">
        <v>2023</v>
      </c>
      <c r="I116" t="s">
        <v>1065</v>
      </c>
      <c r="J116" t="s">
        <v>1060</v>
      </c>
      <c r="K116">
        <v>5</v>
      </c>
    </row>
    <row r="117" spans="1:11" x14ac:dyDescent="0.3">
      <c r="A117" t="s">
        <v>487</v>
      </c>
      <c r="B117" t="s">
        <v>7</v>
      </c>
      <c r="C117">
        <v>34</v>
      </c>
      <c r="D117" t="s">
        <v>9</v>
      </c>
      <c r="E117" s="23">
        <v>45055</v>
      </c>
      <c r="F117">
        <v>195</v>
      </c>
      <c r="G117">
        <v>4.8</v>
      </c>
      <c r="H117">
        <v>2023</v>
      </c>
      <c r="I117" t="s">
        <v>1059</v>
      </c>
      <c r="J117" t="s">
        <v>1060</v>
      </c>
      <c r="K117">
        <v>5</v>
      </c>
    </row>
    <row r="118" spans="1:11" x14ac:dyDescent="0.3">
      <c r="A118" t="s">
        <v>493</v>
      </c>
      <c r="B118" t="s">
        <v>14</v>
      </c>
      <c r="C118">
        <v>81</v>
      </c>
      <c r="D118" t="s">
        <v>9</v>
      </c>
      <c r="E118" s="23">
        <v>45060</v>
      </c>
      <c r="F118">
        <v>100</v>
      </c>
      <c r="G118">
        <v>1.3</v>
      </c>
      <c r="H118">
        <v>2023</v>
      </c>
      <c r="I118" t="s">
        <v>1057</v>
      </c>
      <c r="J118" t="s">
        <v>1058</v>
      </c>
      <c r="K118">
        <v>1</v>
      </c>
    </row>
    <row r="119" spans="1:11" x14ac:dyDescent="0.3">
      <c r="A119" t="s">
        <v>499</v>
      </c>
      <c r="B119" t="s">
        <v>7</v>
      </c>
      <c r="C119">
        <v>21</v>
      </c>
      <c r="D119" t="s">
        <v>9</v>
      </c>
      <c r="E119" s="23">
        <v>45062</v>
      </c>
      <c r="F119">
        <v>63</v>
      </c>
      <c r="G119">
        <v>4.2</v>
      </c>
      <c r="H119">
        <v>2023</v>
      </c>
      <c r="I119" t="s">
        <v>1059</v>
      </c>
      <c r="J119" t="s">
        <v>1067</v>
      </c>
      <c r="K119">
        <v>4</v>
      </c>
    </row>
    <row r="120" spans="1:11" x14ac:dyDescent="0.3">
      <c r="A120" t="s">
        <v>502</v>
      </c>
      <c r="B120" t="s">
        <v>24</v>
      </c>
      <c r="C120">
        <v>50</v>
      </c>
      <c r="D120" t="s">
        <v>9</v>
      </c>
      <c r="E120" s="23">
        <v>45063</v>
      </c>
      <c r="F120">
        <v>26</v>
      </c>
      <c r="G120">
        <v>4.7</v>
      </c>
      <c r="H120">
        <v>2023</v>
      </c>
      <c r="I120" t="s">
        <v>1061</v>
      </c>
      <c r="J120" t="s">
        <v>1060</v>
      </c>
      <c r="K120">
        <v>5</v>
      </c>
    </row>
    <row r="121" spans="1:11" x14ac:dyDescent="0.3">
      <c r="A121" t="s">
        <v>519</v>
      </c>
      <c r="B121" t="s">
        <v>17</v>
      </c>
      <c r="C121">
        <v>101</v>
      </c>
      <c r="D121" t="s">
        <v>9</v>
      </c>
      <c r="E121" s="23">
        <v>45070</v>
      </c>
      <c r="F121">
        <v>205</v>
      </c>
      <c r="G121">
        <v>3.9</v>
      </c>
      <c r="H121">
        <v>2023</v>
      </c>
      <c r="I121" t="s">
        <v>1061</v>
      </c>
      <c r="J121" t="s">
        <v>1058</v>
      </c>
      <c r="K121">
        <v>4</v>
      </c>
    </row>
    <row r="122" spans="1:11" x14ac:dyDescent="0.3">
      <c r="A122" t="s">
        <v>529</v>
      </c>
      <c r="B122" t="s">
        <v>17</v>
      </c>
      <c r="C122">
        <v>110</v>
      </c>
      <c r="D122" t="s">
        <v>9</v>
      </c>
      <c r="E122" s="23">
        <v>45072</v>
      </c>
      <c r="F122">
        <v>155</v>
      </c>
      <c r="G122">
        <v>2.1</v>
      </c>
      <c r="H122">
        <v>2023</v>
      </c>
      <c r="I122" t="s">
        <v>1066</v>
      </c>
      <c r="J122" t="s">
        <v>1058</v>
      </c>
      <c r="K122">
        <v>2</v>
      </c>
    </row>
    <row r="123" spans="1:11" x14ac:dyDescent="0.3">
      <c r="A123" t="s">
        <v>540</v>
      </c>
      <c r="B123" t="s">
        <v>19</v>
      </c>
      <c r="C123">
        <v>94</v>
      </c>
      <c r="D123" t="s">
        <v>9</v>
      </c>
      <c r="E123" s="23">
        <v>45076</v>
      </c>
      <c r="F123">
        <v>180</v>
      </c>
      <c r="G123">
        <v>4.7</v>
      </c>
      <c r="H123">
        <v>2023</v>
      </c>
      <c r="I123" t="s">
        <v>1059</v>
      </c>
      <c r="J123" t="s">
        <v>1058</v>
      </c>
      <c r="K123">
        <v>5</v>
      </c>
    </row>
    <row r="124" spans="1:11" x14ac:dyDescent="0.3">
      <c r="A124" t="s">
        <v>544</v>
      </c>
      <c r="B124" t="s">
        <v>21</v>
      </c>
      <c r="C124">
        <v>94</v>
      </c>
      <c r="D124" t="s">
        <v>9</v>
      </c>
      <c r="E124" s="23">
        <v>45077</v>
      </c>
      <c r="F124">
        <v>100</v>
      </c>
      <c r="G124">
        <v>3.7</v>
      </c>
      <c r="H124">
        <v>2023</v>
      </c>
      <c r="I124" t="s">
        <v>1061</v>
      </c>
      <c r="J124" t="s">
        <v>1058</v>
      </c>
      <c r="K124">
        <v>4</v>
      </c>
    </row>
    <row r="125" spans="1:11" x14ac:dyDescent="0.3">
      <c r="A125" t="s">
        <v>545</v>
      </c>
      <c r="B125" t="s">
        <v>21</v>
      </c>
      <c r="C125">
        <v>51</v>
      </c>
      <c r="D125" t="s">
        <v>9</v>
      </c>
      <c r="E125" s="23">
        <v>45078</v>
      </c>
      <c r="F125">
        <v>108</v>
      </c>
      <c r="G125">
        <v>4.5</v>
      </c>
      <c r="H125">
        <v>2023</v>
      </c>
      <c r="I125" t="s">
        <v>1063</v>
      </c>
      <c r="J125" t="s">
        <v>1060</v>
      </c>
      <c r="K125">
        <v>5</v>
      </c>
    </row>
    <row r="126" spans="1:11" x14ac:dyDescent="0.3">
      <c r="A126" t="s">
        <v>546</v>
      </c>
      <c r="B126" t="s">
        <v>5</v>
      </c>
      <c r="C126">
        <v>39</v>
      </c>
      <c r="D126" t="s">
        <v>9</v>
      </c>
      <c r="E126" s="23">
        <v>45078</v>
      </c>
      <c r="F126">
        <v>46</v>
      </c>
      <c r="G126">
        <v>4.5999999999999996</v>
      </c>
      <c r="H126">
        <v>2023</v>
      </c>
      <c r="I126" t="s">
        <v>1063</v>
      </c>
      <c r="J126" t="s">
        <v>1060</v>
      </c>
      <c r="K126">
        <v>5</v>
      </c>
    </row>
    <row r="127" spans="1:11" x14ac:dyDescent="0.3">
      <c r="A127" t="s">
        <v>550</v>
      </c>
      <c r="B127" t="s">
        <v>19</v>
      </c>
      <c r="C127">
        <v>49</v>
      </c>
      <c r="D127" t="s">
        <v>9</v>
      </c>
      <c r="E127" s="23">
        <v>45081</v>
      </c>
      <c r="F127">
        <v>100</v>
      </c>
      <c r="G127">
        <v>2.2000000000000002</v>
      </c>
      <c r="H127">
        <v>2023</v>
      </c>
      <c r="I127" t="s">
        <v>1057</v>
      </c>
      <c r="J127" t="s">
        <v>1060</v>
      </c>
      <c r="K127">
        <v>2</v>
      </c>
    </row>
    <row r="128" spans="1:11" x14ac:dyDescent="0.3">
      <c r="A128" t="s">
        <v>554</v>
      </c>
      <c r="B128" t="s">
        <v>12</v>
      </c>
      <c r="C128">
        <v>138</v>
      </c>
      <c r="D128" t="s">
        <v>9</v>
      </c>
      <c r="E128" s="23">
        <v>45082</v>
      </c>
      <c r="F128">
        <v>29</v>
      </c>
      <c r="G128">
        <v>4.4000000000000004</v>
      </c>
      <c r="H128">
        <v>2023</v>
      </c>
      <c r="I128" t="s">
        <v>1065</v>
      </c>
      <c r="J128" t="s">
        <v>1062</v>
      </c>
      <c r="K128">
        <v>4</v>
      </c>
    </row>
    <row r="129" spans="1:11" x14ac:dyDescent="0.3">
      <c r="A129" t="s">
        <v>555</v>
      </c>
      <c r="B129" t="s">
        <v>7</v>
      </c>
      <c r="C129">
        <v>144</v>
      </c>
      <c r="D129" t="s">
        <v>9</v>
      </c>
      <c r="E129" s="23">
        <v>45083</v>
      </c>
      <c r="F129">
        <v>25</v>
      </c>
      <c r="G129">
        <v>3.7</v>
      </c>
      <c r="H129">
        <v>2023</v>
      </c>
      <c r="I129" t="s">
        <v>1059</v>
      </c>
      <c r="J129" t="s">
        <v>1062</v>
      </c>
      <c r="K129">
        <v>4</v>
      </c>
    </row>
    <row r="130" spans="1:11" x14ac:dyDescent="0.3">
      <c r="A130" t="s">
        <v>570</v>
      </c>
      <c r="B130" t="s">
        <v>18</v>
      </c>
      <c r="C130">
        <v>159</v>
      </c>
      <c r="D130" t="s">
        <v>9</v>
      </c>
      <c r="E130" s="23">
        <v>45091</v>
      </c>
      <c r="F130">
        <v>66</v>
      </c>
      <c r="G130">
        <v>3.4</v>
      </c>
      <c r="H130">
        <v>2023</v>
      </c>
      <c r="I130" t="s">
        <v>1061</v>
      </c>
      <c r="J130" t="s">
        <v>1062</v>
      </c>
      <c r="K130">
        <v>3</v>
      </c>
    </row>
    <row r="131" spans="1:11" x14ac:dyDescent="0.3">
      <c r="A131" t="s">
        <v>584</v>
      </c>
      <c r="B131" t="s">
        <v>23</v>
      </c>
      <c r="C131">
        <v>130</v>
      </c>
      <c r="D131" t="s">
        <v>9</v>
      </c>
      <c r="E131" s="23">
        <v>45098</v>
      </c>
      <c r="F131">
        <v>87</v>
      </c>
      <c r="G131">
        <v>3.4</v>
      </c>
      <c r="H131">
        <v>2023</v>
      </c>
      <c r="I131" t="s">
        <v>1061</v>
      </c>
      <c r="J131" t="s">
        <v>1062</v>
      </c>
      <c r="K131">
        <v>3</v>
      </c>
    </row>
    <row r="132" spans="1:11" x14ac:dyDescent="0.3">
      <c r="A132" t="s">
        <v>585</v>
      </c>
      <c r="B132" t="s">
        <v>23</v>
      </c>
      <c r="C132">
        <v>73</v>
      </c>
      <c r="D132" t="s">
        <v>9</v>
      </c>
      <c r="E132" s="23">
        <v>45098</v>
      </c>
      <c r="F132">
        <v>75</v>
      </c>
      <c r="G132">
        <v>2.7</v>
      </c>
      <c r="H132">
        <v>2023</v>
      </c>
      <c r="I132" t="s">
        <v>1061</v>
      </c>
      <c r="J132" t="s">
        <v>1058</v>
      </c>
      <c r="K132">
        <v>3</v>
      </c>
    </row>
    <row r="133" spans="1:11" x14ac:dyDescent="0.3">
      <c r="A133" t="s">
        <v>591</v>
      </c>
      <c r="B133" t="s">
        <v>15</v>
      </c>
      <c r="C133">
        <v>74</v>
      </c>
      <c r="D133" t="s">
        <v>9</v>
      </c>
      <c r="E133" s="23">
        <v>45100</v>
      </c>
      <c r="F133">
        <v>37</v>
      </c>
      <c r="G133">
        <v>2.7</v>
      </c>
      <c r="H133">
        <v>2023</v>
      </c>
      <c r="I133" t="s">
        <v>1066</v>
      </c>
      <c r="J133" t="s">
        <v>1058</v>
      </c>
      <c r="K133">
        <v>3</v>
      </c>
    </row>
    <row r="134" spans="1:11" x14ac:dyDescent="0.3">
      <c r="A134" t="s">
        <v>599</v>
      </c>
      <c r="B134" t="s">
        <v>23</v>
      </c>
      <c r="C134">
        <v>126</v>
      </c>
      <c r="D134" t="s">
        <v>9</v>
      </c>
      <c r="E134" s="23">
        <v>45103</v>
      </c>
      <c r="F134">
        <v>190</v>
      </c>
      <c r="G134">
        <v>2.4</v>
      </c>
      <c r="H134">
        <v>2023</v>
      </c>
      <c r="I134" t="s">
        <v>1065</v>
      </c>
      <c r="J134" t="s">
        <v>1062</v>
      </c>
      <c r="K134">
        <v>2</v>
      </c>
    </row>
    <row r="135" spans="1:11" x14ac:dyDescent="0.3">
      <c r="A135" t="s">
        <v>604</v>
      </c>
      <c r="B135" t="s">
        <v>14</v>
      </c>
      <c r="C135">
        <v>63</v>
      </c>
      <c r="D135" t="s">
        <v>9</v>
      </c>
      <c r="E135" s="23">
        <v>45104</v>
      </c>
      <c r="F135">
        <v>70</v>
      </c>
      <c r="G135">
        <v>1.6</v>
      </c>
      <c r="H135">
        <v>2023</v>
      </c>
      <c r="I135" t="s">
        <v>1059</v>
      </c>
      <c r="J135" t="s">
        <v>1058</v>
      </c>
      <c r="K135">
        <v>2</v>
      </c>
    </row>
    <row r="136" spans="1:11" x14ac:dyDescent="0.3">
      <c r="A136" t="s">
        <v>606</v>
      </c>
      <c r="B136" t="s">
        <v>18</v>
      </c>
      <c r="C136">
        <v>101</v>
      </c>
      <c r="D136" t="s">
        <v>9</v>
      </c>
      <c r="E136" s="23">
        <v>45104</v>
      </c>
      <c r="F136">
        <v>84</v>
      </c>
      <c r="G136">
        <v>3.5</v>
      </c>
      <c r="H136">
        <v>2023</v>
      </c>
      <c r="I136" t="s">
        <v>1059</v>
      </c>
      <c r="J136" t="s">
        <v>1058</v>
      </c>
      <c r="K136">
        <v>4</v>
      </c>
    </row>
    <row r="137" spans="1:11" x14ac:dyDescent="0.3">
      <c r="A137" t="s">
        <v>617</v>
      </c>
      <c r="B137" t="s">
        <v>7</v>
      </c>
      <c r="C137">
        <v>128</v>
      </c>
      <c r="D137" t="s">
        <v>9</v>
      </c>
      <c r="E137" s="23">
        <v>45108</v>
      </c>
      <c r="F137">
        <v>140</v>
      </c>
      <c r="G137">
        <v>4.3</v>
      </c>
      <c r="H137">
        <v>2024</v>
      </c>
      <c r="I137" t="s">
        <v>1064</v>
      </c>
      <c r="J137" t="s">
        <v>1062</v>
      </c>
      <c r="K137">
        <v>4</v>
      </c>
    </row>
    <row r="138" spans="1:11" x14ac:dyDescent="0.3">
      <c r="A138" t="s">
        <v>618</v>
      </c>
      <c r="B138" t="s">
        <v>14</v>
      </c>
      <c r="C138">
        <v>110</v>
      </c>
      <c r="D138" t="s">
        <v>9</v>
      </c>
      <c r="E138" s="23">
        <v>45109</v>
      </c>
      <c r="F138">
        <v>104</v>
      </c>
      <c r="G138">
        <v>4.4000000000000004</v>
      </c>
      <c r="H138">
        <v>2024</v>
      </c>
      <c r="I138" t="s">
        <v>1057</v>
      </c>
      <c r="J138" t="s">
        <v>1058</v>
      </c>
      <c r="K138">
        <v>4</v>
      </c>
    </row>
    <row r="139" spans="1:11" x14ac:dyDescent="0.3">
      <c r="A139" t="s">
        <v>626</v>
      </c>
      <c r="B139" t="s">
        <v>8</v>
      </c>
      <c r="C139">
        <v>55</v>
      </c>
      <c r="D139" t="s">
        <v>9</v>
      </c>
      <c r="E139" s="23">
        <v>45114</v>
      </c>
      <c r="F139">
        <v>112</v>
      </c>
      <c r="G139">
        <v>4.5</v>
      </c>
      <c r="H139">
        <v>2024</v>
      </c>
      <c r="I139" t="s">
        <v>1066</v>
      </c>
      <c r="J139" t="s">
        <v>1060</v>
      </c>
      <c r="K139">
        <v>5</v>
      </c>
    </row>
    <row r="140" spans="1:11" x14ac:dyDescent="0.3">
      <c r="A140" t="s">
        <v>637</v>
      </c>
      <c r="B140" t="s">
        <v>5</v>
      </c>
      <c r="C140">
        <v>131</v>
      </c>
      <c r="D140" t="s">
        <v>9</v>
      </c>
      <c r="E140" s="23">
        <v>45118</v>
      </c>
      <c r="F140">
        <v>76</v>
      </c>
      <c r="G140">
        <v>4.5</v>
      </c>
      <c r="H140">
        <v>2024</v>
      </c>
      <c r="I140" t="s">
        <v>1059</v>
      </c>
      <c r="J140" t="s">
        <v>1062</v>
      </c>
      <c r="K140">
        <v>5</v>
      </c>
    </row>
    <row r="141" spans="1:11" x14ac:dyDescent="0.3">
      <c r="A141" t="s">
        <v>638</v>
      </c>
      <c r="B141" t="s">
        <v>23</v>
      </c>
      <c r="C141">
        <v>73</v>
      </c>
      <c r="D141" t="s">
        <v>9</v>
      </c>
      <c r="E141" s="23">
        <v>45119</v>
      </c>
      <c r="F141">
        <v>87</v>
      </c>
      <c r="G141">
        <v>4.8</v>
      </c>
      <c r="H141">
        <v>2024</v>
      </c>
      <c r="I141" t="s">
        <v>1061</v>
      </c>
      <c r="J141" t="s">
        <v>1058</v>
      </c>
      <c r="K141">
        <v>5</v>
      </c>
    </row>
    <row r="142" spans="1:11" x14ac:dyDescent="0.3">
      <c r="A142" t="s">
        <v>641</v>
      </c>
      <c r="B142" t="s">
        <v>22</v>
      </c>
      <c r="C142">
        <v>69</v>
      </c>
      <c r="D142" t="s">
        <v>9</v>
      </c>
      <c r="E142" s="23">
        <v>45120</v>
      </c>
      <c r="F142">
        <v>56</v>
      </c>
      <c r="G142">
        <v>3.9</v>
      </c>
      <c r="H142">
        <v>2024</v>
      </c>
      <c r="I142" t="s">
        <v>1063</v>
      </c>
      <c r="J142" t="s">
        <v>1058</v>
      </c>
      <c r="K142">
        <v>4</v>
      </c>
    </row>
    <row r="143" spans="1:11" x14ac:dyDescent="0.3">
      <c r="A143" t="s">
        <v>656</v>
      </c>
      <c r="B143" t="s">
        <v>12</v>
      </c>
      <c r="C143">
        <v>121</v>
      </c>
      <c r="D143" t="s">
        <v>9</v>
      </c>
      <c r="E143" s="23">
        <v>45127</v>
      </c>
      <c r="F143">
        <v>20</v>
      </c>
      <c r="G143">
        <v>2.7</v>
      </c>
      <c r="H143">
        <v>2024</v>
      </c>
      <c r="I143" t="s">
        <v>1063</v>
      </c>
      <c r="J143" t="s">
        <v>1062</v>
      </c>
      <c r="K143">
        <v>3</v>
      </c>
    </row>
    <row r="144" spans="1:11" x14ac:dyDescent="0.3">
      <c r="A144" t="s">
        <v>662</v>
      </c>
      <c r="B144" t="s">
        <v>21</v>
      </c>
      <c r="C144">
        <v>87</v>
      </c>
      <c r="D144" t="s">
        <v>9</v>
      </c>
      <c r="E144" s="23">
        <v>45132</v>
      </c>
      <c r="F144">
        <v>125</v>
      </c>
      <c r="G144">
        <v>4.5</v>
      </c>
      <c r="H144">
        <v>2024</v>
      </c>
      <c r="I144" t="s">
        <v>1059</v>
      </c>
      <c r="J144" t="s">
        <v>1058</v>
      </c>
      <c r="K144">
        <v>5</v>
      </c>
    </row>
    <row r="145" spans="1:11" x14ac:dyDescent="0.3">
      <c r="A145" t="s">
        <v>675</v>
      </c>
      <c r="B145" t="s">
        <v>16</v>
      </c>
      <c r="C145">
        <v>163</v>
      </c>
      <c r="D145" t="s">
        <v>9</v>
      </c>
      <c r="E145" s="23">
        <v>45138</v>
      </c>
      <c r="F145">
        <v>76</v>
      </c>
      <c r="G145">
        <v>4.4000000000000004</v>
      </c>
      <c r="H145">
        <v>2024</v>
      </c>
      <c r="I145" t="s">
        <v>1065</v>
      </c>
      <c r="J145" t="s">
        <v>1062</v>
      </c>
      <c r="K145">
        <v>4</v>
      </c>
    </row>
    <row r="146" spans="1:11" x14ac:dyDescent="0.3">
      <c r="A146" t="s">
        <v>678</v>
      </c>
      <c r="B146" t="s">
        <v>7</v>
      </c>
      <c r="C146">
        <v>69</v>
      </c>
      <c r="D146" t="s">
        <v>9</v>
      </c>
      <c r="E146" s="23">
        <v>45141</v>
      </c>
      <c r="F146">
        <v>20</v>
      </c>
      <c r="G146">
        <v>4.3</v>
      </c>
      <c r="H146">
        <v>2024</v>
      </c>
      <c r="I146" t="s">
        <v>1063</v>
      </c>
      <c r="J146" t="s">
        <v>1058</v>
      </c>
      <c r="K146">
        <v>4</v>
      </c>
    </row>
    <row r="147" spans="1:11" x14ac:dyDescent="0.3">
      <c r="A147" t="s">
        <v>680</v>
      </c>
      <c r="B147" t="s">
        <v>18</v>
      </c>
      <c r="C147">
        <v>97</v>
      </c>
      <c r="D147" t="s">
        <v>9</v>
      </c>
      <c r="E147" s="23">
        <v>45142</v>
      </c>
      <c r="F147">
        <v>105</v>
      </c>
      <c r="G147">
        <v>2.9</v>
      </c>
      <c r="H147">
        <v>2024</v>
      </c>
      <c r="I147" t="s">
        <v>1066</v>
      </c>
      <c r="J147" t="s">
        <v>1058</v>
      </c>
      <c r="K147">
        <v>3</v>
      </c>
    </row>
    <row r="148" spans="1:11" x14ac:dyDescent="0.3">
      <c r="A148" t="s">
        <v>682</v>
      </c>
      <c r="B148" t="s">
        <v>23</v>
      </c>
      <c r="C148">
        <v>56</v>
      </c>
      <c r="D148" t="s">
        <v>9</v>
      </c>
      <c r="E148" s="23">
        <v>45143</v>
      </c>
      <c r="F148">
        <v>152</v>
      </c>
      <c r="G148">
        <v>4.5999999999999996</v>
      </c>
      <c r="H148">
        <v>2024</v>
      </c>
      <c r="I148" t="s">
        <v>1064</v>
      </c>
      <c r="J148" t="s">
        <v>1060</v>
      </c>
      <c r="K148">
        <v>5</v>
      </c>
    </row>
    <row r="149" spans="1:11" x14ac:dyDescent="0.3">
      <c r="A149" t="s">
        <v>687</v>
      </c>
      <c r="B149" t="s">
        <v>8</v>
      </c>
      <c r="C149">
        <v>124</v>
      </c>
      <c r="D149" t="s">
        <v>9</v>
      </c>
      <c r="E149" s="23">
        <v>45146</v>
      </c>
      <c r="F149">
        <v>54</v>
      </c>
      <c r="G149">
        <v>3.8</v>
      </c>
      <c r="H149">
        <v>2024</v>
      </c>
      <c r="I149" t="s">
        <v>1059</v>
      </c>
      <c r="J149" t="s">
        <v>1062</v>
      </c>
      <c r="K149">
        <v>4</v>
      </c>
    </row>
    <row r="150" spans="1:11" x14ac:dyDescent="0.3">
      <c r="A150" t="s">
        <v>688</v>
      </c>
      <c r="B150" t="s">
        <v>12</v>
      </c>
      <c r="C150">
        <v>130</v>
      </c>
      <c r="D150" t="s">
        <v>9</v>
      </c>
      <c r="E150" s="23">
        <v>45146</v>
      </c>
      <c r="F150">
        <v>60</v>
      </c>
      <c r="G150">
        <v>2.5</v>
      </c>
      <c r="H150">
        <v>2024</v>
      </c>
      <c r="I150" t="s">
        <v>1059</v>
      </c>
      <c r="J150" t="s">
        <v>1062</v>
      </c>
      <c r="K150">
        <v>3</v>
      </c>
    </row>
    <row r="151" spans="1:11" x14ac:dyDescent="0.3">
      <c r="A151" t="s">
        <v>694</v>
      </c>
      <c r="B151" t="s">
        <v>16</v>
      </c>
      <c r="C151">
        <v>103</v>
      </c>
      <c r="D151" t="s">
        <v>9</v>
      </c>
      <c r="E151" s="23">
        <v>45151</v>
      </c>
      <c r="F151">
        <v>200</v>
      </c>
      <c r="G151">
        <v>4.9000000000000004</v>
      </c>
      <c r="H151">
        <v>2024</v>
      </c>
      <c r="I151" t="s">
        <v>1057</v>
      </c>
      <c r="J151" t="s">
        <v>1058</v>
      </c>
      <c r="K151">
        <v>5</v>
      </c>
    </row>
    <row r="152" spans="1:11" x14ac:dyDescent="0.3">
      <c r="A152" t="s">
        <v>696</v>
      </c>
      <c r="B152" t="s">
        <v>20</v>
      </c>
      <c r="C152">
        <v>128</v>
      </c>
      <c r="D152" t="s">
        <v>9</v>
      </c>
      <c r="E152" s="23">
        <v>45155</v>
      </c>
      <c r="F152">
        <v>22</v>
      </c>
      <c r="G152">
        <v>1.9</v>
      </c>
      <c r="H152">
        <v>2024</v>
      </c>
      <c r="I152" t="s">
        <v>1063</v>
      </c>
      <c r="J152" t="s">
        <v>1062</v>
      </c>
      <c r="K152">
        <v>2</v>
      </c>
    </row>
    <row r="153" spans="1:11" x14ac:dyDescent="0.3">
      <c r="A153" t="s">
        <v>705</v>
      </c>
      <c r="B153" t="s">
        <v>21</v>
      </c>
      <c r="C153">
        <v>151</v>
      </c>
      <c r="D153" t="s">
        <v>9</v>
      </c>
      <c r="E153" s="23">
        <v>45159</v>
      </c>
      <c r="F153">
        <v>63</v>
      </c>
      <c r="G153">
        <v>4.0999999999999996</v>
      </c>
      <c r="H153">
        <v>2024</v>
      </c>
      <c r="I153" t="s">
        <v>1065</v>
      </c>
      <c r="J153" t="s">
        <v>1062</v>
      </c>
      <c r="K153">
        <v>4</v>
      </c>
    </row>
    <row r="154" spans="1:11" x14ac:dyDescent="0.3">
      <c r="A154" t="s">
        <v>709</v>
      </c>
      <c r="B154" t="s">
        <v>24</v>
      </c>
      <c r="C154">
        <v>18</v>
      </c>
      <c r="D154" t="s">
        <v>9</v>
      </c>
      <c r="E154" s="23">
        <v>45162</v>
      </c>
      <c r="F154">
        <v>40</v>
      </c>
      <c r="G154">
        <v>4.4000000000000004</v>
      </c>
      <c r="H154">
        <v>2024</v>
      </c>
      <c r="I154" t="s">
        <v>1063</v>
      </c>
      <c r="J154" t="s">
        <v>1067</v>
      </c>
      <c r="K154">
        <v>4</v>
      </c>
    </row>
    <row r="155" spans="1:11" x14ac:dyDescent="0.3">
      <c r="A155" t="s">
        <v>712</v>
      </c>
      <c r="B155" t="s">
        <v>21</v>
      </c>
      <c r="C155">
        <v>108</v>
      </c>
      <c r="D155" t="s">
        <v>9</v>
      </c>
      <c r="E155" s="23">
        <v>45163</v>
      </c>
      <c r="F155">
        <v>80</v>
      </c>
      <c r="G155">
        <v>4.3</v>
      </c>
      <c r="H155">
        <v>2024</v>
      </c>
      <c r="I155" t="s">
        <v>1066</v>
      </c>
      <c r="J155" t="s">
        <v>1058</v>
      </c>
      <c r="K155">
        <v>4</v>
      </c>
    </row>
    <row r="156" spans="1:11" x14ac:dyDescent="0.3">
      <c r="A156" t="s">
        <v>713</v>
      </c>
      <c r="B156" t="s">
        <v>7</v>
      </c>
      <c r="C156">
        <v>52</v>
      </c>
      <c r="D156" t="s">
        <v>9</v>
      </c>
      <c r="E156" s="23">
        <v>45164</v>
      </c>
      <c r="F156">
        <v>66</v>
      </c>
      <c r="G156">
        <v>4.5</v>
      </c>
      <c r="H156">
        <v>2024</v>
      </c>
      <c r="I156" t="s">
        <v>1064</v>
      </c>
      <c r="J156" t="s">
        <v>1060</v>
      </c>
      <c r="K156">
        <v>5</v>
      </c>
    </row>
    <row r="157" spans="1:11" x14ac:dyDescent="0.3">
      <c r="A157" t="s">
        <v>723</v>
      </c>
      <c r="B157" t="s">
        <v>8</v>
      </c>
      <c r="C157">
        <v>70</v>
      </c>
      <c r="D157" t="s">
        <v>9</v>
      </c>
      <c r="E157" s="23">
        <v>45168</v>
      </c>
      <c r="F157">
        <v>210</v>
      </c>
      <c r="G157">
        <v>4.0999999999999996</v>
      </c>
      <c r="H157">
        <v>2024</v>
      </c>
      <c r="I157" t="s">
        <v>1061</v>
      </c>
      <c r="J157" t="s">
        <v>1058</v>
      </c>
      <c r="K157">
        <v>4</v>
      </c>
    </row>
    <row r="158" spans="1:11" x14ac:dyDescent="0.3">
      <c r="A158" t="s">
        <v>725</v>
      </c>
      <c r="B158" t="s">
        <v>12</v>
      </c>
      <c r="C158">
        <v>100</v>
      </c>
      <c r="D158" t="s">
        <v>9</v>
      </c>
      <c r="E158" s="23">
        <v>45169</v>
      </c>
      <c r="F158">
        <v>45</v>
      </c>
      <c r="G158">
        <v>4.9000000000000004</v>
      </c>
      <c r="H158">
        <v>2024</v>
      </c>
      <c r="I158" t="s">
        <v>1063</v>
      </c>
      <c r="J158" t="s">
        <v>1058</v>
      </c>
      <c r="K158">
        <v>5</v>
      </c>
    </row>
    <row r="159" spans="1:11" x14ac:dyDescent="0.3">
      <c r="A159" t="s">
        <v>729</v>
      </c>
      <c r="B159" t="s">
        <v>17</v>
      </c>
      <c r="C159">
        <v>84</v>
      </c>
      <c r="D159" t="s">
        <v>9</v>
      </c>
      <c r="E159" s="23">
        <v>45172</v>
      </c>
      <c r="F159">
        <v>72</v>
      </c>
      <c r="G159">
        <v>4</v>
      </c>
      <c r="H159">
        <v>2024</v>
      </c>
      <c r="I159" t="s">
        <v>1057</v>
      </c>
      <c r="J159" t="s">
        <v>1058</v>
      </c>
      <c r="K159">
        <v>4</v>
      </c>
    </row>
    <row r="160" spans="1:11" x14ac:dyDescent="0.3">
      <c r="A160" t="s">
        <v>730</v>
      </c>
      <c r="B160" t="s">
        <v>22</v>
      </c>
      <c r="C160">
        <v>111</v>
      </c>
      <c r="D160" t="s">
        <v>9</v>
      </c>
      <c r="E160" s="23">
        <v>45172</v>
      </c>
      <c r="F160">
        <v>63</v>
      </c>
      <c r="G160">
        <v>4.5</v>
      </c>
      <c r="H160">
        <v>2024</v>
      </c>
      <c r="I160" t="s">
        <v>1057</v>
      </c>
      <c r="J160" t="s">
        <v>1058</v>
      </c>
      <c r="K160">
        <v>5</v>
      </c>
    </row>
    <row r="161" spans="1:11" x14ac:dyDescent="0.3">
      <c r="A161" t="s">
        <v>741</v>
      </c>
      <c r="B161" t="s">
        <v>16</v>
      </c>
      <c r="C161">
        <v>97</v>
      </c>
      <c r="D161" t="s">
        <v>9</v>
      </c>
      <c r="E161" s="23">
        <v>45177</v>
      </c>
      <c r="F161">
        <v>45</v>
      </c>
      <c r="G161">
        <v>4.5999999999999996</v>
      </c>
      <c r="H161">
        <v>2024</v>
      </c>
      <c r="I161" t="s">
        <v>1066</v>
      </c>
      <c r="J161" t="s">
        <v>1058</v>
      </c>
      <c r="K161">
        <v>5</v>
      </c>
    </row>
    <row r="162" spans="1:11" x14ac:dyDescent="0.3">
      <c r="A162" t="s">
        <v>746</v>
      </c>
      <c r="B162" t="s">
        <v>7</v>
      </c>
      <c r="C162">
        <v>143</v>
      </c>
      <c r="D162" t="s">
        <v>9</v>
      </c>
      <c r="E162" s="23">
        <v>45178</v>
      </c>
      <c r="F162">
        <v>78</v>
      </c>
      <c r="G162">
        <v>4</v>
      </c>
      <c r="H162">
        <v>2024</v>
      </c>
      <c r="I162" t="s">
        <v>1064</v>
      </c>
      <c r="J162" t="s">
        <v>1062</v>
      </c>
      <c r="K162">
        <v>4</v>
      </c>
    </row>
    <row r="163" spans="1:11" x14ac:dyDescent="0.3">
      <c r="A163" t="s">
        <v>750</v>
      </c>
      <c r="B163" t="s">
        <v>18</v>
      </c>
      <c r="C163">
        <v>107</v>
      </c>
      <c r="D163" t="s">
        <v>9</v>
      </c>
      <c r="E163" s="23">
        <v>45179</v>
      </c>
      <c r="F163">
        <v>38</v>
      </c>
      <c r="G163">
        <v>4.7</v>
      </c>
      <c r="H163">
        <v>2024</v>
      </c>
      <c r="I163" t="s">
        <v>1057</v>
      </c>
      <c r="J163" t="s">
        <v>1058</v>
      </c>
      <c r="K163">
        <v>5</v>
      </c>
    </row>
    <row r="164" spans="1:11" x14ac:dyDescent="0.3">
      <c r="A164" t="s">
        <v>751</v>
      </c>
      <c r="B164" t="s">
        <v>20</v>
      </c>
      <c r="C164">
        <v>58</v>
      </c>
      <c r="D164" t="s">
        <v>9</v>
      </c>
      <c r="E164" s="23">
        <v>45181</v>
      </c>
      <c r="F164">
        <v>90</v>
      </c>
      <c r="G164">
        <v>4.3</v>
      </c>
      <c r="H164">
        <v>2024</v>
      </c>
      <c r="I164" t="s">
        <v>1059</v>
      </c>
      <c r="J164" t="s">
        <v>1060</v>
      </c>
      <c r="K164">
        <v>4</v>
      </c>
    </row>
    <row r="165" spans="1:11" x14ac:dyDescent="0.3">
      <c r="A165" t="s">
        <v>752</v>
      </c>
      <c r="B165" t="s">
        <v>14</v>
      </c>
      <c r="C165">
        <v>66</v>
      </c>
      <c r="D165" t="s">
        <v>9</v>
      </c>
      <c r="E165" s="23">
        <v>45181</v>
      </c>
      <c r="F165">
        <v>32</v>
      </c>
      <c r="G165">
        <v>3.8</v>
      </c>
      <c r="H165">
        <v>2024</v>
      </c>
      <c r="I165" t="s">
        <v>1059</v>
      </c>
      <c r="J165" t="s">
        <v>1058</v>
      </c>
      <c r="K165">
        <v>4</v>
      </c>
    </row>
    <row r="166" spans="1:11" x14ac:dyDescent="0.3">
      <c r="A166" t="s">
        <v>754</v>
      </c>
      <c r="B166" t="s">
        <v>18</v>
      </c>
      <c r="C166">
        <v>8</v>
      </c>
      <c r="D166" t="s">
        <v>9</v>
      </c>
      <c r="E166" s="23">
        <v>45181</v>
      </c>
      <c r="F166">
        <v>31</v>
      </c>
      <c r="G166">
        <v>3.9</v>
      </c>
      <c r="H166">
        <v>2024</v>
      </c>
      <c r="I166" t="s">
        <v>1059</v>
      </c>
      <c r="J166" t="s">
        <v>1068</v>
      </c>
      <c r="K166">
        <v>4</v>
      </c>
    </row>
    <row r="167" spans="1:11" x14ac:dyDescent="0.3">
      <c r="A167" t="s">
        <v>760</v>
      </c>
      <c r="B167" t="s">
        <v>15</v>
      </c>
      <c r="C167">
        <v>126</v>
      </c>
      <c r="D167" t="s">
        <v>9</v>
      </c>
      <c r="E167" s="23">
        <v>45185</v>
      </c>
      <c r="F167">
        <v>52</v>
      </c>
      <c r="G167">
        <v>1.1000000000000001</v>
      </c>
      <c r="H167">
        <v>2024</v>
      </c>
      <c r="I167" t="s">
        <v>1064</v>
      </c>
      <c r="J167" t="s">
        <v>1062</v>
      </c>
      <c r="K167">
        <v>1</v>
      </c>
    </row>
    <row r="168" spans="1:11" x14ac:dyDescent="0.3">
      <c r="A168" t="s">
        <v>764</v>
      </c>
      <c r="B168" t="s">
        <v>22</v>
      </c>
      <c r="C168">
        <v>94</v>
      </c>
      <c r="D168" t="s">
        <v>9</v>
      </c>
      <c r="E168" s="23">
        <v>45190</v>
      </c>
      <c r="F168">
        <v>220</v>
      </c>
      <c r="G168">
        <v>4.5999999999999996</v>
      </c>
      <c r="H168">
        <v>2024</v>
      </c>
      <c r="I168" t="s">
        <v>1063</v>
      </c>
      <c r="J168" t="s">
        <v>1058</v>
      </c>
      <c r="K168">
        <v>5</v>
      </c>
    </row>
    <row r="169" spans="1:11" x14ac:dyDescent="0.3">
      <c r="A169" t="s">
        <v>766</v>
      </c>
      <c r="B169" t="s">
        <v>23</v>
      </c>
      <c r="C169">
        <v>76</v>
      </c>
      <c r="D169" t="s">
        <v>9</v>
      </c>
      <c r="E169" s="23">
        <v>45190</v>
      </c>
      <c r="F169">
        <v>110</v>
      </c>
      <c r="G169">
        <v>3.9</v>
      </c>
      <c r="H169">
        <v>2024</v>
      </c>
      <c r="I169" t="s">
        <v>1063</v>
      </c>
      <c r="J169" t="s">
        <v>1058</v>
      </c>
      <c r="K169">
        <v>4</v>
      </c>
    </row>
    <row r="170" spans="1:11" x14ac:dyDescent="0.3">
      <c r="A170" t="s">
        <v>776</v>
      </c>
      <c r="B170" t="s">
        <v>19</v>
      </c>
      <c r="C170">
        <v>159</v>
      </c>
      <c r="D170" t="s">
        <v>9</v>
      </c>
      <c r="E170" s="23">
        <v>45193</v>
      </c>
      <c r="F170">
        <v>63</v>
      </c>
      <c r="G170">
        <v>4.2</v>
      </c>
      <c r="H170">
        <v>2024</v>
      </c>
      <c r="I170" t="s">
        <v>1057</v>
      </c>
      <c r="J170" t="s">
        <v>1062</v>
      </c>
      <c r="K170">
        <v>4</v>
      </c>
    </row>
    <row r="171" spans="1:11" x14ac:dyDescent="0.3">
      <c r="A171" t="s">
        <v>781</v>
      </c>
      <c r="B171" t="s">
        <v>7</v>
      </c>
      <c r="C171">
        <v>142</v>
      </c>
      <c r="D171" t="s">
        <v>9</v>
      </c>
      <c r="E171" s="23">
        <v>45196</v>
      </c>
      <c r="F171">
        <v>37</v>
      </c>
      <c r="G171">
        <v>3.8</v>
      </c>
      <c r="H171">
        <v>2024</v>
      </c>
      <c r="I171" t="s">
        <v>1061</v>
      </c>
      <c r="J171" t="s">
        <v>1062</v>
      </c>
      <c r="K171">
        <v>4</v>
      </c>
    </row>
    <row r="172" spans="1:11" x14ac:dyDescent="0.3">
      <c r="A172" t="s">
        <v>784</v>
      </c>
      <c r="B172" t="s">
        <v>17</v>
      </c>
      <c r="C172">
        <v>108</v>
      </c>
      <c r="D172" t="s">
        <v>9</v>
      </c>
      <c r="E172" s="23">
        <v>45196</v>
      </c>
      <c r="F172">
        <v>190</v>
      </c>
      <c r="G172">
        <v>3.2</v>
      </c>
      <c r="H172">
        <v>2024</v>
      </c>
      <c r="I172" t="s">
        <v>1061</v>
      </c>
      <c r="J172" t="s">
        <v>1058</v>
      </c>
      <c r="K172">
        <v>3</v>
      </c>
    </row>
    <row r="173" spans="1:11" x14ac:dyDescent="0.3">
      <c r="A173" t="s">
        <v>786</v>
      </c>
      <c r="B173" t="s">
        <v>7</v>
      </c>
      <c r="C173">
        <v>126</v>
      </c>
      <c r="D173" t="s">
        <v>9</v>
      </c>
      <c r="E173" s="23">
        <v>45196</v>
      </c>
      <c r="F173">
        <v>44</v>
      </c>
      <c r="G173">
        <v>3.7</v>
      </c>
      <c r="H173">
        <v>2024</v>
      </c>
      <c r="I173" t="s">
        <v>1061</v>
      </c>
      <c r="J173" t="s">
        <v>1062</v>
      </c>
      <c r="K173">
        <v>4</v>
      </c>
    </row>
    <row r="174" spans="1:11" x14ac:dyDescent="0.3">
      <c r="A174" t="s">
        <v>790</v>
      </c>
      <c r="B174" t="s">
        <v>22</v>
      </c>
      <c r="C174">
        <v>127</v>
      </c>
      <c r="D174" t="s">
        <v>9</v>
      </c>
      <c r="E174" s="23">
        <v>45198</v>
      </c>
      <c r="F174">
        <v>112</v>
      </c>
      <c r="G174">
        <v>4.5999999999999996</v>
      </c>
      <c r="H174">
        <v>2024</v>
      </c>
      <c r="I174" t="s">
        <v>1066</v>
      </c>
      <c r="J174" t="s">
        <v>1062</v>
      </c>
      <c r="K174">
        <v>5</v>
      </c>
    </row>
    <row r="175" spans="1:11" x14ac:dyDescent="0.3">
      <c r="A175" t="s">
        <v>792</v>
      </c>
      <c r="B175" t="s">
        <v>19</v>
      </c>
      <c r="C175">
        <v>125</v>
      </c>
      <c r="D175" t="s">
        <v>9</v>
      </c>
      <c r="E175" s="23">
        <v>45198</v>
      </c>
      <c r="F175">
        <v>116</v>
      </c>
      <c r="G175">
        <v>4.4000000000000004</v>
      </c>
      <c r="H175">
        <v>2024</v>
      </c>
      <c r="I175" t="s">
        <v>1066</v>
      </c>
      <c r="J175" t="s">
        <v>1062</v>
      </c>
      <c r="K175">
        <v>4</v>
      </c>
    </row>
    <row r="176" spans="1:11" x14ac:dyDescent="0.3">
      <c r="A176" t="s">
        <v>793</v>
      </c>
      <c r="B176" t="s">
        <v>12</v>
      </c>
      <c r="C176">
        <v>70</v>
      </c>
      <c r="D176" t="s">
        <v>9</v>
      </c>
      <c r="E176" s="23">
        <v>45198</v>
      </c>
      <c r="F176">
        <v>29</v>
      </c>
      <c r="G176">
        <v>2.1</v>
      </c>
      <c r="H176">
        <v>2024</v>
      </c>
      <c r="I176" t="s">
        <v>1066</v>
      </c>
      <c r="J176" t="s">
        <v>1058</v>
      </c>
      <c r="K176">
        <v>2</v>
      </c>
    </row>
    <row r="177" spans="1:11" x14ac:dyDescent="0.3">
      <c r="A177" t="s">
        <v>805</v>
      </c>
      <c r="B177" t="s">
        <v>19</v>
      </c>
      <c r="C177">
        <v>82</v>
      </c>
      <c r="D177" t="s">
        <v>9</v>
      </c>
      <c r="E177" s="23">
        <v>45200</v>
      </c>
      <c r="F177">
        <v>99</v>
      </c>
      <c r="G177">
        <v>4.2</v>
      </c>
      <c r="H177">
        <v>2024</v>
      </c>
      <c r="I177" t="s">
        <v>1057</v>
      </c>
      <c r="J177" t="s">
        <v>1058</v>
      </c>
      <c r="K177">
        <v>4</v>
      </c>
    </row>
    <row r="178" spans="1:11" x14ac:dyDescent="0.3">
      <c r="A178" t="s">
        <v>817</v>
      </c>
      <c r="B178" t="s">
        <v>15</v>
      </c>
      <c r="C178">
        <v>82</v>
      </c>
      <c r="D178" t="s">
        <v>9</v>
      </c>
      <c r="E178" s="23">
        <v>45202</v>
      </c>
      <c r="F178">
        <v>130</v>
      </c>
      <c r="G178">
        <v>4.4000000000000004</v>
      </c>
      <c r="H178">
        <v>2024</v>
      </c>
      <c r="I178" t="s">
        <v>1059</v>
      </c>
      <c r="J178" t="s">
        <v>1058</v>
      </c>
      <c r="K178">
        <v>4</v>
      </c>
    </row>
    <row r="179" spans="1:11" x14ac:dyDescent="0.3">
      <c r="A179" t="s">
        <v>822</v>
      </c>
      <c r="B179" t="s">
        <v>18</v>
      </c>
      <c r="C179">
        <v>88</v>
      </c>
      <c r="D179" t="s">
        <v>9</v>
      </c>
      <c r="E179" s="23">
        <v>45204</v>
      </c>
      <c r="F179">
        <v>100</v>
      </c>
      <c r="G179">
        <v>4.9000000000000004</v>
      </c>
      <c r="H179">
        <v>2024</v>
      </c>
      <c r="I179" t="s">
        <v>1063</v>
      </c>
      <c r="J179" t="s">
        <v>1058</v>
      </c>
      <c r="K179">
        <v>5</v>
      </c>
    </row>
    <row r="180" spans="1:11" x14ac:dyDescent="0.3">
      <c r="A180" t="s">
        <v>838</v>
      </c>
      <c r="B180" t="s">
        <v>22</v>
      </c>
      <c r="C180">
        <v>41</v>
      </c>
      <c r="D180" t="s">
        <v>9</v>
      </c>
      <c r="E180" s="23">
        <v>45209</v>
      </c>
      <c r="F180">
        <v>42</v>
      </c>
      <c r="G180">
        <v>3.8</v>
      </c>
      <c r="H180">
        <v>2024</v>
      </c>
      <c r="I180" t="s">
        <v>1059</v>
      </c>
      <c r="J180" t="s">
        <v>1060</v>
      </c>
      <c r="K180">
        <v>4</v>
      </c>
    </row>
    <row r="181" spans="1:11" x14ac:dyDescent="0.3">
      <c r="A181" t="s">
        <v>843</v>
      </c>
      <c r="B181" t="s">
        <v>19</v>
      </c>
      <c r="C181">
        <v>90</v>
      </c>
      <c r="D181" t="s">
        <v>9</v>
      </c>
      <c r="E181" s="23">
        <v>45209</v>
      </c>
      <c r="F181">
        <v>48</v>
      </c>
      <c r="G181">
        <v>4.7</v>
      </c>
      <c r="H181">
        <v>2024</v>
      </c>
      <c r="I181" t="s">
        <v>1059</v>
      </c>
      <c r="J181" t="s">
        <v>1058</v>
      </c>
      <c r="K181">
        <v>5</v>
      </c>
    </row>
    <row r="182" spans="1:11" x14ac:dyDescent="0.3">
      <c r="A182" t="s">
        <v>844</v>
      </c>
      <c r="B182" t="s">
        <v>18</v>
      </c>
      <c r="C182">
        <v>55</v>
      </c>
      <c r="D182" t="s">
        <v>9</v>
      </c>
      <c r="E182" s="23">
        <v>45209</v>
      </c>
      <c r="F182">
        <v>25</v>
      </c>
      <c r="G182">
        <v>4.7</v>
      </c>
      <c r="H182">
        <v>2024</v>
      </c>
      <c r="I182" t="s">
        <v>1059</v>
      </c>
      <c r="J182" t="s">
        <v>1060</v>
      </c>
      <c r="K182">
        <v>5</v>
      </c>
    </row>
    <row r="183" spans="1:11" x14ac:dyDescent="0.3">
      <c r="A183" t="s">
        <v>848</v>
      </c>
      <c r="B183" t="s">
        <v>20</v>
      </c>
      <c r="C183">
        <v>120</v>
      </c>
      <c r="D183" t="s">
        <v>9</v>
      </c>
      <c r="E183" s="23">
        <v>45211</v>
      </c>
      <c r="F183">
        <v>140</v>
      </c>
      <c r="G183">
        <v>4.5999999999999996</v>
      </c>
      <c r="H183">
        <v>2024</v>
      </c>
      <c r="I183" t="s">
        <v>1063</v>
      </c>
      <c r="J183" t="s">
        <v>1058</v>
      </c>
      <c r="K183">
        <v>5</v>
      </c>
    </row>
    <row r="184" spans="1:11" x14ac:dyDescent="0.3">
      <c r="A184" t="s">
        <v>851</v>
      </c>
      <c r="B184" t="s">
        <v>23</v>
      </c>
      <c r="C184">
        <v>139</v>
      </c>
      <c r="D184" t="s">
        <v>9</v>
      </c>
      <c r="E184" s="23">
        <v>45212</v>
      </c>
      <c r="F184">
        <v>48</v>
      </c>
      <c r="G184">
        <v>4.7</v>
      </c>
      <c r="H184">
        <v>2024</v>
      </c>
      <c r="I184" t="s">
        <v>1066</v>
      </c>
      <c r="J184" t="s">
        <v>1062</v>
      </c>
      <c r="K184">
        <v>5</v>
      </c>
    </row>
    <row r="185" spans="1:11" x14ac:dyDescent="0.3">
      <c r="A185" t="s">
        <v>859</v>
      </c>
      <c r="B185" t="s">
        <v>12</v>
      </c>
      <c r="C185">
        <v>56</v>
      </c>
      <c r="D185" t="s">
        <v>9</v>
      </c>
      <c r="E185" s="23">
        <v>45214</v>
      </c>
      <c r="F185">
        <v>225</v>
      </c>
      <c r="G185">
        <v>4.9000000000000004</v>
      </c>
      <c r="H185">
        <v>2024</v>
      </c>
      <c r="I185" t="s">
        <v>1057</v>
      </c>
      <c r="J185" t="s">
        <v>1060</v>
      </c>
      <c r="K185">
        <v>5</v>
      </c>
    </row>
    <row r="186" spans="1:11" x14ac:dyDescent="0.3">
      <c r="A186" t="s">
        <v>862</v>
      </c>
      <c r="B186" t="s">
        <v>15</v>
      </c>
      <c r="C186">
        <v>77</v>
      </c>
      <c r="D186" t="s">
        <v>9</v>
      </c>
      <c r="E186" s="23">
        <v>45214</v>
      </c>
      <c r="F186">
        <v>78</v>
      </c>
      <c r="G186">
        <v>3.9</v>
      </c>
      <c r="H186">
        <v>2024</v>
      </c>
      <c r="I186" t="s">
        <v>1057</v>
      </c>
      <c r="J186" t="s">
        <v>1058</v>
      </c>
      <c r="K186">
        <v>4</v>
      </c>
    </row>
    <row r="187" spans="1:11" x14ac:dyDescent="0.3">
      <c r="A187" t="s">
        <v>864</v>
      </c>
      <c r="B187" t="s">
        <v>15</v>
      </c>
      <c r="C187">
        <v>77</v>
      </c>
      <c r="D187" t="s">
        <v>9</v>
      </c>
      <c r="E187" s="23">
        <v>45215</v>
      </c>
      <c r="F187">
        <v>176</v>
      </c>
      <c r="G187">
        <v>1.5</v>
      </c>
      <c r="H187">
        <v>2024</v>
      </c>
      <c r="I187" t="s">
        <v>1065</v>
      </c>
      <c r="J187" t="s">
        <v>1058</v>
      </c>
      <c r="K187">
        <v>2</v>
      </c>
    </row>
    <row r="188" spans="1:11" x14ac:dyDescent="0.3">
      <c r="A188" t="s">
        <v>866</v>
      </c>
      <c r="B188" t="s">
        <v>5</v>
      </c>
      <c r="C188">
        <v>32</v>
      </c>
      <c r="D188" t="s">
        <v>9</v>
      </c>
      <c r="E188" s="23">
        <v>45215</v>
      </c>
      <c r="F188">
        <v>42</v>
      </c>
      <c r="G188">
        <v>4.2</v>
      </c>
      <c r="H188">
        <v>2024</v>
      </c>
      <c r="I188" t="s">
        <v>1065</v>
      </c>
      <c r="J188" t="s">
        <v>1060</v>
      </c>
      <c r="K188">
        <v>4</v>
      </c>
    </row>
    <row r="189" spans="1:11" x14ac:dyDescent="0.3">
      <c r="A189" t="s">
        <v>875</v>
      </c>
      <c r="B189" t="s">
        <v>20</v>
      </c>
      <c r="C189">
        <v>133</v>
      </c>
      <c r="D189" t="s">
        <v>9</v>
      </c>
      <c r="E189" s="23">
        <v>45217</v>
      </c>
      <c r="F189">
        <v>117</v>
      </c>
      <c r="G189">
        <v>4.8</v>
      </c>
      <c r="H189">
        <v>2024</v>
      </c>
      <c r="I189" t="s">
        <v>1061</v>
      </c>
      <c r="J189" t="s">
        <v>1062</v>
      </c>
      <c r="K189">
        <v>5</v>
      </c>
    </row>
    <row r="190" spans="1:11" x14ac:dyDescent="0.3">
      <c r="A190" t="s">
        <v>878</v>
      </c>
      <c r="B190" t="s">
        <v>19</v>
      </c>
      <c r="C190">
        <v>43</v>
      </c>
      <c r="D190" t="s">
        <v>9</v>
      </c>
      <c r="E190" s="23">
        <v>45218</v>
      </c>
      <c r="F190">
        <v>84</v>
      </c>
      <c r="G190">
        <v>3.6</v>
      </c>
      <c r="H190">
        <v>2024</v>
      </c>
      <c r="I190" t="s">
        <v>1063</v>
      </c>
      <c r="J190" t="s">
        <v>1060</v>
      </c>
      <c r="K190">
        <v>4</v>
      </c>
    </row>
    <row r="191" spans="1:11" x14ac:dyDescent="0.3">
      <c r="A191" t="s">
        <v>887</v>
      </c>
      <c r="B191" t="s">
        <v>12</v>
      </c>
      <c r="C191">
        <v>81</v>
      </c>
      <c r="D191" t="s">
        <v>9</v>
      </c>
      <c r="E191" s="23">
        <v>45221</v>
      </c>
      <c r="F191">
        <v>117</v>
      </c>
      <c r="G191">
        <v>3.6</v>
      </c>
      <c r="H191">
        <v>2024</v>
      </c>
      <c r="I191" t="s">
        <v>1057</v>
      </c>
      <c r="J191" t="s">
        <v>1058</v>
      </c>
      <c r="K191">
        <v>4</v>
      </c>
    </row>
    <row r="192" spans="1:11" x14ac:dyDescent="0.3">
      <c r="A192" t="s">
        <v>893</v>
      </c>
      <c r="B192" t="s">
        <v>21</v>
      </c>
      <c r="C192">
        <v>73</v>
      </c>
      <c r="D192" t="s">
        <v>9</v>
      </c>
      <c r="E192" s="23">
        <v>45223</v>
      </c>
      <c r="F192">
        <v>180</v>
      </c>
      <c r="G192">
        <v>3.6</v>
      </c>
      <c r="H192">
        <v>2024</v>
      </c>
      <c r="I192" t="s">
        <v>1059</v>
      </c>
      <c r="J192" t="s">
        <v>1058</v>
      </c>
      <c r="K192">
        <v>4</v>
      </c>
    </row>
    <row r="193" spans="1:11" x14ac:dyDescent="0.3">
      <c r="A193" t="s">
        <v>894</v>
      </c>
      <c r="B193" t="s">
        <v>17</v>
      </c>
      <c r="C193">
        <v>87</v>
      </c>
      <c r="D193" t="s">
        <v>9</v>
      </c>
      <c r="E193" s="23">
        <v>45223</v>
      </c>
      <c r="F193">
        <v>42</v>
      </c>
      <c r="G193">
        <v>3.6</v>
      </c>
      <c r="H193">
        <v>2024</v>
      </c>
      <c r="I193" t="s">
        <v>1059</v>
      </c>
      <c r="J193" t="s">
        <v>1058</v>
      </c>
      <c r="K193">
        <v>4</v>
      </c>
    </row>
    <row r="194" spans="1:11" x14ac:dyDescent="0.3">
      <c r="A194" t="s">
        <v>895</v>
      </c>
      <c r="B194" t="s">
        <v>17</v>
      </c>
      <c r="C194">
        <v>68</v>
      </c>
      <c r="D194" t="s">
        <v>9</v>
      </c>
      <c r="E194" s="23">
        <v>45224</v>
      </c>
      <c r="F194">
        <v>24</v>
      </c>
      <c r="G194">
        <v>4</v>
      </c>
      <c r="H194">
        <v>2024</v>
      </c>
      <c r="I194" t="s">
        <v>1061</v>
      </c>
      <c r="J194" t="s">
        <v>1058</v>
      </c>
      <c r="K194">
        <v>4</v>
      </c>
    </row>
    <row r="195" spans="1:11" x14ac:dyDescent="0.3">
      <c r="A195" t="s">
        <v>896</v>
      </c>
      <c r="B195" t="s">
        <v>16</v>
      </c>
      <c r="C195">
        <v>101</v>
      </c>
      <c r="D195" t="s">
        <v>9</v>
      </c>
      <c r="E195" s="23">
        <v>45224</v>
      </c>
      <c r="F195">
        <v>125</v>
      </c>
      <c r="G195">
        <v>4.2</v>
      </c>
      <c r="H195">
        <v>2024</v>
      </c>
      <c r="I195" t="s">
        <v>1061</v>
      </c>
      <c r="J195" t="s">
        <v>1058</v>
      </c>
      <c r="K195">
        <v>4</v>
      </c>
    </row>
    <row r="196" spans="1:11" x14ac:dyDescent="0.3">
      <c r="A196" t="s">
        <v>909</v>
      </c>
      <c r="B196" t="s">
        <v>18</v>
      </c>
      <c r="C196">
        <v>110</v>
      </c>
      <c r="D196" t="s">
        <v>9</v>
      </c>
      <c r="E196" s="23">
        <v>45228</v>
      </c>
      <c r="F196">
        <v>88</v>
      </c>
      <c r="G196">
        <v>3.4</v>
      </c>
      <c r="H196">
        <v>2024</v>
      </c>
      <c r="I196" t="s">
        <v>1057</v>
      </c>
      <c r="J196" t="s">
        <v>1058</v>
      </c>
      <c r="K196">
        <v>3</v>
      </c>
    </row>
    <row r="197" spans="1:11" x14ac:dyDescent="0.3">
      <c r="A197" t="s">
        <v>911</v>
      </c>
      <c r="B197" t="s">
        <v>18</v>
      </c>
      <c r="C197">
        <v>147</v>
      </c>
      <c r="D197" t="s">
        <v>9</v>
      </c>
      <c r="E197" s="23">
        <v>45228</v>
      </c>
      <c r="F197">
        <v>68</v>
      </c>
      <c r="G197">
        <v>2.1</v>
      </c>
      <c r="H197">
        <v>2024</v>
      </c>
      <c r="I197" t="s">
        <v>1057</v>
      </c>
      <c r="J197" t="s">
        <v>1062</v>
      </c>
      <c r="K197">
        <v>2</v>
      </c>
    </row>
    <row r="198" spans="1:11" x14ac:dyDescent="0.3">
      <c r="A198" t="s">
        <v>917</v>
      </c>
      <c r="B198" t="s">
        <v>5</v>
      </c>
      <c r="C198">
        <v>62</v>
      </c>
      <c r="D198" t="s">
        <v>9</v>
      </c>
      <c r="E198" s="23">
        <v>45231</v>
      </c>
      <c r="F198">
        <v>78</v>
      </c>
      <c r="G198">
        <v>3.5</v>
      </c>
      <c r="H198">
        <v>2024</v>
      </c>
      <c r="I198" t="s">
        <v>1061</v>
      </c>
      <c r="J198" t="s">
        <v>1058</v>
      </c>
      <c r="K198">
        <v>4</v>
      </c>
    </row>
    <row r="199" spans="1:11" x14ac:dyDescent="0.3">
      <c r="A199" t="s">
        <v>922</v>
      </c>
      <c r="B199" t="s">
        <v>15</v>
      </c>
      <c r="C199">
        <v>52</v>
      </c>
      <c r="D199" t="s">
        <v>9</v>
      </c>
      <c r="E199" s="23">
        <v>45236</v>
      </c>
      <c r="F199">
        <v>220</v>
      </c>
      <c r="G199">
        <v>5</v>
      </c>
      <c r="H199">
        <v>2024</v>
      </c>
      <c r="I199" t="s">
        <v>1065</v>
      </c>
      <c r="J199" t="s">
        <v>1060</v>
      </c>
      <c r="K199">
        <v>5</v>
      </c>
    </row>
    <row r="200" spans="1:11" x14ac:dyDescent="0.3">
      <c r="A200" t="s">
        <v>927</v>
      </c>
      <c r="B200" t="s">
        <v>23</v>
      </c>
      <c r="C200">
        <v>56</v>
      </c>
      <c r="D200" t="s">
        <v>9</v>
      </c>
      <c r="E200" s="23">
        <v>45238</v>
      </c>
      <c r="F200">
        <v>124</v>
      </c>
      <c r="G200">
        <v>2.6</v>
      </c>
      <c r="H200">
        <v>2024</v>
      </c>
      <c r="I200" t="s">
        <v>1061</v>
      </c>
      <c r="J200" t="s">
        <v>1060</v>
      </c>
      <c r="K200">
        <v>3</v>
      </c>
    </row>
    <row r="201" spans="1:11" x14ac:dyDescent="0.3">
      <c r="A201" t="s">
        <v>931</v>
      </c>
      <c r="B201" t="s">
        <v>21</v>
      </c>
      <c r="C201">
        <v>110</v>
      </c>
      <c r="D201" t="s">
        <v>9</v>
      </c>
      <c r="E201" s="23">
        <v>45240</v>
      </c>
      <c r="F201">
        <v>132</v>
      </c>
      <c r="G201">
        <v>3.6</v>
      </c>
      <c r="H201">
        <v>2024</v>
      </c>
      <c r="I201" t="s">
        <v>1066</v>
      </c>
      <c r="J201" t="s">
        <v>1058</v>
      </c>
      <c r="K201">
        <v>4</v>
      </c>
    </row>
    <row r="202" spans="1:11" x14ac:dyDescent="0.3">
      <c r="A202" t="s">
        <v>933</v>
      </c>
      <c r="B202" t="s">
        <v>20</v>
      </c>
      <c r="C202">
        <v>95</v>
      </c>
      <c r="D202" t="s">
        <v>9</v>
      </c>
      <c r="E202" s="23">
        <v>45240</v>
      </c>
      <c r="F202">
        <v>140</v>
      </c>
      <c r="G202">
        <v>3.9</v>
      </c>
      <c r="H202">
        <v>2024</v>
      </c>
      <c r="I202" t="s">
        <v>1066</v>
      </c>
      <c r="J202" t="s">
        <v>1058</v>
      </c>
      <c r="K202">
        <v>4</v>
      </c>
    </row>
    <row r="203" spans="1:11" x14ac:dyDescent="0.3">
      <c r="A203" t="s">
        <v>941</v>
      </c>
      <c r="B203" t="s">
        <v>18</v>
      </c>
      <c r="C203">
        <v>149</v>
      </c>
      <c r="D203" t="s">
        <v>9</v>
      </c>
      <c r="E203" s="23">
        <v>45244</v>
      </c>
      <c r="F203">
        <v>44</v>
      </c>
      <c r="G203">
        <v>2.2000000000000002</v>
      </c>
      <c r="H203">
        <v>2024</v>
      </c>
      <c r="I203" t="s">
        <v>1059</v>
      </c>
      <c r="J203" t="s">
        <v>1062</v>
      </c>
      <c r="K203">
        <v>2</v>
      </c>
    </row>
    <row r="204" spans="1:11" x14ac:dyDescent="0.3">
      <c r="A204" t="s">
        <v>943</v>
      </c>
      <c r="B204" t="s">
        <v>14</v>
      </c>
      <c r="C204">
        <v>113</v>
      </c>
      <c r="D204" t="s">
        <v>9</v>
      </c>
      <c r="E204" s="23">
        <v>45245</v>
      </c>
      <c r="F204">
        <v>34</v>
      </c>
      <c r="G204">
        <v>3.9</v>
      </c>
      <c r="H204">
        <v>2024</v>
      </c>
      <c r="I204" t="s">
        <v>1061</v>
      </c>
      <c r="J204" t="s">
        <v>1058</v>
      </c>
      <c r="K204">
        <v>4</v>
      </c>
    </row>
    <row r="205" spans="1:11" x14ac:dyDescent="0.3">
      <c r="A205" t="s">
        <v>947</v>
      </c>
      <c r="B205" t="s">
        <v>16</v>
      </c>
      <c r="C205">
        <v>63</v>
      </c>
      <c r="D205" t="s">
        <v>9</v>
      </c>
      <c r="E205" s="23">
        <v>45246</v>
      </c>
      <c r="F205">
        <v>44</v>
      </c>
      <c r="G205">
        <v>5</v>
      </c>
      <c r="H205">
        <v>2024</v>
      </c>
      <c r="I205" t="s">
        <v>1063</v>
      </c>
      <c r="J205" t="s">
        <v>1058</v>
      </c>
      <c r="K205">
        <v>5</v>
      </c>
    </row>
    <row r="206" spans="1:11" x14ac:dyDescent="0.3">
      <c r="A206" t="s">
        <v>948</v>
      </c>
      <c r="B206" t="s">
        <v>15</v>
      </c>
      <c r="C206">
        <v>54</v>
      </c>
      <c r="D206" t="s">
        <v>9</v>
      </c>
      <c r="E206" s="23">
        <v>45247</v>
      </c>
      <c r="F206">
        <v>35</v>
      </c>
      <c r="G206">
        <v>2.8</v>
      </c>
      <c r="H206">
        <v>2024</v>
      </c>
      <c r="I206" t="s">
        <v>1066</v>
      </c>
      <c r="J206" t="s">
        <v>1060</v>
      </c>
      <c r="K206">
        <v>3</v>
      </c>
    </row>
    <row r="207" spans="1:11" x14ac:dyDescent="0.3">
      <c r="A207" t="s">
        <v>952</v>
      </c>
      <c r="B207" t="s">
        <v>21</v>
      </c>
      <c r="C207">
        <v>96</v>
      </c>
      <c r="D207" t="s">
        <v>9</v>
      </c>
      <c r="E207" s="23">
        <v>45248</v>
      </c>
      <c r="F207">
        <v>215</v>
      </c>
      <c r="G207">
        <v>2.5</v>
      </c>
      <c r="H207">
        <v>2024</v>
      </c>
      <c r="I207" t="s">
        <v>1064</v>
      </c>
      <c r="J207" t="s">
        <v>1058</v>
      </c>
      <c r="K207">
        <v>3</v>
      </c>
    </row>
    <row r="208" spans="1:11" x14ac:dyDescent="0.3">
      <c r="A208" t="s">
        <v>957</v>
      </c>
      <c r="B208" t="s">
        <v>8</v>
      </c>
      <c r="C208">
        <v>26</v>
      </c>
      <c r="D208" t="s">
        <v>9</v>
      </c>
      <c r="E208" s="23">
        <v>45251</v>
      </c>
      <c r="F208">
        <v>74</v>
      </c>
      <c r="G208">
        <v>4.0999999999999996</v>
      </c>
      <c r="H208">
        <v>2024</v>
      </c>
      <c r="I208" t="s">
        <v>1059</v>
      </c>
      <c r="J208" t="s">
        <v>1067</v>
      </c>
      <c r="K208">
        <v>4</v>
      </c>
    </row>
    <row r="209" spans="1:11" x14ac:dyDescent="0.3">
      <c r="A209" t="s">
        <v>961</v>
      </c>
      <c r="B209" t="s">
        <v>21</v>
      </c>
      <c r="C209">
        <v>102</v>
      </c>
      <c r="D209" t="s">
        <v>9</v>
      </c>
      <c r="E209" s="23">
        <v>45254</v>
      </c>
      <c r="F209">
        <v>104</v>
      </c>
      <c r="G209">
        <v>4.5</v>
      </c>
      <c r="H209">
        <v>2024</v>
      </c>
      <c r="I209" t="s">
        <v>1066</v>
      </c>
      <c r="J209" t="s">
        <v>1058</v>
      </c>
      <c r="K209">
        <v>5</v>
      </c>
    </row>
    <row r="210" spans="1:11" x14ac:dyDescent="0.3">
      <c r="A210" t="s">
        <v>967</v>
      </c>
      <c r="B210" t="s">
        <v>22</v>
      </c>
      <c r="C210">
        <v>83</v>
      </c>
      <c r="D210" t="s">
        <v>9</v>
      </c>
      <c r="E210" s="23">
        <v>45257</v>
      </c>
      <c r="F210">
        <v>126</v>
      </c>
      <c r="G210">
        <v>1.5</v>
      </c>
      <c r="H210">
        <v>2024</v>
      </c>
      <c r="I210" t="s">
        <v>1065</v>
      </c>
      <c r="J210" t="s">
        <v>1058</v>
      </c>
      <c r="K210">
        <v>2</v>
      </c>
    </row>
    <row r="211" spans="1:11" x14ac:dyDescent="0.3">
      <c r="A211" t="s">
        <v>969</v>
      </c>
      <c r="B211" t="s">
        <v>22</v>
      </c>
      <c r="C211">
        <v>152</v>
      </c>
      <c r="D211" t="s">
        <v>9</v>
      </c>
      <c r="E211" s="23">
        <v>45258</v>
      </c>
      <c r="F211">
        <v>125</v>
      </c>
      <c r="G211">
        <v>3.9</v>
      </c>
      <c r="H211">
        <v>2024</v>
      </c>
      <c r="I211" t="s">
        <v>1059</v>
      </c>
      <c r="J211" t="s">
        <v>1062</v>
      </c>
      <c r="K211">
        <v>4</v>
      </c>
    </row>
    <row r="212" spans="1:11" x14ac:dyDescent="0.3">
      <c r="A212" t="s">
        <v>977</v>
      </c>
      <c r="B212" t="s">
        <v>21</v>
      </c>
      <c r="C212">
        <v>102</v>
      </c>
      <c r="D212" t="s">
        <v>9</v>
      </c>
      <c r="E212" s="23">
        <v>45262</v>
      </c>
      <c r="F212">
        <v>72</v>
      </c>
      <c r="G212">
        <v>3.7</v>
      </c>
      <c r="H212">
        <v>2024</v>
      </c>
      <c r="I212" t="s">
        <v>1064</v>
      </c>
      <c r="J212" t="s">
        <v>1058</v>
      </c>
      <c r="K212">
        <v>4</v>
      </c>
    </row>
    <row r="213" spans="1:11" x14ac:dyDescent="0.3">
      <c r="A213" t="s">
        <v>979</v>
      </c>
      <c r="B213" t="s">
        <v>12</v>
      </c>
      <c r="C213">
        <v>149</v>
      </c>
      <c r="D213" t="s">
        <v>9</v>
      </c>
      <c r="E213" s="23">
        <v>45263</v>
      </c>
      <c r="F213">
        <v>42</v>
      </c>
      <c r="G213">
        <v>3.3</v>
      </c>
      <c r="H213">
        <v>2024</v>
      </c>
      <c r="I213" t="s">
        <v>1057</v>
      </c>
      <c r="J213" t="s">
        <v>1062</v>
      </c>
      <c r="K213">
        <v>3</v>
      </c>
    </row>
    <row r="214" spans="1:11" x14ac:dyDescent="0.3">
      <c r="A214" t="s">
        <v>985</v>
      </c>
      <c r="B214" t="s">
        <v>18</v>
      </c>
      <c r="C214">
        <v>25</v>
      </c>
      <c r="D214" t="s">
        <v>9</v>
      </c>
      <c r="E214" s="23">
        <v>45268</v>
      </c>
      <c r="F214">
        <v>93</v>
      </c>
      <c r="G214">
        <v>3.5</v>
      </c>
      <c r="H214">
        <v>2024</v>
      </c>
      <c r="I214" t="s">
        <v>1066</v>
      </c>
      <c r="J214" t="s">
        <v>1067</v>
      </c>
      <c r="K214">
        <v>4</v>
      </c>
    </row>
    <row r="215" spans="1:11" x14ac:dyDescent="0.3">
      <c r="A215" t="s">
        <v>987</v>
      </c>
      <c r="B215" t="s">
        <v>18</v>
      </c>
      <c r="C215">
        <v>103</v>
      </c>
      <c r="D215" t="s">
        <v>9</v>
      </c>
      <c r="E215" s="23">
        <v>45269</v>
      </c>
      <c r="F215">
        <v>72</v>
      </c>
      <c r="G215">
        <v>3.4</v>
      </c>
      <c r="H215">
        <v>2024</v>
      </c>
      <c r="I215" t="s">
        <v>1064</v>
      </c>
      <c r="J215" t="s">
        <v>1058</v>
      </c>
      <c r="K215">
        <v>3</v>
      </c>
    </row>
    <row r="216" spans="1:11" x14ac:dyDescent="0.3">
      <c r="A216" t="s">
        <v>990</v>
      </c>
      <c r="B216" t="s">
        <v>23</v>
      </c>
      <c r="C216">
        <v>94</v>
      </c>
      <c r="D216" t="s">
        <v>9</v>
      </c>
      <c r="E216" s="23">
        <v>45273</v>
      </c>
      <c r="F216">
        <v>78</v>
      </c>
      <c r="G216">
        <v>3.3</v>
      </c>
      <c r="H216">
        <v>2024</v>
      </c>
      <c r="I216" t="s">
        <v>1061</v>
      </c>
      <c r="J216" t="s">
        <v>1058</v>
      </c>
      <c r="K216">
        <v>3</v>
      </c>
    </row>
    <row r="217" spans="1:11" x14ac:dyDescent="0.3">
      <c r="A217" t="s">
        <v>1003</v>
      </c>
      <c r="B217" t="s">
        <v>17</v>
      </c>
      <c r="C217">
        <v>151</v>
      </c>
      <c r="D217" t="s">
        <v>9</v>
      </c>
      <c r="E217" s="23">
        <v>45275</v>
      </c>
      <c r="F217">
        <v>117</v>
      </c>
      <c r="G217">
        <v>2</v>
      </c>
      <c r="H217">
        <v>2024</v>
      </c>
      <c r="I217" t="s">
        <v>1066</v>
      </c>
      <c r="J217" t="s">
        <v>1062</v>
      </c>
      <c r="K217">
        <v>2</v>
      </c>
    </row>
    <row r="218" spans="1:11" x14ac:dyDescent="0.3">
      <c r="A218" t="s">
        <v>1014</v>
      </c>
      <c r="B218" t="s">
        <v>15</v>
      </c>
      <c r="C218">
        <v>76</v>
      </c>
      <c r="D218" t="s">
        <v>9</v>
      </c>
      <c r="E218" s="23">
        <v>45281</v>
      </c>
      <c r="F218">
        <v>82</v>
      </c>
      <c r="G218">
        <v>2.1</v>
      </c>
      <c r="H218">
        <v>2024</v>
      </c>
      <c r="I218" t="s">
        <v>1063</v>
      </c>
      <c r="J218" t="s">
        <v>1058</v>
      </c>
      <c r="K218">
        <v>2</v>
      </c>
    </row>
    <row r="219" spans="1:11" x14ac:dyDescent="0.3">
      <c r="A219" t="s">
        <v>1020</v>
      </c>
      <c r="B219" t="s">
        <v>20</v>
      </c>
      <c r="C219">
        <v>90</v>
      </c>
      <c r="D219" t="s">
        <v>9</v>
      </c>
      <c r="E219" s="23">
        <v>45286</v>
      </c>
      <c r="F219">
        <v>176</v>
      </c>
      <c r="G219">
        <v>3.6</v>
      </c>
      <c r="H219">
        <v>2024</v>
      </c>
      <c r="I219" t="s">
        <v>1059</v>
      </c>
      <c r="J219" t="s">
        <v>1058</v>
      </c>
      <c r="K219">
        <v>4</v>
      </c>
    </row>
    <row r="220" spans="1:11" x14ac:dyDescent="0.3">
      <c r="A220" t="s">
        <v>1026</v>
      </c>
      <c r="B220" t="s">
        <v>8</v>
      </c>
      <c r="C220">
        <v>40</v>
      </c>
      <c r="D220" t="s">
        <v>9</v>
      </c>
      <c r="E220" s="23">
        <v>45289</v>
      </c>
      <c r="F220">
        <v>111</v>
      </c>
      <c r="G220">
        <v>4.5999999999999996</v>
      </c>
      <c r="H220">
        <v>2024</v>
      </c>
      <c r="I220" t="s">
        <v>1066</v>
      </c>
      <c r="J220" t="s">
        <v>1060</v>
      </c>
      <c r="K220">
        <v>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8BD0-9601-4FA8-9AE8-5A675F0B8069}">
  <dimension ref="A3:M150"/>
  <sheetViews>
    <sheetView zoomScale="95" zoomScaleNormal="124" workbookViewId="0">
      <selection activeCell="J18" sqref="J18"/>
    </sheetView>
  </sheetViews>
  <sheetFormatPr defaultRowHeight="14.4" x14ac:dyDescent="0.3"/>
  <cols>
    <col min="1" max="1" width="12.296875" bestFit="1" customWidth="1"/>
    <col min="2" max="2" width="8.8984375" bestFit="1" customWidth="1"/>
    <col min="3" max="3" width="9.8984375" bestFit="1" customWidth="1"/>
    <col min="4" max="4" width="9.5" bestFit="1" customWidth="1"/>
    <col min="5" max="5" width="7" bestFit="1" customWidth="1"/>
    <col min="7" max="7" width="12.296875" bestFit="1" customWidth="1"/>
    <col min="8" max="8" width="18.5" bestFit="1" customWidth="1"/>
    <col min="9" max="9" width="10" customWidth="1"/>
    <col min="10" max="10" width="12.296875" bestFit="1" customWidth="1"/>
    <col min="11" max="11" width="8.8984375" bestFit="1" customWidth="1"/>
    <col min="12" max="12" width="10" customWidth="1"/>
    <col min="13" max="13" width="10.3984375" bestFit="1" customWidth="1"/>
  </cols>
  <sheetData>
    <row r="3" spans="1:11" x14ac:dyDescent="0.3">
      <c r="A3" t="s">
        <v>1041</v>
      </c>
      <c r="B3" t="s">
        <v>1042</v>
      </c>
      <c r="C3" t="s">
        <v>1043</v>
      </c>
      <c r="D3" t="s">
        <v>1044</v>
      </c>
      <c r="E3" t="s">
        <v>1045</v>
      </c>
    </row>
    <row r="4" spans="1:11" x14ac:dyDescent="0.3">
      <c r="A4" s="19">
        <v>1000</v>
      </c>
      <c r="B4" s="20">
        <v>96623</v>
      </c>
      <c r="C4" s="19">
        <v>89850</v>
      </c>
      <c r="D4" s="22">
        <v>3.8854000000000033</v>
      </c>
      <c r="E4" s="21">
        <v>307</v>
      </c>
    </row>
    <row r="8" spans="1:11" x14ac:dyDescent="0.3">
      <c r="J8" t="s">
        <v>1039</v>
      </c>
      <c r="K8" t="s">
        <v>1040</v>
      </c>
    </row>
    <row r="9" spans="1:11" x14ac:dyDescent="0.3">
      <c r="A9" t="s">
        <v>1041</v>
      </c>
      <c r="B9" t="s">
        <v>1042</v>
      </c>
      <c r="C9" t="s">
        <v>1043</v>
      </c>
      <c r="D9" t="s">
        <v>1044</v>
      </c>
      <c r="E9" t="s">
        <v>1045</v>
      </c>
      <c r="J9" t="s">
        <v>11</v>
      </c>
    </row>
    <row r="10" spans="1:11" x14ac:dyDescent="0.3">
      <c r="A10" s="19">
        <v>200</v>
      </c>
      <c r="B10" s="20">
        <v>20104</v>
      </c>
      <c r="C10" s="19">
        <v>18209</v>
      </c>
      <c r="D10" s="22">
        <v>3.8824999999999998</v>
      </c>
      <c r="E10" s="21">
        <v>51</v>
      </c>
      <c r="J10" t="s">
        <v>9</v>
      </c>
    </row>
    <row r="11" spans="1:11" x14ac:dyDescent="0.3">
      <c r="J11" t="s">
        <v>6</v>
      </c>
    </row>
    <row r="12" spans="1:11" x14ac:dyDescent="0.3">
      <c r="J12" t="s">
        <v>13</v>
      </c>
    </row>
    <row r="13" spans="1:11" x14ac:dyDescent="0.3">
      <c r="J13" t="s">
        <v>10</v>
      </c>
    </row>
    <row r="18" spans="1:11" x14ac:dyDescent="0.3">
      <c r="J18">
        <f>_xlfn.XLOOKUP(A62,J9:J13,K9:K13)</f>
        <v>0</v>
      </c>
    </row>
    <row r="23" spans="1:11" x14ac:dyDescent="0.3">
      <c r="J23" s="24" t="s">
        <v>1069</v>
      </c>
      <c r="K23" t="s">
        <v>1041</v>
      </c>
    </row>
    <row r="24" spans="1:11" x14ac:dyDescent="0.3">
      <c r="A24" s="24" t="s">
        <v>1069</v>
      </c>
      <c r="B24" t="s">
        <v>1041</v>
      </c>
      <c r="C24" t="s">
        <v>1083</v>
      </c>
      <c r="J24" s="25" t="s">
        <v>1057</v>
      </c>
      <c r="K24" s="19">
        <v>27</v>
      </c>
    </row>
    <row r="25" spans="1:11" x14ac:dyDescent="0.3">
      <c r="A25" s="25" t="s">
        <v>1071</v>
      </c>
      <c r="B25" s="19">
        <v>21</v>
      </c>
      <c r="C25" s="19">
        <v>21</v>
      </c>
      <c r="J25" s="25" t="s">
        <v>1065</v>
      </c>
      <c r="K25" s="19">
        <v>22</v>
      </c>
    </row>
    <row r="26" spans="1:11" x14ac:dyDescent="0.3">
      <c r="A26" s="25" t="s">
        <v>1072</v>
      </c>
      <c r="B26" s="19">
        <v>18</v>
      </c>
      <c r="C26" s="19">
        <v>18</v>
      </c>
      <c r="J26" s="25" t="s">
        <v>1059</v>
      </c>
      <c r="K26" s="19">
        <v>27</v>
      </c>
    </row>
    <row r="27" spans="1:11" x14ac:dyDescent="0.3">
      <c r="A27" s="25" t="s">
        <v>1073</v>
      </c>
      <c r="B27" s="19">
        <v>31</v>
      </c>
      <c r="C27" s="19">
        <v>31</v>
      </c>
      <c r="J27" s="25" t="s">
        <v>1061</v>
      </c>
      <c r="K27" s="19">
        <v>27</v>
      </c>
    </row>
    <row r="28" spans="1:11" x14ac:dyDescent="0.3">
      <c r="A28" s="25" t="s">
        <v>1074</v>
      </c>
      <c r="B28" s="19">
        <v>20</v>
      </c>
      <c r="C28" s="19">
        <v>20</v>
      </c>
      <c r="J28" s="25" t="s">
        <v>1063</v>
      </c>
      <c r="K28" s="19">
        <v>27</v>
      </c>
    </row>
    <row r="29" spans="1:11" x14ac:dyDescent="0.3">
      <c r="A29" s="25" t="s">
        <v>1075</v>
      </c>
      <c r="B29" s="19">
        <v>8</v>
      </c>
      <c r="C29" s="19">
        <v>8</v>
      </c>
      <c r="J29" s="25" t="s">
        <v>1066</v>
      </c>
      <c r="K29" s="19">
        <v>32</v>
      </c>
    </row>
    <row r="30" spans="1:11" x14ac:dyDescent="0.3">
      <c r="A30" s="25" t="s">
        <v>1076</v>
      </c>
      <c r="B30" s="19">
        <v>12</v>
      </c>
      <c r="C30" s="19">
        <v>12</v>
      </c>
      <c r="J30" s="25" t="s">
        <v>1064</v>
      </c>
      <c r="K30" s="19">
        <v>38</v>
      </c>
    </row>
    <row r="31" spans="1:11" x14ac:dyDescent="0.3">
      <c r="A31" s="25" t="s">
        <v>1077</v>
      </c>
      <c r="B31" s="19">
        <v>12</v>
      </c>
      <c r="C31" s="19">
        <v>12</v>
      </c>
      <c r="J31" s="25" t="s">
        <v>1070</v>
      </c>
      <c r="K31" s="19">
        <v>200</v>
      </c>
    </row>
    <row r="32" spans="1:11" x14ac:dyDescent="0.3">
      <c r="A32" s="25" t="s">
        <v>1078</v>
      </c>
      <c r="B32" s="19">
        <v>7</v>
      </c>
      <c r="C32" s="19">
        <v>7</v>
      </c>
    </row>
    <row r="33" spans="1:11" x14ac:dyDescent="0.3">
      <c r="A33" s="25" t="s">
        <v>1079</v>
      </c>
      <c r="B33" s="19">
        <v>20</v>
      </c>
      <c r="C33" s="19">
        <v>20</v>
      </c>
    </row>
    <row r="34" spans="1:11" x14ac:dyDescent="0.3">
      <c r="A34" s="25" t="s">
        <v>1080</v>
      </c>
      <c r="B34" s="19">
        <v>24</v>
      </c>
      <c r="C34" s="19">
        <v>24</v>
      </c>
    </row>
    <row r="35" spans="1:11" x14ac:dyDescent="0.3">
      <c r="A35" s="25" t="s">
        <v>1081</v>
      </c>
      <c r="B35" s="19">
        <v>12</v>
      </c>
      <c r="C35" s="19">
        <v>12</v>
      </c>
    </row>
    <row r="36" spans="1:11" x14ac:dyDescent="0.3">
      <c r="A36" s="25" t="s">
        <v>1082</v>
      </c>
      <c r="B36" s="19">
        <v>15</v>
      </c>
      <c r="C36" s="19">
        <v>15</v>
      </c>
    </row>
    <row r="37" spans="1:11" x14ac:dyDescent="0.3">
      <c r="A37" s="25" t="s">
        <v>1070</v>
      </c>
      <c r="B37" s="19">
        <v>200</v>
      </c>
      <c r="C37" s="19">
        <v>200</v>
      </c>
    </row>
    <row r="46" spans="1:11" x14ac:dyDescent="0.3">
      <c r="G46" t="s">
        <v>1085</v>
      </c>
      <c r="J46" t="s">
        <v>1091</v>
      </c>
      <c r="K46" t="str">
        <f>A62</f>
        <v>R05</v>
      </c>
    </row>
    <row r="51" spans="1:11" x14ac:dyDescent="0.3">
      <c r="A51" s="24" t="s">
        <v>1069</v>
      </c>
      <c r="B51" t="s">
        <v>1084</v>
      </c>
      <c r="C51" t="s">
        <v>1042</v>
      </c>
      <c r="G51" t="s">
        <v>1086</v>
      </c>
      <c r="H51" t="s">
        <v>1087</v>
      </c>
      <c r="I51" t="s">
        <v>1088</v>
      </c>
      <c r="J51" t="s">
        <v>1089</v>
      </c>
      <c r="K51" t="s">
        <v>1090</v>
      </c>
    </row>
    <row r="52" spans="1:11" x14ac:dyDescent="0.3">
      <c r="A52" s="25" t="s">
        <v>11</v>
      </c>
      <c r="B52">
        <v>189</v>
      </c>
      <c r="C52" s="20">
        <v>18415</v>
      </c>
      <c r="G52" t="str">
        <f>A52</f>
        <v>R01</v>
      </c>
      <c r="H52">
        <f t="shared" ref="H52:I56" si="0">B52</f>
        <v>189</v>
      </c>
      <c r="I52" s="26">
        <f t="shared" si="0"/>
        <v>18415</v>
      </c>
      <c r="J52" t="e">
        <f>IF(G52=$K$46,H52,NA())</f>
        <v>#N/A</v>
      </c>
      <c r="K52" t="e">
        <f>IF(G52=$K$46,I52,NA())</f>
        <v>#N/A</v>
      </c>
    </row>
    <row r="53" spans="1:11" x14ac:dyDescent="0.3">
      <c r="A53" s="25" t="s">
        <v>9</v>
      </c>
      <c r="B53">
        <v>218</v>
      </c>
      <c r="C53" s="20">
        <v>20581</v>
      </c>
      <c r="G53" t="str">
        <f t="shared" ref="G53:G56" si="1">A53</f>
        <v>R02</v>
      </c>
      <c r="H53">
        <f t="shared" si="0"/>
        <v>218</v>
      </c>
      <c r="I53" s="26">
        <f t="shared" si="0"/>
        <v>20581</v>
      </c>
      <c r="J53" t="e">
        <f t="shared" ref="J53:J56" si="2">IF(G53=$K$46,H53,NA())</f>
        <v>#N/A</v>
      </c>
      <c r="K53" t="e">
        <f t="shared" ref="K53:K56" si="3">IF(G53=$K$46,I53,NA())</f>
        <v>#N/A</v>
      </c>
    </row>
    <row r="54" spans="1:11" x14ac:dyDescent="0.3">
      <c r="A54" s="25" t="s">
        <v>6</v>
      </c>
      <c r="B54">
        <v>207</v>
      </c>
      <c r="C54" s="20">
        <v>20872</v>
      </c>
      <c r="G54" t="str">
        <f t="shared" si="1"/>
        <v>R03</v>
      </c>
      <c r="H54">
        <f t="shared" si="0"/>
        <v>207</v>
      </c>
      <c r="I54" s="26">
        <f t="shared" si="0"/>
        <v>20872</v>
      </c>
      <c r="J54" t="e">
        <f t="shared" si="2"/>
        <v>#N/A</v>
      </c>
      <c r="K54" t="e">
        <f t="shared" si="3"/>
        <v>#N/A</v>
      </c>
    </row>
    <row r="55" spans="1:11" x14ac:dyDescent="0.3">
      <c r="A55" s="25" t="s">
        <v>13</v>
      </c>
      <c r="B55">
        <v>186</v>
      </c>
      <c r="C55" s="20">
        <v>16651</v>
      </c>
      <c r="G55" t="str">
        <f t="shared" si="1"/>
        <v>R04</v>
      </c>
      <c r="H55">
        <f t="shared" si="0"/>
        <v>186</v>
      </c>
      <c r="I55" s="26">
        <f t="shared" si="0"/>
        <v>16651</v>
      </c>
      <c r="J55" t="e">
        <f t="shared" si="2"/>
        <v>#N/A</v>
      </c>
      <c r="K55" t="e">
        <f t="shared" si="3"/>
        <v>#N/A</v>
      </c>
    </row>
    <row r="56" spans="1:11" x14ac:dyDescent="0.3">
      <c r="A56" s="25" t="s">
        <v>10</v>
      </c>
      <c r="B56">
        <v>200</v>
      </c>
      <c r="C56" s="20">
        <v>20104</v>
      </c>
      <c r="G56" t="str">
        <f t="shared" si="1"/>
        <v>R05</v>
      </c>
      <c r="H56">
        <f t="shared" si="0"/>
        <v>200</v>
      </c>
      <c r="I56" s="26">
        <f t="shared" si="0"/>
        <v>20104</v>
      </c>
      <c r="J56">
        <f t="shared" si="2"/>
        <v>200</v>
      </c>
      <c r="K56">
        <f t="shared" si="3"/>
        <v>20104</v>
      </c>
    </row>
    <row r="57" spans="1:11" x14ac:dyDescent="0.3">
      <c r="A57" s="25" t="s">
        <v>1070</v>
      </c>
      <c r="B57">
        <v>1000</v>
      </c>
      <c r="C57" s="20">
        <v>96623</v>
      </c>
      <c r="I57" s="26"/>
    </row>
    <row r="61" spans="1:11" x14ac:dyDescent="0.3">
      <c r="A61" s="24" t="s">
        <v>1069</v>
      </c>
    </row>
    <row r="62" spans="1:11" x14ac:dyDescent="0.3">
      <c r="A62" s="27" t="s">
        <v>10</v>
      </c>
    </row>
    <row r="67" spans="4:5" x14ac:dyDescent="0.3">
      <c r="D67" t="s">
        <v>1094</v>
      </c>
      <c r="E67" s="37">
        <f>A10/A4</f>
        <v>0.2</v>
      </c>
    </row>
    <row r="68" spans="4:5" x14ac:dyDescent="0.3">
      <c r="D68" t="s">
        <v>1087</v>
      </c>
      <c r="E68">
        <f>_xlfn.XLOOKUP(A62,G52:G56,H52:H56)</f>
        <v>200</v>
      </c>
    </row>
    <row r="69" spans="4:5" x14ac:dyDescent="0.3">
      <c r="D69" t="s">
        <v>1088</v>
      </c>
      <c r="E69">
        <f>_xlfn.XLOOKUP(A62,G52:G56,I52:I56)</f>
        <v>20104</v>
      </c>
    </row>
    <row r="71" spans="4:5" x14ac:dyDescent="0.3">
      <c r="D71" t="s">
        <v>1095</v>
      </c>
      <c r="E71">
        <f>_xlfn.RANK.AVG(E68,H52:H56)</f>
        <v>3</v>
      </c>
    </row>
    <row r="72" spans="4:5" x14ac:dyDescent="0.3">
      <c r="D72" t="s">
        <v>1096</v>
      </c>
      <c r="E72">
        <f>_xlfn.RANK.AVG(E69,I52:I56)</f>
        <v>3</v>
      </c>
    </row>
    <row r="74" spans="4:5" x14ac:dyDescent="0.3">
      <c r="D74" t="s">
        <v>1097</v>
      </c>
    </row>
    <row r="75" spans="4:5" x14ac:dyDescent="0.3">
      <c r="E75" t="str">
        <f>"%of calls:"&amp;TEXT(E67,"0%")</f>
        <v>%of calls:20%</v>
      </c>
    </row>
    <row r="76" spans="4:5" x14ac:dyDescent="0.3">
      <c r="E76" t="b">
        <f>IF(COUNTA(A62:A66)&gt;1,"""Call Rank: "&amp;E71)</f>
        <v>0</v>
      </c>
    </row>
    <row r="77" spans="4:5" x14ac:dyDescent="0.3">
      <c r="E77" t="b">
        <f>IF(COUNTA(A62:A66)&gt;1,"""Amount rank:"&amp;E72)</f>
        <v>0</v>
      </c>
    </row>
    <row r="80" spans="4:5" x14ac:dyDescent="0.3">
      <c r="D80" t="s">
        <v>1098</v>
      </c>
      <c r="E80">
        <f>_xlfn.XLOOKUP(A62,J9:J13,K9:K13)</f>
        <v>0</v>
      </c>
    </row>
    <row r="96" spans="7:8" x14ac:dyDescent="0.3">
      <c r="G96" s="24" t="s">
        <v>1041</v>
      </c>
      <c r="H96" s="24" t="s">
        <v>1092</v>
      </c>
    </row>
    <row r="97" spans="7:10" x14ac:dyDescent="0.3">
      <c r="G97" s="24" t="s">
        <v>1069</v>
      </c>
      <c r="H97" t="s">
        <v>999</v>
      </c>
      <c r="I97" t="s">
        <v>998</v>
      </c>
      <c r="J97" t="s">
        <v>1070</v>
      </c>
    </row>
    <row r="98" spans="7:10" x14ac:dyDescent="0.3">
      <c r="G98" s="25" t="s">
        <v>1002</v>
      </c>
      <c r="H98" s="19">
        <v>144</v>
      </c>
      <c r="I98" s="19">
        <v>132</v>
      </c>
      <c r="J98" s="19">
        <v>276</v>
      </c>
    </row>
    <row r="99" spans="7:10" x14ac:dyDescent="0.3">
      <c r="G99" s="25" t="s">
        <v>1001</v>
      </c>
      <c r="H99" s="19">
        <v>326</v>
      </c>
      <c r="I99" s="19">
        <v>63</v>
      </c>
      <c r="J99" s="19">
        <v>389</v>
      </c>
    </row>
    <row r="100" spans="7:10" x14ac:dyDescent="0.3">
      <c r="G100" s="25" t="s">
        <v>1000</v>
      </c>
      <c r="H100" s="19">
        <v>129</v>
      </c>
      <c r="I100" s="19">
        <v>206</v>
      </c>
      <c r="J100" s="19">
        <v>335</v>
      </c>
    </row>
    <row r="101" spans="7:10" x14ac:dyDescent="0.3">
      <c r="G101" s="25" t="s">
        <v>1070</v>
      </c>
      <c r="H101" s="19">
        <v>599</v>
      </c>
      <c r="I101" s="19">
        <v>401</v>
      </c>
      <c r="J101" s="19">
        <v>1000</v>
      </c>
    </row>
    <row r="111" spans="7:10" x14ac:dyDescent="0.3">
      <c r="G111" s="24" t="s">
        <v>1069</v>
      </c>
      <c r="H111" t="s">
        <v>1084</v>
      </c>
    </row>
    <row r="112" spans="7:10" x14ac:dyDescent="0.3">
      <c r="G112" s="25">
        <v>2</v>
      </c>
      <c r="H112" s="40">
        <v>10</v>
      </c>
    </row>
    <row r="113" spans="7:8" x14ac:dyDescent="0.3">
      <c r="G113" s="25">
        <v>3</v>
      </c>
      <c r="H113" s="40">
        <v>44</v>
      </c>
    </row>
    <row r="114" spans="7:8" x14ac:dyDescent="0.3">
      <c r="G114" s="25">
        <v>4</v>
      </c>
      <c r="H114" s="40">
        <v>95</v>
      </c>
    </row>
    <row r="115" spans="7:8" x14ac:dyDescent="0.3">
      <c r="G115" s="25">
        <v>5</v>
      </c>
      <c r="H115" s="40">
        <v>51</v>
      </c>
    </row>
    <row r="116" spans="7:8" x14ac:dyDescent="0.3">
      <c r="G116" s="25" t="s">
        <v>1070</v>
      </c>
      <c r="H116" s="40">
        <v>200</v>
      </c>
    </row>
    <row r="131" spans="7:13" x14ac:dyDescent="0.3">
      <c r="G131" s="24" t="s">
        <v>1042</v>
      </c>
      <c r="H131" s="24" t="s">
        <v>1092</v>
      </c>
    </row>
    <row r="132" spans="7:13" x14ac:dyDescent="0.3">
      <c r="G132" s="24" t="s">
        <v>1069</v>
      </c>
      <c r="H132" t="s">
        <v>11</v>
      </c>
      <c r="I132" t="s">
        <v>9</v>
      </c>
      <c r="J132" t="s">
        <v>6</v>
      </c>
      <c r="K132" t="s">
        <v>13</v>
      </c>
      <c r="L132" t="s">
        <v>10</v>
      </c>
      <c r="M132" t="s">
        <v>1070</v>
      </c>
    </row>
    <row r="133" spans="7:13" x14ac:dyDescent="0.3">
      <c r="G133" s="25" t="s">
        <v>1002</v>
      </c>
    </row>
    <row r="134" spans="7:13" x14ac:dyDescent="0.3">
      <c r="G134" s="28" t="s">
        <v>20</v>
      </c>
      <c r="H134" s="20">
        <v>891</v>
      </c>
      <c r="I134" s="20">
        <v>1332</v>
      </c>
      <c r="J134" s="20">
        <v>1282</v>
      </c>
      <c r="K134" s="20">
        <v>739</v>
      </c>
      <c r="L134" s="20">
        <v>560</v>
      </c>
      <c r="M134" s="20">
        <v>4804</v>
      </c>
    </row>
    <row r="135" spans="7:13" x14ac:dyDescent="0.3">
      <c r="G135" s="28" t="s">
        <v>12</v>
      </c>
      <c r="H135" s="20">
        <v>1991</v>
      </c>
      <c r="I135" s="20">
        <v>1886</v>
      </c>
      <c r="J135" s="20">
        <v>1206</v>
      </c>
      <c r="K135" s="20">
        <v>884</v>
      </c>
      <c r="L135" s="20">
        <v>1722</v>
      </c>
      <c r="M135" s="20">
        <v>7689</v>
      </c>
    </row>
    <row r="136" spans="7:13" x14ac:dyDescent="0.3">
      <c r="G136" s="28" t="s">
        <v>8</v>
      </c>
      <c r="H136" s="20">
        <v>1163</v>
      </c>
      <c r="I136" s="20">
        <v>1180</v>
      </c>
      <c r="J136" s="20">
        <v>1616</v>
      </c>
      <c r="K136" s="20">
        <v>1043</v>
      </c>
      <c r="L136" s="20">
        <v>1747</v>
      </c>
      <c r="M136" s="20">
        <v>6749</v>
      </c>
    </row>
    <row r="137" spans="7:13" x14ac:dyDescent="0.3">
      <c r="G137" s="28" t="s">
        <v>16</v>
      </c>
      <c r="H137" s="20">
        <v>1438</v>
      </c>
      <c r="I137" s="20">
        <v>1616</v>
      </c>
      <c r="J137" s="20">
        <v>866</v>
      </c>
      <c r="K137" s="20">
        <v>829</v>
      </c>
      <c r="L137" s="20">
        <v>2070</v>
      </c>
      <c r="M137" s="20">
        <v>6819</v>
      </c>
    </row>
    <row r="138" spans="7:13" x14ac:dyDescent="0.3">
      <c r="G138" s="25" t="s">
        <v>1001</v>
      </c>
    </row>
    <row r="139" spans="7:13" x14ac:dyDescent="0.3">
      <c r="G139" s="28" t="s">
        <v>24</v>
      </c>
      <c r="H139" s="20">
        <v>1233</v>
      </c>
      <c r="I139" s="20">
        <v>223</v>
      </c>
      <c r="J139" s="20">
        <v>1680</v>
      </c>
      <c r="K139" s="20">
        <v>990</v>
      </c>
      <c r="L139" s="20">
        <v>1508</v>
      </c>
      <c r="M139" s="20">
        <v>5634</v>
      </c>
    </row>
    <row r="140" spans="7:13" x14ac:dyDescent="0.3">
      <c r="G140" s="28" t="s">
        <v>15</v>
      </c>
      <c r="H140" s="20">
        <v>1598</v>
      </c>
      <c r="I140" s="20">
        <v>1907</v>
      </c>
      <c r="J140" s="20">
        <v>869</v>
      </c>
      <c r="K140" s="20">
        <v>1426</v>
      </c>
      <c r="L140" s="20">
        <v>1416</v>
      </c>
      <c r="M140" s="20">
        <v>7216</v>
      </c>
    </row>
    <row r="141" spans="7:13" x14ac:dyDescent="0.3">
      <c r="G141" s="28" t="s">
        <v>5</v>
      </c>
      <c r="H141" s="20">
        <v>900</v>
      </c>
      <c r="I141" s="20">
        <v>1016</v>
      </c>
      <c r="J141" s="20">
        <v>960</v>
      </c>
      <c r="K141" s="20">
        <v>940</v>
      </c>
      <c r="L141" s="20">
        <v>1193</v>
      </c>
      <c r="M141" s="20">
        <v>5009</v>
      </c>
    </row>
    <row r="142" spans="7:13" x14ac:dyDescent="0.3">
      <c r="G142" s="28" t="s">
        <v>18</v>
      </c>
      <c r="H142" s="20">
        <v>900</v>
      </c>
      <c r="I142" s="20">
        <v>1470</v>
      </c>
      <c r="J142" s="20">
        <v>1617</v>
      </c>
      <c r="K142" s="20">
        <v>1314</v>
      </c>
      <c r="L142" s="20">
        <v>941</v>
      </c>
      <c r="M142" s="20">
        <v>6242</v>
      </c>
    </row>
    <row r="143" spans="7:13" x14ac:dyDescent="0.3">
      <c r="G143" s="28" t="s">
        <v>14</v>
      </c>
      <c r="H143" s="20">
        <v>1255</v>
      </c>
      <c r="I143" s="20">
        <v>516</v>
      </c>
      <c r="J143" s="20">
        <v>1874</v>
      </c>
      <c r="K143" s="20">
        <v>1863</v>
      </c>
      <c r="L143" s="20">
        <v>1722</v>
      </c>
      <c r="M143" s="20">
        <v>7230</v>
      </c>
    </row>
    <row r="144" spans="7:13" x14ac:dyDescent="0.3">
      <c r="G144" s="28" t="s">
        <v>19</v>
      </c>
      <c r="H144" s="20">
        <v>1138</v>
      </c>
      <c r="I144" s="20">
        <v>1898</v>
      </c>
      <c r="J144" s="20">
        <v>1482</v>
      </c>
      <c r="K144" s="20">
        <v>846</v>
      </c>
      <c r="L144" s="20">
        <v>1154</v>
      </c>
      <c r="M144" s="20">
        <v>6518</v>
      </c>
    </row>
    <row r="145" spans="7:13" x14ac:dyDescent="0.3">
      <c r="G145" s="25" t="s">
        <v>1000</v>
      </c>
    </row>
    <row r="146" spans="7:13" x14ac:dyDescent="0.3">
      <c r="G146" s="28" t="s">
        <v>17</v>
      </c>
      <c r="H146" s="20">
        <v>1655</v>
      </c>
      <c r="I146" s="20">
        <v>805</v>
      </c>
      <c r="J146" s="20">
        <v>2263</v>
      </c>
      <c r="K146" s="20">
        <v>987</v>
      </c>
      <c r="L146" s="20">
        <v>1075</v>
      </c>
      <c r="M146" s="20">
        <v>6785</v>
      </c>
    </row>
    <row r="147" spans="7:13" x14ac:dyDescent="0.3">
      <c r="G147" s="28" t="s">
        <v>23</v>
      </c>
      <c r="H147" s="20">
        <v>1104</v>
      </c>
      <c r="I147" s="20">
        <v>2280</v>
      </c>
      <c r="J147" s="20">
        <v>1445</v>
      </c>
      <c r="K147" s="20">
        <v>1722</v>
      </c>
      <c r="L147" s="20">
        <v>1196</v>
      </c>
      <c r="M147" s="20">
        <v>7747</v>
      </c>
    </row>
    <row r="148" spans="7:13" x14ac:dyDescent="0.3">
      <c r="G148" s="28" t="s">
        <v>7</v>
      </c>
      <c r="H148" s="20">
        <v>372</v>
      </c>
      <c r="I148" s="20">
        <v>1818</v>
      </c>
      <c r="J148" s="20">
        <v>1346</v>
      </c>
      <c r="K148" s="20">
        <v>1156</v>
      </c>
      <c r="L148" s="20">
        <v>1484</v>
      </c>
      <c r="M148" s="20">
        <v>6176</v>
      </c>
    </row>
    <row r="149" spans="7:13" x14ac:dyDescent="0.3">
      <c r="G149" s="28" t="s">
        <v>22</v>
      </c>
      <c r="H149" s="20">
        <v>1415</v>
      </c>
      <c r="I149" s="20">
        <v>1271</v>
      </c>
      <c r="J149" s="20">
        <v>1214</v>
      </c>
      <c r="K149" s="20">
        <v>1135</v>
      </c>
      <c r="L149" s="20">
        <v>1566</v>
      </c>
      <c r="M149" s="20">
        <v>6601</v>
      </c>
    </row>
    <row r="150" spans="7:13" x14ac:dyDescent="0.3">
      <c r="G150" s="28" t="s">
        <v>21</v>
      </c>
      <c r="H150" s="20">
        <v>1362</v>
      </c>
      <c r="I150" s="20">
        <v>1363</v>
      </c>
      <c r="J150" s="20">
        <v>1152</v>
      </c>
      <c r="K150" s="20">
        <v>777</v>
      </c>
      <c r="L150" s="20">
        <v>750</v>
      </c>
      <c r="M150" s="20">
        <v>5404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2"/>
  <sheetViews>
    <sheetView topLeftCell="F1" zoomScale="115" zoomScaleNormal="115" workbookViewId="0">
      <selection activeCell="G1" sqref="G1"/>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x14ac:dyDescent="0.3">
      <c r="R1" s="1"/>
    </row>
    <row r="2" spans="2:20" x14ac:dyDescent="0.3">
      <c r="B2" s="12" t="s">
        <v>25</v>
      </c>
      <c r="C2" s="12" t="s">
        <v>0</v>
      </c>
      <c r="D2" s="13" t="s">
        <v>1</v>
      </c>
      <c r="E2" s="14" t="s">
        <v>3</v>
      </c>
      <c r="F2" s="14" t="s">
        <v>4</v>
      </c>
      <c r="G2" s="12" t="s">
        <v>2</v>
      </c>
      <c r="H2" s="12" t="s">
        <v>994</v>
      </c>
      <c r="I2" t="s">
        <v>1035</v>
      </c>
      <c r="J2" t="s">
        <v>1036</v>
      </c>
      <c r="K2" t="s">
        <v>1037</v>
      </c>
      <c r="L2" t="s">
        <v>1038</v>
      </c>
      <c r="Q2" s="6" t="s">
        <v>0</v>
      </c>
      <c r="R2" s="7" t="s">
        <v>995</v>
      </c>
      <c r="S2" s="7" t="s">
        <v>996</v>
      </c>
      <c r="T2" s="8" t="s">
        <v>997</v>
      </c>
    </row>
    <row r="3" spans="2:20" x14ac:dyDescent="0.3">
      <c r="B3" t="s">
        <v>26</v>
      </c>
      <c r="C3" t="s">
        <v>20</v>
      </c>
      <c r="D3">
        <v>116</v>
      </c>
      <c r="E3" s="15" t="s">
        <v>10</v>
      </c>
      <c r="F3" s="16">
        <v>44927</v>
      </c>
      <c r="G3">
        <v>128</v>
      </c>
      <c r="H3">
        <v>4.9000000000000004</v>
      </c>
      <c r="I3">
        <f>IF(MONTH(calls[[#This Row],[Date of Call]])&lt;=6, YEAR(calls[[#This Row],[Date of Call]]), YEAR(calls[[#This Row],[Date of Call]])+1)</f>
        <v>2023</v>
      </c>
      <c r="J3" t="str">
        <f>TEXT(calls[[#This Row],[Date of Call]],"DDDD")</f>
        <v>Sunday</v>
      </c>
      <c r="K3" t="str" cm="1">
        <f t="array" ref="K3">_xlfn.IFS(calls[[#This Row],[Duration]]&lt;=10,"Under 10 mins", calls[[#This Row],[Duration]]&lt;=30, "10 to 30 mins", calls[[#This Row],[Duration]]&lt;=60, "30 to 60 mins", calls[[#This Row],[Duration]]&lt;=120, "1 to 2 hours", TRUE, "More than 2 hours")</f>
        <v>1 to 2 hours</v>
      </c>
      <c r="L3">
        <f>ROUND(calls[[#This Row],[Satisfaction Rating]],0)</f>
        <v>5</v>
      </c>
      <c r="Q3" s="4" t="s">
        <v>17</v>
      </c>
      <c r="R3" s="3" t="s">
        <v>998</v>
      </c>
      <c r="S3" s="2">
        <v>41</v>
      </c>
      <c r="T3" s="5" t="s">
        <v>1000</v>
      </c>
    </row>
    <row r="4" spans="2:20" x14ac:dyDescent="0.3">
      <c r="B4" t="s">
        <v>27</v>
      </c>
      <c r="C4" t="s">
        <v>12</v>
      </c>
      <c r="D4">
        <v>119</v>
      </c>
      <c r="E4" s="15" t="s">
        <v>10</v>
      </c>
      <c r="F4" s="16">
        <v>44927</v>
      </c>
      <c r="G4">
        <v>135</v>
      </c>
      <c r="H4">
        <v>2.9</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3</v>
      </c>
      <c r="Q4" s="4" t="s">
        <v>24</v>
      </c>
      <c r="R4" s="3" t="s">
        <v>998</v>
      </c>
      <c r="S4" s="2">
        <v>31</v>
      </c>
      <c r="T4" s="5" t="s">
        <v>1001</v>
      </c>
    </row>
    <row r="5" spans="2:20" x14ac:dyDescent="0.3">
      <c r="B5" t="s">
        <v>28</v>
      </c>
      <c r="C5" t="s">
        <v>23</v>
      </c>
      <c r="D5">
        <v>68</v>
      </c>
      <c r="E5" s="15" t="s">
        <v>9</v>
      </c>
      <c r="F5" s="16">
        <v>44927</v>
      </c>
      <c r="G5">
        <v>66</v>
      </c>
      <c r="H5">
        <v>4.7</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5</v>
      </c>
      <c r="Q5" s="4" t="s">
        <v>20</v>
      </c>
      <c r="R5" s="3" t="s">
        <v>998</v>
      </c>
      <c r="S5" s="2">
        <v>26</v>
      </c>
      <c r="T5" s="5" t="s">
        <v>1002</v>
      </c>
    </row>
    <row r="6" spans="2:20" x14ac:dyDescent="0.3">
      <c r="B6" t="s">
        <v>29</v>
      </c>
      <c r="C6" t="s">
        <v>21</v>
      </c>
      <c r="D6">
        <v>119</v>
      </c>
      <c r="E6" s="15" t="s">
        <v>9</v>
      </c>
      <c r="F6" s="16">
        <v>44927</v>
      </c>
      <c r="G6">
        <v>22</v>
      </c>
      <c r="H6">
        <v>2.9</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3</v>
      </c>
      <c r="Q6" s="4" t="s">
        <v>12</v>
      </c>
      <c r="R6" s="3" t="s">
        <v>998</v>
      </c>
      <c r="S6" s="2">
        <v>36</v>
      </c>
      <c r="T6" s="5" t="s">
        <v>1002</v>
      </c>
    </row>
    <row r="7" spans="2:20" x14ac:dyDescent="0.3">
      <c r="B7" t="s">
        <v>30</v>
      </c>
      <c r="C7" t="s">
        <v>8</v>
      </c>
      <c r="D7">
        <v>128</v>
      </c>
      <c r="E7" s="15" t="s">
        <v>11</v>
      </c>
      <c r="F7" s="16">
        <v>44928</v>
      </c>
      <c r="G7">
        <v>31</v>
      </c>
      <c r="H7">
        <v>2.8</v>
      </c>
      <c r="I7">
        <f>IF(MONTH(calls[[#This Row],[Date of Call]])&lt;=6, YEAR(calls[[#This Row],[Date of Call]]), YEAR(calls[[#This Row],[Date of Call]])+1)</f>
        <v>2023</v>
      </c>
      <c r="J7" t="str">
        <f>TEXT(calls[[#This Row],[Date of Call]],"DDDD")</f>
        <v>Monday</v>
      </c>
      <c r="K7" t="str" cm="1">
        <f t="array" ref="K7">_xlfn.IFS(calls[[#This Row],[Duration]]&lt;=10,"Under 10 mins", calls[[#This Row],[Duration]]&lt;=30, "10 to 30 mins", calls[[#This Row],[Duration]]&lt;=60, "30 to 60 mins", calls[[#This Row],[Duration]]&lt;=120, "1 to 2 hours", TRUE, "More than 2 hours")</f>
        <v>More than 2 hours</v>
      </c>
      <c r="L7">
        <f>ROUND(calls[[#This Row],[Satisfaction Rating]],0)</f>
        <v>3</v>
      </c>
      <c r="Q7" s="4" t="s">
        <v>23</v>
      </c>
      <c r="R7" s="3" t="s">
        <v>998</v>
      </c>
      <c r="S7" s="2">
        <v>37</v>
      </c>
      <c r="T7" s="5" t="s">
        <v>1000</v>
      </c>
    </row>
    <row r="8" spans="2:20" x14ac:dyDescent="0.3">
      <c r="B8" t="s">
        <v>31</v>
      </c>
      <c r="C8" t="s">
        <v>8</v>
      </c>
      <c r="D8">
        <v>49</v>
      </c>
      <c r="E8" s="15" t="s">
        <v>9</v>
      </c>
      <c r="F8" s="16">
        <v>44929</v>
      </c>
      <c r="G8">
        <v>135</v>
      </c>
      <c r="H8">
        <v>4.8</v>
      </c>
      <c r="I8">
        <f>IF(MONTH(calls[[#This Row],[Date of Call]])&lt;=6, YEAR(calls[[#This Row],[Date of Call]]), YEAR(calls[[#This Row],[Date of Call]])+1)</f>
        <v>2023</v>
      </c>
      <c r="J8" t="str">
        <f>TEXT(calls[[#This Row],[Date of Call]],"DDDD")</f>
        <v>Tuesday</v>
      </c>
      <c r="K8" t="str" cm="1">
        <f t="array" ref="K8">_xlfn.IFS(calls[[#This Row],[Duration]]&lt;=10,"Under 10 mins", calls[[#This Row],[Duration]]&lt;=30, "10 to 30 mins", calls[[#This Row],[Duration]]&lt;=60, "30 to 60 mins", calls[[#This Row],[Duration]]&lt;=120, "1 to 2 hours", TRUE, "More than 2 hours")</f>
        <v>30 to 60 mins</v>
      </c>
      <c r="L8">
        <f>ROUND(calls[[#This Row],[Satisfaction Rating]],0)</f>
        <v>5</v>
      </c>
      <c r="Q8" s="4" t="s">
        <v>7</v>
      </c>
      <c r="R8" s="3" t="s">
        <v>998</v>
      </c>
      <c r="S8" s="2">
        <v>23</v>
      </c>
      <c r="T8" s="5" t="s">
        <v>1000</v>
      </c>
    </row>
    <row r="9" spans="2:20" x14ac:dyDescent="0.3">
      <c r="B9" t="s">
        <v>32</v>
      </c>
      <c r="C9" t="s">
        <v>15</v>
      </c>
      <c r="D9">
        <v>84</v>
      </c>
      <c r="E9" s="15" t="s">
        <v>10</v>
      </c>
      <c r="F9" s="16">
        <v>44929</v>
      </c>
      <c r="G9">
        <v>60</v>
      </c>
      <c r="H9">
        <v>4.7</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1 to 2 hours</v>
      </c>
      <c r="L9">
        <f>ROUND(calls[[#This Row],[Satisfaction Rating]],0)</f>
        <v>5</v>
      </c>
      <c r="Q9" s="4" t="s">
        <v>15</v>
      </c>
      <c r="R9" s="3" t="s">
        <v>999</v>
      </c>
      <c r="S9" s="2">
        <v>22</v>
      </c>
      <c r="T9" s="5" t="s">
        <v>1001</v>
      </c>
    </row>
    <row r="10" spans="2:20" x14ac:dyDescent="0.3">
      <c r="B10" t="s">
        <v>33</v>
      </c>
      <c r="C10" t="s">
        <v>20</v>
      </c>
      <c r="D10">
        <v>103</v>
      </c>
      <c r="E10" s="15" t="s">
        <v>13</v>
      </c>
      <c r="F10" s="16">
        <v>44929</v>
      </c>
      <c r="G10">
        <v>148</v>
      </c>
      <c r="H10">
        <v>4.4000000000000004</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4</v>
      </c>
      <c r="Q10" s="4" t="s">
        <v>5</v>
      </c>
      <c r="R10" s="3" t="s">
        <v>999</v>
      </c>
      <c r="S10" s="2">
        <v>42</v>
      </c>
      <c r="T10" s="5" t="s">
        <v>1001</v>
      </c>
    </row>
    <row r="11" spans="2:20" x14ac:dyDescent="0.3">
      <c r="B11" t="s">
        <v>34</v>
      </c>
      <c r="C11" t="s">
        <v>23</v>
      </c>
      <c r="D11">
        <v>31</v>
      </c>
      <c r="E11" s="15" t="s">
        <v>9</v>
      </c>
      <c r="F11" s="16">
        <v>44929</v>
      </c>
      <c r="G11">
        <v>135</v>
      </c>
      <c r="H11">
        <v>3.6</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30 to 60 mins</v>
      </c>
      <c r="L11">
        <f>ROUND(calls[[#This Row],[Satisfaction Rating]],0)</f>
        <v>4</v>
      </c>
      <c r="Q11" s="4" t="s">
        <v>22</v>
      </c>
      <c r="R11" s="3" t="s">
        <v>999</v>
      </c>
      <c r="S11" s="2">
        <v>25</v>
      </c>
      <c r="T11" s="5" t="s">
        <v>1000</v>
      </c>
    </row>
    <row r="12" spans="2:20" x14ac:dyDescent="0.3">
      <c r="B12" t="s">
        <v>35</v>
      </c>
      <c r="C12" t="s">
        <v>18</v>
      </c>
      <c r="D12">
        <v>44</v>
      </c>
      <c r="E12" s="15" t="s">
        <v>6</v>
      </c>
      <c r="F12" s="16">
        <v>44929</v>
      </c>
      <c r="G12">
        <v>105</v>
      </c>
      <c r="H12">
        <v>2.9</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3</v>
      </c>
      <c r="Q12" s="4" t="s">
        <v>18</v>
      </c>
      <c r="R12" s="3" t="s">
        <v>999</v>
      </c>
      <c r="S12" s="2">
        <v>30</v>
      </c>
      <c r="T12" s="5" t="s">
        <v>1001</v>
      </c>
    </row>
    <row r="13" spans="2:20" x14ac:dyDescent="0.3">
      <c r="B13" t="s">
        <v>36</v>
      </c>
      <c r="C13" t="s">
        <v>8</v>
      </c>
      <c r="D13">
        <v>102</v>
      </c>
      <c r="E13" s="15" t="s">
        <v>9</v>
      </c>
      <c r="F13" s="16">
        <v>44929</v>
      </c>
      <c r="G13">
        <v>69</v>
      </c>
      <c r="H13">
        <v>4.9000000000000004</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1 to 2 hours</v>
      </c>
      <c r="L13">
        <f>ROUND(calls[[#This Row],[Satisfaction Rating]],0)</f>
        <v>5</v>
      </c>
      <c r="Q13" s="4" t="s">
        <v>8</v>
      </c>
      <c r="R13" s="3" t="s">
        <v>999</v>
      </c>
      <c r="S13" s="2">
        <v>30</v>
      </c>
      <c r="T13" s="5" t="s">
        <v>1002</v>
      </c>
    </row>
    <row r="14" spans="2:20" x14ac:dyDescent="0.3">
      <c r="B14" t="s">
        <v>37</v>
      </c>
      <c r="C14" t="s">
        <v>14</v>
      </c>
      <c r="D14">
        <v>135</v>
      </c>
      <c r="E14" s="15" t="s">
        <v>10</v>
      </c>
      <c r="F14" s="16">
        <v>44929</v>
      </c>
      <c r="G14">
        <v>46</v>
      </c>
      <c r="H14">
        <v>3.4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More than 2 hours</v>
      </c>
      <c r="L14">
        <f>ROUND(calls[[#This Row],[Satisfaction Rating]],0)</f>
        <v>3</v>
      </c>
      <c r="Q14" s="4" t="s">
        <v>16</v>
      </c>
      <c r="R14" s="3" t="s">
        <v>999</v>
      </c>
      <c r="S14" s="2">
        <v>28</v>
      </c>
      <c r="T14" s="5" t="s">
        <v>1002</v>
      </c>
    </row>
    <row r="15" spans="2:20" x14ac:dyDescent="0.3">
      <c r="B15" t="s">
        <v>38</v>
      </c>
      <c r="C15" t="s">
        <v>24</v>
      </c>
      <c r="D15">
        <v>98</v>
      </c>
      <c r="E15" s="15" t="s">
        <v>9</v>
      </c>
      <c r="F15" s="16">
        <v>44930</v>
      </c>
      <c r="G15">
        <v>108</v>
      </c>
      <c r="H15">
        <v>3.5</v>
      </c>
      <c r="I15">
        <f>IF(MONTH(calls[[#This Row],[Date of Call]])&lt;=6, YEAR(calls[[#This Row],[Date of Call]]), YEAR(calls[[#This Row],[Date of Call]])+1)</f>
        <v>2023</v>
      </c>
      <c r="J15" t="str">
        <f>TEXT(calls[[#This Row],[Date of Call]],"DDDD")</f>
        <v>Wednesday</v>
      </c>
      <c r="K15" t="str" cm="1">
        <f t="array" ref="K15">_xlfn.IFS(calls[[#This Row],[Duration]]&lt;=10,"Under 10 mins", calls[[#This Row],[Duration]]&lt;=30, "10 to 30 mins", calls[[#This Row],[Duration]]&lt;=60, "30 to 60 mins", calls[[#This Row],[Duration]]&lt;=120, "1 to 2 hours", TRUE, "More than 2 hours")</f>
        <v>1 to 2 hours</v>
      </c>
      <c r="L15">
        <f>ROUND(calls[[#This Row],[Satisfaction Rating]],0)</f>
        <v>4</v>
      </c>
      <c r="Q15" s="4" t="s">
        <v>14</v>
      </c>
      <c r="R15" s="3" t="s">
        <v>999</v>
      </c>
      <c r="S15" s="2">
        <v>37</v>
      </c>
      <c r="T15" s="5" t="s">
        <v>1001</v>
      </c>
    </row>
    <row r="16" spans="2:20" x14ac:dyDescent="0.3">
      <c r="B16" t="s">
        <v>39</v>
      </c>
      <c r="C16" t="s">
        <v>18</v>
      </c>
      <c r="D16">
        <v>139</v>
      </c>
      <c r="E16" s="15" t="s">
        <v>9</v>
      </c>
      <c r="F16" s="16">
        <v>44930</v>
      </c>
      <c r="G16">
        <v>96</v>
      </c>
      <c r="H16">
        <v>4</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More than 2 hours</v>
      </c>
      <c r="L16">
        <f>ROUND(calls[[#This Row],[Satisfaction Rating]],0)</f>
        <v>4</v>
      </c>
      <c r="Q16" s="4" t="s">
        <v>21</v>
      </c>
      <c r="R16" s="3" t="s">
        <v>999</v>
      </c>
      <c r="S16" s="2">
        <v>38</v>
      </c>
      <c r="T16" s="5" t="s">
        <v>1000</v>
      </c>
    </row>
    <row r="17" spans="2:20" x14ac:dyDescent="0.3">
      <c r="B17" t="s">
        <v>40</v>
      </c>
      <c r="C17" t="s">
        <v>14</v>
      </c>
      <c r="D17">
        <v>48</v>
      </c>
      <c r="E17" s="15" t="s">
        <v>11</v>
      </c>
      <c r="F17" s="16">
        <v>44930</v>
      </c>
      <c r="G17">
        <v>68</v>
      </c>
      <c r="H17">
        <v>4.9000000000000004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30 to 60 mins</v>
      </c>
      <c r="L17">
        <f>ROUND(calls[[#This Row],[Satisfaction Rating]],0)</f>
        <v>5</v>
      </c>
      <c r="Q17" s="9" t="s">
        <v>19</v>
      </c>
      <c r="R17" s="17" t="s">
        <v>999</v>
      </c>
      <c r="S17" s="10">
        <v>43</v>
      </c>
      <c r="T17" s="11" t="s">
        <v>1001</v>
      </c>
    </row>
    <row r="18" spans="2:20" x14ac:dyDescent="0.3">
      <c r="B18" t="s">
        <v>41</v>
      </c>
      <c r="C18" t="s">
        <v>18</v>
      </c>
      <c r="D18">
        <v>176</v>
      </c>
      <c r="E18" s="15" t="s">
        <v>10</v>
      </c>
      <c r="F18" s="16">
        <v>44931</v>
      </c>
      <c r="G18">
        <v>24</v>
      </c>
      <c r="H18">
        <v>4.8</v>
      </c>
      <c r="I18">
        <f>IF(MONTH(calls[[#This Row],[Date of Call]])&lt;=6, YEAR(calls[[#This Row],[Date of Call]]), YEAR(calls[[#This Row],[Date of Call]])+1)</f>
        <v>2023</v>
      </c>
      <c r="J18" t="str">
        <f>TEXT(calls[[#This Row],[Date of Call]],"DDDD")</f>
        <v>Thursday</v>
      </c>
      <c r="K18" t="str" cm="1">
        <f t="array" ref="K18">_xlfn.IFS(calls[[#This Row],[Duration]]&lt;=10,"Under 10 mins", calls[[#This Row],[Duration]]&lt;=30, "10 to 30 mins", calls[[#This Row],[Duration]]&lt;=60, "30 to 60 mins", calls[[#This Row],[Duration]]&lt;=120, "1 to 2 hours", TRUE, "More than 2 hours")</f>
        <v>More than 2 hours</v>
      </c>
      <c r="L18">
        <f>ROUND(calls[[#This Row],[Satisfaction Rating]],0)</f>
        <v>5</v>
      </c>
    </row>
    <row r="19" spans="2:20" x14ac:dyDescent="0.3">
      <c r="B19" t="s">
        <v>42</v>
      </c>
      <c r="C19" t="s">
        <v>18</v>
      </c>
      <c r="D19">
        <v>99</v>
      </c>
      <c r="E19" s="15" t="s">
        <v>11</v>
      </c>
      <c r="F19" s="16">
        <v>44931</v>
      </c>
      <c r="G19">
        <v>195</v>
      </c>
      <c r="H19">
        <v>3.9</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1 to 2 hours</v>
      </c>
      <c r="L19">
        <f>ROUND(calls[[#This Row],[Satisfaction Rating]],0)</f>
        <v>4</v>
      </c>
    </row>
    <row r="20" spans="2:20" x14ac:dyDescent="0.3">
      <c r="B20" t="s">
        <v>43</v>
      </c>
      <c r="C20" t="s">
        <v>22</v>
      </c>
      <c r="D20">
        <v>28</v>
      </c>
      <c r="E20" s="15" t="s">
        <v>6</v>
      </c>
      <c r="F20" s="16">
        <v>44931</v>
      </c>
      <c r="G20">
        <v>28</v>
      </c>
      <c r="H20">
        <v>3.8</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10 to 30 mins</v>
      </c>
      <c r="L20">
        <f>ROUND(calls[[#This Row],[Satisfaction Rating]],0)</f>
        <v>4</v>
      </c>
    </row>
    <row r="21" spans="2:20" x14ac:dyDescent="0.3">
      <c r="B21" t="s">
        <v>44</v>
      </c>
      <c r="C21" t="s">
        <v>15</v>
      </c>
      <c r="D21">
        <v>54</v>
      </c>
      <c r="E21" s="15" t="s">
        <v>9</v>
      </c>
      <c r="F21" s="16">
        <v>44931</v>
      </c>
      <c r="G21">
        <v>170</v>
      </c>
      <c r="H21">
        <v>4.3</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30 to 60 mins</v>
      </c>
      <c r="L21">
        <f>ROUND(calls[[#This Row],[Satisfaction Rating]],0)</f>
        <v>4</v>
      </c>
    </row>
    <row r="22" spans="2:20" x14ac:dyDescent="0.3">
      <c r="B22" t="s">
        <v>45</v>
      </c>
      <c r="C22" t="s">
        <v>7</v>
      </c>
      <c r="D22">
        <v>48</v>
      </c>
      <c r="E22" s="15" t="s">
        <v>10</v>
      </c>
      <c r="F22" s="16">
        <v>44932</v>
      </c>
      <c r="G22">
        <v>30</v>
      </c>
      <c r="H22">
        <v>4.4000000000000004</v>
      </c>
      <c r="I22">
        <f>IF(MONTH(calls[[#This Row],[Date of Call]])&lt;=6, YEAR(calls[[#This Row],[Date of Call]]), YEAR(calls[[#This Row],[Date of Call]])+1)</f>
        <v>2023</v>
      </c>
      <c r="J22" t="str">
        <f>TEXT(calls[[#This Row],[Date of Call]],"DDDD")</f>
        <v>Friday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46</v>
      </c>
      <c r="C23" t="s">
        <v>12</v>
      </c>
      <c r="D23">
        <v>128</v>
      </c>
      <c r="E23" s="15" t="s">
        <v>10</v>
      </c>
      <c r="F23" s="16">
        <v>44932</v>
      </c>
      <c r="G23">
        <v>72</v>
      </c>
      <c r="H23">
        <v>5</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More than 2 hours</v>
      </c>
      <c r="L23">
        <f>ROUND(calls[[#This Row],[Satisfaction Rating]],0)</f>
        <v>5</v>
      </c>
    </row>
    <row r="24" spans="2:20" x14ac:dyDescent="0.3">
      <c r="B24" t="s">
        <v>47</v>
      </c>
      <c r="C24" t="s">
        <v>12</v>
      </c>
      <c r="D24">
        <v>38</v>
      </c>
      <c r="E24" s="15" t="s">
        <v>13</v>
      </c>
      <c r="F24" s="16">
        <v>44933</v>
      </c>
      <c r="G24">
        <v>92</v>
      </c>
      <c r="H24">
        <v>4.9000000000000004</v>
      </c>
      <c r="I24">
        <f>IF(MONTH(calls[[#This Row],[Date of Call]])&lt;=6, YEAR(calls[[#This Row],[Date of Call]]), YEAR(calls[[#This Row],[Date of Call]])+1)</f>
        <v>2023</v>
      </c>
      <c r="J24" t="str">
        <f>TEXT(calls[[#This Row],[Date of Call]],"DDDD")</f>
        <v>Saturday</v>
      </c>
      <c r="K24" t="str" cm="1">
        <f t="array" ref="K24">_xlfn.IFS(calls[[#This Row],[Duration]]&lt;=10,"Under 10 mins", calls[[#This Row],[Duration]]&lt;=30, "10 to 30 mins", calls[[#This Row],[Duration]]&lt;=60, "30 to 60 mins", calls[[#This Row],[Duration]]&lt;=120, "1 to 2 hours", TRUE, "More than 2 hours")</f>
        <v>30 to 60 mins</v>
      </c>
      <c r="L24">
        <f>ROUND(calls[[#This Row],[Satisfaction Rating]],0)</f>
        <v>5</v>
      </c>
    </row>
    <row r="25" spans="2:20" x14ac:dyDescent="0.3">
      <c r="B25" t="s">
        <v>48</v>
      </c>
      <c r="C25" t="s">
        <v>20</v>
      </c>
      <c r="D25">
        <v>67</v>
      </c>
      <c r="E25" s="15" t="s">
        <v>13</v>
      </c>
      <c r="F25" s="16">
        <v>44934</v>
      </c>
      <c r="G25">
        <v>165</v>
      </c>
      <c r="H25">
        <v>4.5</v>
      </c>
      <c r="I25">
        <f>IF(MONTH(calls[[#This Row],[Date of Call]])&lt;=6, YEAR(calls[[#This Row],[Date of Call]]), YEAR(calls[[#This Row],[Date of Call]])+1)</f>
        <v>2023</v>
      </c>
      <c r="J25" t="str">
        <f>TEXT(calls[[#This Row],[Date of Call]],"DDDD")</f>
        <v>Sunday</v>
      </c>
      <c r="K25" t="str" cm="1">
        <f t="array" ref="K25">_xlfn.IFS(calls[[#This Row],[Duration]]&lt;=10,"Under 10 mins", calls[[#This Row],[Duration]]&lt;=30, "10 to 30 mins", calls[[#This Row],[Duration]]&lt;=60, "30 to 60 mins", calls[[#This Row],[Duration]]&lt;=120, "1 to 2 hours", TRUE, "More than 2 hours")</f>
        <v>1 to 2 hours</v>
      </c>
      <c r="L25">
        <f>ROUND(calls[[#This Row],[Satisfaction Rating]],0)</f>
        <v>5</v>
      </c>
    </row>
    <row r="26" spans="2:20" x14ac:dyDescent="0.3">
      <c r="B26" t="s">
        <v>49</v>
      </c>
      <c r="C26" t="s">
        <v>19</v>
      </c>
      <c r="D26">
        <v>58</v>
      </c>
      <c r="E26" s="15" t="s">
        <v>9</v>
      </c>
      <c r="F26" s="16">
        <v>44934</v>
      </c>
      <c r="G26">
        <v>140</v>
      </c>
      <c r="H26">
        <v>2.1</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30 to 60 mins</v>
      </c>
      <c r="L26">
        <f>ROUND(calls[[#This Row],[Satisfaction Rating]],0)</f>
        <v>2</v>
      </c>
    </row>
    <row r="27" spans="2:20" x14ac:dyDescent="0.3">
      <c r="B27" t="s">
        <v>50</v>
      </c>
      <c r="C27" t="s">
        <v>18</v>
      </c>
      <c r="D27">
        <v>54</v>
      </c>
      <c r="E27" s="15" t="s">
        <v>11</v>
      </c>
      <c r="F27" s="16">
        <v>44934</v>
      </c>
      <c r="G27">
        <v>111</v>
      </c>
      <c r="H27">
        <v>3.3</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3</v>
      </c>
    </row>
    <row r="28" spans="2:20" x14ac:dyDescent="0.3">
      <c r="B28" t="s">
        <v>51</v>
      </c>
      <c r="C28" t="s">
        <v>16</v>
      </c>
      <c r="D28">
        <v>28</v>
      </c>
      <c r="E28" s="15" t="s">
        <v>10</v>
      </c>
      <c r="F28" s="16">
        <v>44935</v>
      </c>
      <c r="G28">
        <v>63</v>
      </c>
      <c r="H28">
        <v>4.0999999999999996</v>
      </c>
      <c r="I28">
        <f>IF(MONTH(calls[[#This Row],[Date of Call]])&lt;=6, YEAR(calls[[#This Row],[Date of Call]]), YEAR(calls[[#This Row],[Date of Call]])+1)</f>
        <v>2023</v>
      </c>
      <c r="J28" t="str">
        <f>TEXT(calls[[#This Row],[Date of Call]],"DDDD")</f>
        <v>Monday</v>
      </c>
      <c r="K28" t="str" cm="1">
        <f t="array" ref="K28">_xlfn.IFS(calls[[#This Row],[Duration]]&lt;=10,"Under 10 mins", calls[[#This Row],[Duration]]&lt;=30, "10 to 30 mins", calls[[#This Row],[Duration]]&lt;=60, "30 to 60 mins", calls[[#This Row],[Duration]]&lt;=120, "1 to 2 hours", TRUE, "More than 2 hours")</f>
        <v>10 to 30 mins</v>
      </c>
      <c r="L28">
        <f>ROUND(calls[[#This Row],[Satisfaction Rating]],0)</f>
        <v>4</v>
      </c>
    </row>
    <row r="29" spans="2:20" x14ac:dyDescent="0.3">
      <c r="B29" t="s">
        <v>52</v>
      </c>
      <c r="C29" t="s">
        <v>24</v>
      </c>
      <c r="D29">
        <v>73</v>
      </c>
      <c r="E29" s="15" t="s">
        <v>10</v>
      </c>
      <c r="F29" s="16">
        <v>44935</v>
      </c>
      <c r="G29">
        <v>80</v>
      </c>
      <c r="H29">
        <v>4.2</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 to 2 hours</v>
      </c>
      <c r="L29">
        <f>ROUND(calls[[#This Row],[Satisfaction Rating]],0)</f>
        <v>4</v>
      </c>
    </row>
    <row r="30" spans="2:20" x14ac:dyDescent="0.3">
      <c r="B30" t="s">
        <v>53</v>
      </c>
      <c r="C30" t="s">
        <v>8</v>
      </c>
      <c r="D30">
        <v>81</v>
      </c>
      <c r="E30" s="15" t="s">
        <v>10</v>
      </c>
      <c r="F30" s="16">
        <v>44936</v>
      </c>
      <c r="G30">
        <v>50</v>
      </c>
      <c r="H30">
        <v>4.5999999999999996</v>
      </c>
      <c r="I30">
        <f>IF(MONTH(calls[[#This Row],[Date of Call]])&lt;=6, YEAR(calls[[#This Row],[Date of Call]]), YEAR(calls[[#This Row],[Date of Call]])+1)</f>
        <v>2023</v>
      </c>
      <c r="J30" t="str">
        <f>TEXT(calls[[#This Row],[Date of Call]],"DDDD")</f>
        <v>Tuesday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5</v>
      </c>
    </row>
    <row r="31" spans="2:20" x14ac:dyDescent="0.3">
      <c r="B31" t="s">
        <v>54</v>
      </c>
      <c r="C31" t="s">
        <v>22</v>
      </c>
      <c r="D31">
        <v>31</v>
      </c>
      <c r="E31" s="15" t="s">
        <v>13</v>
      </c>
      <c r="F31" s="16">
        <v>44936</v>
      </c>
      <c r="G31">
        <v>123</v>
      </c>
      <c r="H31">
        <v>2.9</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30 to 60 mins</v>
      </c>
      <c r="L31">
        <f>ROUND(calls[[#This Row],[Satisfaction Rating]],0)</f>
        <v>3</v>
      </c>
    </row>
    <row r="32" spans="2:20" x14ac:dyDescent="0.3">
      <c r="B32" t="s">
        <v>55</v>
      </c>
      <c r="C32" t="s">
        <v>19</v>
      </c>
      <c r="D32">
        <v>155</v>
      </c>
      <c r="E32" s="15" t="s">
        <v>11</v>
      </c>
      <c r="F32" s="16">
        <v>44936</v>
      </c>
      <c r="G32">
        <v>110</v>
      </c>
      <c r="H32">
        <v>4.8</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More than 2 hours</v>
      </c>
      <c r="L32">
        <f>ROUND(calls[[#This Row],[Satisfaction Rating]],0)</f>
        <v>5</v>
      </c>
    </row>
    <row r="33" spans="2:12" x14ac:dyDescent="0.3">
      <c r="B33" t="s">
        <v>56</v>
      </c>
      <c r="C33" t="s">
        <v>22</v>
      </c>
      <c r="D33">
        <v>80</v>
      </c>
      <c r="E33" s="15" t="s">
        <v>10</v>
      </c>
      <c r="F33" s="16">
        <v>44936</v>
      </c>
      <c r="G33">
        <v>140</v>
      </c>
      <c r="H33">
        <v>4.2</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1 to 2 hours</v>
      </c>
      <c r="L33">
        <f>ROUND(calls[[#This Row],[Satisfaction Rating]],0)</f>
        <v>4</v>
      </c>
    </row>
    <row r="34" spans="2:12" x14ac:dyDescent="0.3">
      <c r="B34" t="s">
        <v>57</v>
      </c>
      <c r="C34" t="s">
        <v>8</v>
      </c>
      <c r="D34">
        <v>82</v>
      </c>
      <c r="E34" s="15" t="s">
        <v>10</v>
      </c>
      <c r="F34" s="16">
        <v>44938</v>
      </c>
      <c r="G34">
        <v>42</v>
      </c>
      <c r="H34">
        <v>3.7</v>
      </c>
      <c r="I34">
        <f>IF(MONTH(calls[[#This Row],[Date of Call]])&lt;=6, YEAR(calls[[#This Row],[Date of Call]]), YEAR(calls[[#This Row],[Date of Call]])+1)</f>
        <v>2023</v>
      </c>
      <c r="J34" t="str">
        <f>TEXT(calls[[#This Row],[Date of Call]],"DDDD")</f>
        <v>Thursday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58</v>
      </c>
      <c r="C35" t="s">
        <v>8</v>
      </c>
      <c r="D35">
        <v>29</v>
      </c>
      <c r="E35" s="15" t="s">
        <v>11</v>
      </c>
      <c r="F35" s="16">
        <v>44938</v>
      </c>
      <c r="G35">
        <v>170</v>
      </c>
      <c r="H35">
        <v>5</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10 to 30 mins</v>
      </c>
      <c r="L35">
        <f>ROUND(calls[[#This Row],[Satisfaction Rating]],0)</f>
        <v>5</v>
      </c>
    </row>
    <row r="36" spans="2:12" x14ac:dyDescent="0.3">
      <c r="B36" t="s">
        <v>59</v>
      </c>
      <c r="C36" t="s">
        <v>7</v>
      </c>
      <c r="D36">
        <v>160</v>
      </c>
      <c r="E36" s="15" t="s">
        <v>9</v>
      </c>
      <c r="F36" s="16">
        <v>44940</v>
      </c>
      <c r="G36">
        <v>105</v>
      </c>
      <c r="H36">
        <v>5</v>
      </c>
      <c r="I36">
        <f>IF(MONTH(calls[[#This Row],[Date of Call]])&lt;=6, YEAR(calls[[#This Row],[Date of Call]]), YEAR(calls[[#This Row],[Date of Call]])+1)</f>
        <v>2023</v>
      </c>
      <c r="J36" t="str">
        <f>TEXT(calls[[#This Row],[Date of Call]],"DDDD")</f>
        <v>Saturday</v>
      </c>
      <c r="K36" t="str" cm="1">
        <f t="array" ref="K36">_xlfn.IFS(calls[[#This Row],[Duration]]&lt;=10,"Under 10 mins", calls[[#This Row],[Duration]]&lt;=30, "10 to 30 mins", calls[[#This Row],[Duration]]&lt;=60, "30 to 60 mins", calls[[#This Row],[Duration]]&lt;=120, "1 to 2 hours", TRUE, "More than 2 hours")</f>
        <v>More than 2 hours</v>
      </c>
      <c r="L36">
        <f>ROUND(calls[[#This Row],[Satisfaction Rating]],0)</f>
        <v>5</v>
      </c>
    </row>
    <row r="37" spans="2:12" x14ac:dyDescent="0.3">
      <c r="B37" t="s">
        <v>60</v>
      </c>
      <c r="C37" t="s">
        <v>17</v>
      </c>
      <c r="D37">
        <v>105</v>
      </c>
      <c r="E37" s="15" t="s">
        <v>10</v>
      </c>
      <c r="F37" s="16">
        <v>44941</v>
      </c>
      <c r="G37">
        <v>125</v>
      </c>
      <c r="H37">
        <v>4.8</v>
      </c>
      <c r="I37">
        <f>IF(MONTH(calls[[#This Row],[Date of Call]])&lt;=6, YEAR(calls[[#This Row],[Date of Call]]), YEAR(calls[[#This Row],[Date of Call]])+1)</f>
        <v>2023</v>
      </c>
      <c r="J37" t="str">
        <f>TEXT(calls[[#This Row],[Date of Call]],"DDDD")</f>
        <v>Sunday</v>
      </c>
      <c r="K37" t="str" cm="1">
        <f t="array" ref="K37">_xlfn.IFS(calls[[#This Row],[Duration]]&lt;=10,"Under 10 mins", calls[[#This Row],[Duration]]&lt;=30, "10 to 30 mins", calls[[#This Row],[Duration]]&lt;=60, "30 to 60 mins", calls[[#This Row],[Duration]]&lt;=120, "1 to 2 hours", TRUE, "More than 2 hours")</f>
        <v>1 to 2 hours</v>
      </c>
      <c r="L37">
        <f>ROUND(calls[[#This Row],[Satisfaction Rating]],0)</f>
        <v>5</v>
      </c>
    </row>
    <row r="38" spans="2:12" x14ac:dyDescent="0.3">
      <c r="B38" t="s">
        <v>61</v>
      </c>
      <c r="C38" t="s">
        <v>22</v>
      </c>
      <c r="D38">
        <v>75</v>
      </c>
      <c r="E38" s="15" t="s">
        <v>6</v>
      </c>
      <c r="F38" s="16">
        <v>44941</v>
      </c>
      <c r="G38">
        <v>26</v>
      </c>
      <c r="H38">
        <v>2.4</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2</v>
      </c>
    </row>
    <row r="39" spans="2:12" x14ac:dyDescent="0.3">
      <c r="B39" t="s">
        <v>62</v>
      </c>
      <c r="C39" t="s">
        <v>19</v>
      </c>
      <c r="D39">
        <v>94</v>
      </c>
      <c r="E39" s="15" t="s">
        <v>6</v>
      </c>
      <c r="F39" s="16">
        <v>44942</v>
      </c>
      <c r="G39">
        <v>120</v>
      </c>
      <c r="H39">
        <v>3.1</v>
      </c>
      <c r="I39">
        <f>IF(MONTH(calls[[#This Row],[Date of Call]])&lt;=6, YEAR(calls[[#This Row],[Date of Call]]), YEAR(calls[[#This Row],[Date of Call]])+1)</f>
        <v>2023</v>
      </c>
      <c r="J39" t="str">
        <f>TEXT(calls[[#This Row],[Date of Call]],"DDDD")</f>
        <v>Monday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3</v>
      </c>
    </row>
    <row r="40" spans="2:12" x14ac:dyDescent="0.3">
      <c r="B40" t="s">
        <v>63</v>
      </c>
      <c r="C40" t="s">
        <v>12</v>
      </c>
      <c r="D40">
        <v>90</v>
      </c>
      <c r="E40" s="15" t="s">
        <v>9</v>
      </c>
      <c r="F40" s="16">
        <v>44942</v>
      </c>
      <c r="G40">
        <v>132</v>
      </c>
      <c r="H40">
        <v>3.2</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64</v>
      </c>
      <c r="C41" t="s">
        <v>19</v>
      </c>
      <c r="D41">
        <v>81</v>
      </c>
      <c r="E41" s="15" t="s">
        <v>13</v>
      </c>
      <c r="F41" s="16">
        <v>44943</v>
      </c>
      <c r="G41">
        <v>86</v>
      </c>
      <c r="H41">
        <v>2.4</v>
      </c>
      <c r="I41">
        <f>IF(MONTH(calls[[#This Row],[Date of Call]])&lt;=6, YEAR(calls[[#This Row],[Date of Call]]), YEAR(calls[[#This Row],[Date of Call]])+1)</f>
        <v>2023</v>
      </c>
      <c r="J41" t="str">
        <f>TEXT(calls[[#This Row],[Date of Call]],"DDDD")</f>
        <v>Tuesday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2</v>
      </c>
    </row>
    <row r="42" spans="2:12" x14ac:dyDescent="0.3">
      <c r="B42" t="s">
        <v>65</v>
      </c>
      <c r="C42" t="s">
        <v>22</v>
      </c>
      <c r="D42">
        <v>106</v>
      </c>
      <c r="E42" s="15" t="s">
        <v>10</v>
      </c>
      <c r="F42" s="16">
        <v>44943</v>
      </c>
      <c r="G42">
        <v>108</v>
      </c>
      <c r="H42">
        <v>5</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5</v>
      </c>
    </row>
    <row r="43" spans="2:12" x14ac:dyDescent="0.3">
      <c r="B43" t="s">
        <v>66</v>
      </c>
      <c r="C43" t="s">
        <v>12</v>
      </c>
      <c r="D43">
        <v>74</v>
      </c>
      <c r="E43" s="15" t="s">
        <v>13</v>
      </c>
      <c r="F43" s="16">
        <v>44943</v>
      </c>
      <c r="G43">
        <v>96</v>
      </c>
      <c r="H43">
        <v>4.7</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67</v>
      </c>
      <c r="C44" t="s">
        <v>18</v>
      </c>
      <c r="D44">
        <v>105</v>
      </c>
      <c r="E44" s="15" t="s">
        <v>9</v>
      </c>
      <c r="F44" s="16">
        <v>44944</v>
      </c>
      <c r="G44">
        <v>80</v>
      </c>
      <c r="H44">
        <v>4.7</v>
      </c>
      <c r="I44">
        <f>IF(MONTH(calls[[#This Row],[Date of Call]])&lt;=6, YEAR(calls[[#This Row],[Date of Call]]), YEAR(calls[[#This Row],[Date of Call]])+1)</f>
        <v>2023</v>
      </c>
      <c r="J44" t="str">
        <f>TEXT(calls[[#This Row],[Date of Call]],"DDDD")</f>
        <v>Wednesday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68</v>
      </c>
      <c r="C45" t="s">
        <v>22</v>
      </c>
      <c r="D45">
        <v>89</v>
      </c>
      <c r="E45" s="15" t="s">
        <v>10</v>
      </c>
      <c r="F45" s="16">
        <v>44944</v>
      </c>
      <c r="G45">
        <v>155</v>
      </c>
      <c r="H45">
        <v>4.0999999999999996</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4</v>
      </c>
    </row>
    <row r="46" spans="2:12" x14ac:dyDescent="0.3">
      <c r="B46" t="s">
        <v>69</v>
      </c>
      <c r="C46" t="s">
        <v>14</v>
      </c>
      <c r="D46">
        <v>132</v>
      </c>
      <c r="E46" s="15" t="s">
        <v>6</v>
      </c>
      <c r="F46" s="16">
        <v>44944</v>
      </c>
      <c r="G46">
        <v>168</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More than 2 hours</v>
      </c>
      <c r="L46">
        <f>ROUND(calls[[#This Row],[Satisfaction Rating]],0)</f>
        <v>4</v>
      </c>
    </row>
    <row r="47" spans="2:12" x14ac:dyDescent="0.3">
      <c r="B47" t="s">
        <v>70</v>
      </c>
      <c r="C47" t="s">
        <v>17</v>
      </c>
      <c r="D47">
        <v>105</v>
      </c>
      <c r="E47" s="15" t="s">
        <v>11</v>
      </c>
      <c r="F47" s="16">
        <v>44944</v>
      </c>
      <c r="G47">
        <v>56</v>
      </c>
      <c r="H47">
        <v>3.6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1 to 2 hours</v>
      </c>
      <c r="L47">
        <f>ROUND(calls[[#This Row],[Satisfaction Rating]],0)</f>
        <v>4</v>
      </c>
    </row>
    <row r="48" spans="2:12" x14ac:dyDescent="0.3">
      <c r="B48" t="s">
        <v>71</v>
      </c>
      <c r="C48" t="s">
        <v>8</v>
      </c>
      <c r="D48">
        <v>13</v>
      </c>
      <c r="E48" s="15" t="s">
        <v>6</v>
      </c>
      <c r="F48" s="16">
        <v>44945</v>
      </c>
      <c r="G48">
        <v>32</v>
      </c>
      <c r="H48">
        <v>4.4000000000000004</v>
      </c>
      <c r="I48">
        <f>IF(MONTH(calls[[#This Row],[Date of Call]])&lt;=6, YEAR(calls[[#This Row],[Date of Call]]), YEAR(calls[[#This Row],[Date of Call]])+1)</f>
        <v>2023</v>
      </c>
      <c r="J48" t="str">
        <f>TEXT(calls[[#This Row],[Date of Call]],"DDDD")</f>
        <v>Thursday</v>
      </c>
      <c r="K48" t="str" cm="1">
        <f t="array" ref="K48">_xlfn.IFS(calls[[#This Row],[Duration]]&lt;=10,"Under 10 mins", calls[[#This Row],[Duration]]&lt;=30, "10 to 30 mins", calls[[#This Row],[Duration]]&lt;=60, "30 to 60 mins", calls[[#This Row],[Duration]]&lt;=120, "1 to 2 hours", TRUE, "More than 2 hours")</f>
        <v>10 to 30 mins</v>
      </c>
      <c r="L48">
        <f>ROUND(calls[[#This Row],[Satisfaction Rating]],0)</f>
        <v>4</v>
      </c>
    </row>
    <row r="49" spans="2:12" x14ac:dyDescent="0.3">
      <c r="B49" t="s">
        <v>72</v>
      </c>
      <c r="C49" t="s">
        <v>21</v>
      </c>
      <c r="D49">
        <v>131</v>
      </c>
      <c r="E49" s="15" t="s">
        <v>11</v>
      </c>
      <c r="F49" s="16">
        <v>44945</v>
      </c>
      <c r="G49">
        <v>78</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More than 2 hours</v>
      </c>
      <c r="L49">
        <f>ROUND(calls[[#This Row],[Satisfaction Rating]],0)</f>
        <v>4</v>
      </c>
    </row>
    <row r="50" spans="2:12" x14ac:dyDescent="0.3">
      <c r="B50" t="s">
        <v>73</v>
      </c>
      <c r="C50" t="s">
        <v>12</v>
      </c>
      <c r="D50">
        <v>104</v>
      </c>
      <c r="E50" s="15" t="s">
        <v>10</v>
      </c>
      <c r="F50" s="16">
        <v>44945</v>
      </c>
      <c r="G50">
        <v>86</v>
      </c>
      <c r="H50">
        <v>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1 to 2 hours</v>
      </c>
      <c r="L50">
        <f>ROUND(calls[[#This Row],[Satisfaction Rating]],0)</f>
        <v>4</v>
      </c>
    </row>
    <row r="51" spans="2:12" x14ac:dyDescent="0.3">
      <c r="B51" t="s">
        <v>74</v>
      </c>
      <c r="C51" t="s">
        <v>20</v>
      </c>
      <c r="D51">
        <v>90</v>
      </c>
      <c r="E51" s="15" t="s">
        <v>9</v>
      </c>
      <c r="F51" s="16">
        <v>44946</v>
      </c>
      <c r="G51">
        <v>64</v>
      </c>
      <c r="H51">
        <v>3.8</v>
      </c>
      <c r="I51">
        <f>IF(MONTH(calls[[#This Row],[Date of Call]])&lt;=6, YEAR(calls[[#This Row],[Date of Call]]), YEAR(calls[[#This Row],[Date of Call]])+1)</f>
        <v>2023</v>
      </c>
      <c r="J51" t="str">
        <f>TEXT(calls[[#This Row],[Date of Call]],"DDDD")</f>
        <v>Friday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75</v>
      </c>
      <c r="C52" t="s">
        <v>16</v>
      </c>
      <c r="D52">
        <v>37</v>
      </c>
      <c r="E52" s="15" t="s">
        <v>9</v>
      </c>
      <c r="F52" s="16">
        <v>44946</v>
      </c>
      <c r="G52">
        <v>96</v>
      </c>
      <c r="H52">
        <v>3.6</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30 to 60 mins</v>
      </c>
      <c r="L52">
        <f>ROUND(calls[[#This Row],[Satisfaction Rating]],0)</f>
        <v>4</v>
      </c>
    </row>
    <row r="53" spans="2:12" x14ac:dyDescent="0.3">
      <c r="B53" t="s">
        <v>76</v>
      </c>
      <c r="C53" t="s">
        <v>24</v>
      </c>
      <c r="D53">
        <v>149</v>
      </c>
      <c r="E53" s="15" t="s">
        <v>11</v>
      </c>
      <c r="F53" s="16">
        <v>44946</v>
      </c>
      <c r="G53">
        <v>72</v>
      </c>
      <c r="H53">
        <v>4.3</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More than 2 hours</v>
      </c>
      <c r="L53">
        <f>ROUND(calls[[#This Row],[Satisfaction Rating]],0)</f>
        <v>4</v>
      </c>
    </row>
    <row r="54" spans="2:12" x14ac:dyDescent="0.3">
      <c r="B54" t="s">
        <v>77</v>
      </c>
      <c r="C54" t="s">
        <v>14</v>
      </c>
      <c r="D54">
        <v>100</v>
      </c>
      <c r="E54" s="15" t="s">
        <v>13</v>
      </c>
      <c r="F54" s="16">
        <v>44947</v>
      </c>
      <c r="G54">
        <v>135</v>
      </c>
      <c r="H54">
        <v>3.8</v>
      </c>
      <c r="I54">
        <f>IF(MONTH(calls[[#This Row],[Date of Call]])&lt;=6, YEAR(calls[[#This Row],[Date of Call]]), YEAR(calls[[#This Row],[Date of Call]])+1)</f>
        <v>2023</v>
      </c>
      <c r="J54" t="str">
        <f>TEXT(calls[[#This Row],[Date of Call]],"DDDD")</f>
        <v>Saturday</v>
      </c>
      <c r="K54" t="str" cm="1">
        <f t="array" ref="K54">_xlfn.IFS(calls[[#This Row],[Duration]]&lt;=10,"Under 10 mins", calls[[#This Row],[Duration]]&lt;=30, "10 to 30 mins", calls[[#This Row],[Duration]]&lt;=60, "30 to 60 mins", calls[[#This Row],[Duration]]&lt;=120, "1 to 2 hours", TRUE, "More than 2 hours")</f>
        <v>1 to 2 hours</v>
      </c>
      <c r="L54">
        <f>ROUND(calls[[#This Row],[Satisfaction Rating]],0)</f>
        <v>4</v>
      </c>
    </row>
    <row r="55" spans="2:12" x14ac:dyDescent="0.3">
      <c r="B55" t="s">
        <v>78</v>
      </c>
      <c r="C55" t="s">
        <v>14</v>
      </c>
      <c r="D55">
        <v>79</v>
      </c>
      <c r="E55" s="15" t="s">
        <v>6</v>
      </c>
      <c r="F55" s="16">
        <v>44947</v>
      </c>
      <c r="G55">
        <v>140</v>
      </c>
      <c r="H55">
        <v>4.5</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5</v>
      </c>
    </row>
    <row r="56" spans="2:12" x14ac:dyDescent="0.3">
      <c r="B56" t="s">
        <v>79</v>
      </c>
      <c r="C56" t="s">
        <v>5</v>
      </c>
      <c r="D56">
        <v>157</v>
      </c>
      <c r="E56" s="15" t="s">
        <v>11</v>
      </c>
      <c r="F56" s="16">
        <v>44947</v>
      </c>
      <c r="G56">
        <v>69</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More than 2 hours</v>
      </c>
      <c r="L56">
        <f>ROUND(calls[[#This Row],[Satisfaction Rating]],0)</f>
        <v>5</v>
      </c>
    </row>
    <row r="57" spans="2:12" x14ac:dyDescent="0.3">
      <c r="B57" t="s">
        <v>80</v>
      </c>
      <c r="C57" t="s">
        <v>14</v>
      </c>
      <c r="D57">
        <v>59</v>
      </c>
      <c r="E57" s="15" t="s">
        <v>10</v>
      </c>
      <c r="F57" s="16">
        <v>44948</v>
      </c>
      <c r="G57">
        <v>136</v>
      </c>
      <c r="H57">
        <v>4.5999999999999996</v>
      </c>
      <c r="I57">
        <f>IF(MONTH(calls[[#This Row],[Date of Call]])&lt;=6, YEAR(calls[[#This Row],[Date of Call]]), YEAR(calls[[#This Row],[Date of Call]])+1)</f>
        <v>2023</v>
      </c>
      <c r="J57" t="str">
        <f>TEXT(calls[[#This Row],[Date of Call]],"DDDD")</f>
        <v>Sunday</v>
      </c>
      <c r="K57" t="str" cm="1">
        <f t="array" ref="K57">_xlfn.IFS(calls[[#This Row],[Duration]]&lt;=10,"Under 10 mins", calls[[#This Row],[Duration]]&lt;=30, "10 to 30 mins", calls[[#This Row],[Duration]]&lt;=60, "30 to 60 mins", calls[[#This Row],[Duration]]&lt;=120, "1 to 2 hours", TRUE, "More than 2 hours")</f>
        <v>30 to 60 mins</v>
      </c>
      <c r="L57">
        <f>ROUND(calls[[#This Row],[Satisfaction Rating]],0)</f>
        <v>5</v>
      </c>
    </row>
    <row r="58" spans="2:12" x14ac:dyDescent="0.3">
      <c r="B58" t="s">
        <v>81</v>
      </c>
      <c r="C58" t="s">
        <v>16</v>
      </c>
      <c r="D58">
        <v>83</v>
      </c>
      <c r="E58" s="15" t="s">
        <v>11</v>
      </c>
      <c r="F58" s="16">
        <v>44948</v>
      </c>
      <c r="G58">
        <v>28</v>
      </c>
      <c r="H58">
        <v>4.5</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1 to 2 hours</v>
      </c>
      <c r="L58">
        <f>ROUND(calls[[#This Row],[Satisfaction Rating]],0)</f>
        <v>5</v>
      </c>
    </row>
    <row r="59" spans="2:12" x14ac:dyDescent="0.3">
      <c r="B59" t="s">
        <v>82</v>
      </c>
      <c r="C59" t="s">
        <v>5</v>
      </c>
      <c r="D59">
        <v>58</v>
      </c>
      <c r="E59" s="15" t="s">
        <v>9</v>
      </c>
      <c r="F59" s="16">
        <v>44949</v>
      </c>
      <c r="G59">
        <v>135</v>
      </c>
      <c r="H59">
        <v>3.3</v>
      </c>
      <c r="I59">
        <f>IF(MONTH(calls[[#This Row],[Date of Call]])&lt;=6, YEAR(calls[[#This Row],[Date of Call]]), YEAR(calls[[#This Row],[Date of Call]])+1)</f>
        <v>2023</v>
      </c>
      <c r="J59" t="str">
        <f>TEXT(calls[[#This Row],[Date of Call]],"DDDD")</f>
        <v>Monday</v>
      </c>
      <c r="K59" t="str" cm="1">
        <f t="array" ref="K59">_xlfn.IFS(calls[[#This Row],[Duration]]&lt;=10,"Under 10 mins", calls[[#This Row],[Duration]]&lt;=30, "10 to 30 mins", calls[[#This Row],[Duration]]&lt;=60, "30 to 60 mins", calls[[#This Row],[Duration]]&lt;=120, "1 to 2 hours", TRUE, "More than 2 hours")</f>
        <v>30 to 60 mins</v>
      </c>
      <c r="L59">
        <f>ROUND(calls[[#This Row],[Satisfaction Rating]],0)</f>
        <v>3</v>
      </c>
    </row>
    <row r="60" spans="2:12" x14ac:dyDescent="0.3">
      <c r="B60" t="s">
        <v>83</v>
      </c>
      <c r="C60" t="s">
        <v>19</v>
      </c>
      <c r="D60">
        <v>118</v>
      </c>
      <c r="E60" s="15" t="s">
        <v>9</v>
      </c>
      <c r="F60" s="16">
        <v>44949</v>
      </c>
      <c r="G60">
        <v>126</v>
      </c>
      <c r="H60">
        <v>2.2999999999999998</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1 to 2 hours</v>
      </c>
      <c r="L60">
        <f>ROUND(calls[[#This Row],[Satisfaction Rating]],0)</f>
        <v>2</v>
      </c>
    </row>
    <row r="61" spans="2:12" x14ac:dyDescent="0.3">
      <c r="B61" t="s">
        <v>84</v>
      </c>
      <c r="C61" t="s">
        <v>8</v>
      </c>
      <c r="D61">
        <v>63</v>
      </c>
      <c r="E61" s="15" t="s">
        <v>10</v>
      </c>
      <c r="F61" s="16">
        <v>44949</v>
      </c>
      <c r="G61">
        <v>160</v>
      </c>
      <c r="H61">
        <v>4.3</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4</v>
      </c>
    </row>
    <row r="62" spans="2:12" x14ac:dyDescent="0.3">
      <c r="B62" t="s">
        <v>85</v>
      </c>
      <c r="C62" t="s">
        <v>5</v>
      </c>
      <c r="D62">
        <v>95</v>
      </c>
      <c r="E62" s="15" t="s">
        <v>9</v>
      </c>
      <c r="F62" s="16">
        <v>44950</v>
      </c>
      <c r="G62">
        <v>48</v>
      </c>
      <c r="H62">
        <v>4.5999999999999996</v>
      </c>
      <c r="I62">
        <f>IF(MONTH(calls[[#This Row],[Date of Call]])&lt;=6, YEAR(calls[[#This Row],[Date of Call]]), YEAR(calls[[#This Row],[Date of Call]])+1)</f>
        <v>2023</v>
      </c>
      <c r="J62" t="str">
        <f>TEXT(calls[[#This Row],[Date of Call]],"DDDD")</f>
        <v>Tuesday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5</v>
      </c>
    </row>
    <row r="63" spans="2:12" x14ac:dyDescent="0.3">
      <c r="B63" t="s">
        <v>86</v>
      </c>
      <c r="C63" t="s">
        <v>14</v>
      </c>
      <c r="D63">
        <v>74</v>
      </c>
      <c r="E63" s="15" t="s">
        <v>11</v>
      </c>
      <c r="F63" s="16">
        <v>44950</v>
      </c>
      <c r="G63">
        <v>66</v>
      </c>
      <c r="H63">
        <v>4</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4</v>
      </c>
    </row>
    <row r="64" spans="2:12" x14ac:dyDescent="0.3">
      <c r="B64" t="s">
        <v>87</v>
      </c>
      <c r="C64" t="s">
        <v>18</v>
      </c>
      <c r="D64">
        <v>130</v>
      </c>
      <c r="E64" s="15" t="s">
        <v>13</v>
      </c>
      <c r="F64" s="16">
        <v>44950</v>
      </c>
      <c r="G64">
        <v>126</v>
      </c>
      <c r="H64">
        <v>2.5</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More than 2 hours</v>
      </c>
      <c r="L64">
        <f>ROUND(calls[[#This Row],[Satisfaction Rating]],0)</f>
        <v>3</v>
      </c>
    </row>
    <row r="65" spans="2:12" x14ac:dyDescent="0.3">
      <c r="B65" t="s">
        <v>88</v>
      </c>
      <c r="C65" t="s">
        <v>19</v>
      </c>
      <c r="D65">
        <v>110</v>
      </c>
      <c r="E65" s="15" t="s">
        <v>6</v>
      </c>
      <c r="F65" s="16">
        <v>44950</v>
      </c>
      <c r="G65">
        <v>96</v>
      </c>
      <c r="H65">
        <v>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1 to 2 hours</v>
      </c>
      <c r="L65">
        <f>ROUND(calls[[#This Row],[Satisfaction Rating]],0)</f>
        <v>5</v>
      </c>
    </row>
    <row r="66" spans="2:12" x14ac:dyDescent="0.3">
      <c r="B66" t="s">
        <v>89</v>
      </c>
      <c r="C66" t="s">
        <v>14</v>
      </c>
      <c r="D66">
        <v>71</v>
      </c>
      <c r="E66" s="15" t="s">
        <v>10</v>
      </c>
      <c r="F66" s="16">
        <v>44951</v>
      </c>
      <c r="G66">
        <v>90</v>
      </c>
      <c r="H66">
        <v>3.8</v>
      </c>
      <c r="I66">
        <f>IF(MONTH(calls[[#This Row],[Date of Call]])&lt;=6, YEAR(calls[[#This Row],[Date of Call]]), YEAR(calls[[#This Row],[Date of Call]])+1)</f>
        <v>2023</v>
      </c>
      <c r="J66" t="str">
        <f>TEXT(calls[[#This Row],[Date of Call]],"DDDD")</f>
        <v>Wednesday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4</v>
      </c>
    </row>
    <row r="67" spans="2:12" x14ac:dyDescent="0.3">
      <c r="B67" t="s">
        <v>90</v>
      </c>
      <c r="C67" t="s">
        <v>17</v>
      </c>
      <c r="D67">
        <v>147</v>
      </c>
      <c r="E67" s="15" t="s">
        <v>13</v>
      </c>
      <c r="F67" s="16">
        <v>44951</v>
      </c>
      <c r="G67">
        <v>105</v>
      </c>
      <c r="H67">
        <v>4.4000000000000004</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More than 2 hours</v>
      </c>
      <c r="L67">
        <f>ROUND(calls[[#This Row],[Satisfaction Rating]],0)</f>
        <v>4</v>
      </c>
    </row>
    <row r="68" spans="2:12" x14ac:dyDescent="0.3">
      <c r="B68" t="s">
        <v>91</v>
      </c>
      <c r="C68" t="s">
        <v>12</v>
      </c>
      <c r="D68">
        <v>69</v>
      </c>
      <c r="E68" s="15" t="s">
        <v>9</v>
      </c>
      <c r="F68" s="16">
        <v>44952</v>
      </c>
      <c r="G68">
        <v>40</v>
      </c>
      <c r="H68">
        <v>3.8</v>
      </c>
      <c r="I68">
        <f>IF(MONTH(calls[[#This Row],[Date of Call]])&lt;=6, YEAR(calls[[#This Row],[Date of Call]]), YEAR(calls[[#This Row],[Date of Call]])+1)</f>
        <v>2023</v>
      </c>
      <c r="J68" t="str">
        <f>TEXT(calls[[#This Row],[Date of Call]],"DDDD")</f>
        <v>Thursday</v>
      </c>
      <c r="K68" t="str" cm="1">
        <f t="array" ref="K68">_xlfn.IFS(calls[[#This Row],[Duration]]&lt;=10,"Under 10 mins", calls[[#This Row],[Duration]]&lt;=30, "10 to 30 mins", calls[[#This Row],[Duration]]&lt;=60, "30 to 60 mins", calls[[#This Row],[Duration]]&lt;=120, "1 to 2 hours", TRUE, "More than 2 hours")</f>
        <v>1 to 2 hours</v>
      </c>
      <c r="L68">
        <f>ROUND(calls[[#This Row],[Satisfaction Rating]],0)</f>
        <v>4</v>
      </c>
    </row>
    <row r="69" spans="2:12" x14ac:dyDescent="0.3">
      <c r="B69" t="s">
        <v>92</v>
      </c>
      <c r="C69" t="s">
        <v>19</v>
      </c>
      <c r="D69">
        <v>50</v>
      </c>
      <c r="E69" s="15" t="s">
        <v>10</v>
      </c>
      <c r="F69" s="16">
        <v>44952</v>
      </c>
      <c r="G69">
        <v>60</v>
      </c>
      <c r="H69">
        <v>2</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30 to 60 mins</v>
      </c>
      <c r="L69">
        <f>ROUND(calls[[#This Row],[Satisfaction Rating]],0)</f>
        <v>2</v>
      </c>
    </row>
    <row r="70" spans="2:12" x14ac:dyDescent="0.3">
      <c r="B70" t="s">
        <v>93</v>
      </c>
      <c r="C70" t="s">
        <v>18</v>
      </c>
      <c r="D70">
        <v>124</v>
      </c>
      <c r="E70" s="15" t="s">
        <v>13</v>
      </c>
      <c r="F70" s="16">
        <v>44953</v>
      </c>
      <c r="G70">
        <v>215</v>
      </c>
      <c r="H70">
        <v>4.0999999999999996</v>
      </c>
      <c r="I70">
        <f>IF(MONTH(calls[[#This Row],[Date of Call]])&lt;=6, YEAR(calls[[#This Row],[Date of Call]]), YEAR(calls[[#This Row],[Date of Call]])+1)</f>
        <v>2023</v>
      </c>
      <c r="J70" t="str">
        <f>TEXT(calls[[#This Row],[Date of Call]],"DDDD")</f>
        <v>Friday</v>
      </c>
      <c r="K70" t="str" cm="1">
        <f t="array" ref="K70">_xlfn.IFS(calls[[#This Row],[Duration]]&lt;=10,"Under 10 mins", calls[[#This Row],[Duration]]&lt;=30, "10 to 30 mins", calls[[#This Row],[Duration]]&lt;=60, "30 to 60 mins", calls[[#This Row],[Duration]]&lt;=120, "1 to 2 hours", TRUE, "More than 2 hours")</f>
        <v>More than 2 hours</v>
      </c>
      <c r="L70">
        <f>ROUND(calls[[#This Row],[Satisfaction Rating]],0)</f>
        <v>4</v>
      </c>
    </row>
    <row r="71" spans="2:12" x14ac:dyDescent="0.3">
      <c r="B71" t="s">
        <v>94</v>
      </c>
      <c r="C71" t="s">
        <v>23</v>
      </c>
      <c r="D71">
        <v>81</v>
      </c>
      <c r="E71" s="15" t="s">
        <v>11</v>
      </c>
      <c r="F71" s="16">
        <v>44953</v>
      </c>
      <c r="G71">
        <v>156</v>
      </c>
      <c r="H71">
        <v>2.6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1 to 2 hours</v>
      </c>
      <c r="L71">
        <f>ROUND(calls[[#This Row],[Satisfaction Rating]],0)</f>
        <v>3</v>
      </c>
    </row>
    <row r="72" spans="2:12" x14ac:dyDescent="0.3">
      <c r="B72" t="s">
        <v>95</v>
      </c>
      <c r="C72" t="s">
        <v>7</v>
      </c>
      <c r="D72">
        <v>141</v>
      </c>
      <c r="E72" s="15" t="s">
        <v>6</v>
      </c>
      <c r="F72" s="16">
        <v>44953</v>
      </c>
      <c r="G72">
        <v>54</v>
      </c>
      <c r="H72">
        <v>0</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More than 2 hours</v>
      </c>
      <c r="L72">
        <f>ROUND(calls[[#This Row],[Satisfaction Rating]],0)</f>
        <v>0</v>
      </c>
    </row>
    <row r="73" spans="2:12" x14ac:dyDescent="0.3">
      <c r="B73" t="s">
        <v>96</v>
      </c>
      <c r="C73" t="s">
        <v>7</v>
      </c>
      <c r="D73">
        <v>168</v>
      </c>
      <c r="E73" s="15" t="s">
        <v>6</v>
      </c>
      <c r="F73" s="16">
        <v>44954</v>
      </c>
      <c r="G73">
        <v>160</v>
      </c>
      <c r="H73">
        <v>3.9</v>
      </c>
      <c r="I73">
        <f>IF(MONTH(calls[[#This Row],[Date of Call]])&lt;=6, YEAR(calls[[#This Row],[Date of Call]]), YEAR(calls[[#This Row],[Date of Call]])+1)</f>
        <v>2023</v>
      </c>
      <c r="J73" t="str">
        <f>TEXT(calls[[#This Row],[Date of Call]],"DDDD")</f>
        <v>Saturday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4</v>
      </c>
    </row>
    <row r="74" spans="2:12" x14ac:dyDescent="0.3">
      <c r="B74" t="s">
        <v>97</v>
      </c>
      <c r="C74" t="s">
        <v>17</v>
      </c>
      <c r="D74">
        <v>101</v>
      </c>
      <c r="E74" s="15" t="s">
        <v>11</v>
      </c>
      <c r="F74" s="16">
        <v>44954</v>
      </c>
      <c r="G74">
        <v>80</v>
      </c>
      <c r="H74">
        <v>4.8</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1 to 2 hours</v>
      </c>
      <c r="L74">
        <f>ROUND(calls[[#This Row],[Satisfaction Rating]],0)</f>
        <v>5</v>
      </c>
    </row>
    <row r="75" spans="2:12" x14ac:dyDescent="0.3">
      <c r="B75" t="s">
        <v>98</v>
      </c>
      <c r="C75" t="s">
        <v>14</v>
      </c>
      <c r="D75">
        <v>67</v>
      </c>
      <c r="E75" s="15" t="s">
        <v>11</v>
      </c>
      <c r="F75" s="16">
        <v>44954</v>
      </c>
      <c r="G75">
        <v>168</v>
      </c>
      <c r="H75">
        <v>2.6</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3</v>
      </c>
    </row>
    <row r="76" spans="2:12" x14ac:dyDescent="0.3">
      <c r="B76" t="s">
        <v>99</v>
      </c>
      <c r="C76" t="s">
        <v>5</v>
      </c>
      <c r="D76">
        <v>114</v>
      </c>
      <c r="E76" s="15" t="s">
        <v>6</v>
      </c>
      <c r="F76" s="16">
        <v>44956</v>
      </c>
      <c r="G76">
        <v>42</v>
      </c>
      <c r="H76">
        <v>2.6</v>
      </c>
      <c r="I76">
        <f>IF(MONTH(calls[[#This Row],[Date of Call]])&lt;=6, YEAR(calls[[#This Row],[Date of Call]]), YEAR(calls[[#This Row],[Date of Call]])+1)</f>
        <v>2023</v>
      </c>
      <c r="J76" t="str">
        <f>TEXT(calls[[#This Row],[Date of Call]],"DDDD")</f>
        <v>Monday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100</v>
      </c>
      <c r="C77" t="s">
        <v>23</v>
      </c>
      <c r="D77">
        <v>42</v>
      </c>
      <c r="E77" s="15" t="s">
        <v>11</v>
      </c>
      <c r="F77" s="16">
        <v>44956</v>
      </c>
      <c r="G77">
        <v>205</v>
      </c>
      <c r="H77">
        <v>3.6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30 to 60 mins</v>
      </c>
      <c r="L77">
        <f>ROUND(calls[[#This Row],[Satisfaction Rating]],0)</f>
        <v>4</v>
      </c>
    </row>
    <row r="78" spans="2:12" x14ac:dyDescent="0.3">
      <c r="B78" t="s">
        <v>101</v>
      </c>
      <c r="C78" t="s">
        <v>8</v>
      </c>
      <c r="D78">
        <v>69</v>
      </c>
      <c r="E78" s="15" t="s">
        <v>6</v>
      </c>
      <c r="F78" s="16">
        <v>44956</v>
      </c>
      <c r="G78">
        <v>108</v>
      </c>
      <c r="H78">
        <v>3.3</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1 to 2 hours</v>
      </c>
      <c r="L78">
        <f>ROUND(calls[[#This Row],[Satisfaction Rating]],0)</f>
        <v>3</v>
      </c>
    </row>
    <row r="79" spans="2:12" x14ac:dyDescent="0.3">
      <c r="B79" t="s">
        <v>102</v>
      </c>
      <c r="C79" t="s">
        <v>18</v>
      </c>
      <c r="D79">
        <v>145</v>
      </c>
      <c r="E79" s="15" t="s">
        <v>9</v>
      </c>
      <c r="F79" s="16">
        <v>44956</v>
      </c>
      <c r="G79">
        <v>78</v>
      </c>
      <c r="H79">
        <v>1.9</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More than 2 hours</v>
      </c>
      <c r="L79">
        <f>ROUND(calls[[#This Row],[Satisfaction Rating]],0)</f>
        <v>2</v>
      </c>
    </row>
    <row r="80" spans="2:12" x14ac:dyDescent="0.3">
      <c r="B80" t="s">
        <v>103</v>
      </c>
      <c r="C80" t="s">
        <v>12</v>
      </c>
      <c r="D80">
        <v>43</v>
      </c>
      <c r="E80" s="15" t="s">
        <v>6</v>
      </c>
      <c r="F80" s="16">
        <v>44956</v>
      </c>
      <c r="G80">
        <v>23</v>
      </c>
      <c r="H80">
        <v>4.9000000000000004</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30 to 60 mins</v>
      </c>
      <c r="L80">
        <f>ROUND(calls[[#This Row],[Satisfaction Rating]],0)</f>
        <v>5</v>
      </c>
    </row>
    <row r="81" spans="2:12" x14ac:dyDescent="0.3">
      <c r="B81" t="s">
        <v>104</v>
      </c>
      <c r="C81" t="s">
        <v>8</v>
      </c>
      <c r="D81">
        <v>62</v>
      </c>
      <c r="E81" s="15" t="s">
        <v>10</v>
      </c>
      <c r="F81" s="16">
        <v>44957</v>
      </c>
      <c r="G81">
        <v>99</v>
      </c>
      <c r="H81">
        <v>3.6</v>
      </c>
      <c r="I81">
        <f>IF(MONTH(calls[[#This Row],[Date of Call]])&lt;=6, YEAR(calls[[#This Row],[Date of Call]]), YEAR(calls[[#This Row],[Date of Call]])+1)</f>
        <v>2023</v>
      </c>
      <c r="J81" t="str">
        <f>TEXT(calls[[#This Row],[Date of Call]],"DDDD")</f>
        <v>Tuesday</v>
      </c>
      <c r="K81" t="str" cm="1">
        <f t="array" ref="K81">_xlfn.IFS(calls[[#This Row],[Duration]]&lt;=10,"Under 10 mins", calls[[#This Row],[Duration]]&lt;=30, "10 to 30 mins", calls[[#This Row],[Duration]]&lt;=60, "30 to 60 mins", calls[[#This Row],[Duration]]&lt;=120, "1 to 2 hours", TRUE, "More than 2 hours")</f>
        <v>1 to 2 hours</v>
      </c>
      <c r="L81">
        <f>ROUND(calls[[#This Row],[Satisfaction Rating]],0)</f>
        <v>4</v>
      </c>
    </row>
    <row r="82" spans="2:12" x14ac:dyDescent="0.3">
      <c r="B82" t="s">
        <v>105</v>
      </c>
      <c r="C82" t="s">
        <v>22</v>
      </c>
      <c r="D82">
        <v>79</v>
      </c>
      <c r="E82" s="15" t="s">
        <v>6</v>
      </c>
      <c r="F82" s="16">
        <v>44958</v>
      </c>
      <c r="G82">
        <v>148</v>
      </c>
      <c r="H82">
        <v>4.5</v>
      </c>
      <c r="I82">
        <f>IF(MONTH(calls[[#This Row],[Date of Call]])&lt;=6, YEAR(calls[[#This Row],[Date of Call]]), YEAR(calls[[#This Row],[Date of Call]])+1)</f>
        <v>2023</v>
      </c>
      <c r="J82" t="str">
        <f>TEXT(calls[[#This Row],[Date of Call]],"DDDD")</f>
        <v>Wednesday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5</v>
      </c>
    </row>
    <row r="83" spans="2:12" x14ac:dyDescent="0.3">
      <c r="B83" t="s">
        <v>106</v>
      </c>
      <c r="C83" t="s">
        <v>18</v>
      </c>
      <c r="D83">
        <v>45</v>
      </c>
      <c r="E83" s="15" t="s">
        <v>13</v>
      </c>
      <c r="F83" s="16">
        <v>44958</v>
      </c>
      <c r="G83">
        <v>34</v>
      </c>
      <c r="H83">
        <v>3.7</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30 to 60 mins</v>
      </c>
      <c r="L83">
        <f>ROUND(calls[[#This Row],[Satisfaction Rating]],0)</f>
        <v>4</v>
      </c>
    </row>
    <row r="84" spans="2:12" x14ac:dyDescent="0.3">
      <c r="B84" t="s">
        <v>107</v>
      </c>
      <c r="C84" t="s">
        <v>8</v>
      </c>
      <c r="D84">
        <v>137</v>
      </c>
      <c r="E84" s="15" t="s">
        <v>6</v>
      </c>
      <c r="F84" s="16">
        <v>44958</v>
      </c>
      <c r="G84">
        <v>86</v>
      </c>
      <c r="H84">
        <v>4.8</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More than 2 hours</v>
      </c>
      <c r="L84">
        <f>ROUND(calls[[#This Row],[Satisfaction Rating]],0)</f>
        <v>5</v>
      </c>
    </row>
    <row r="85" spans="2:12" x14ac:dyDescent="0.3">
      <c r="B85" t="s">
        <v>108</v>
      </c>
      <c r="C85" t="s">
        <v>5</v>
      </c>
      <c r="D85">
        <v>109</v>
      </c>
      <c r="E85" s="15" t="s">
        <v>10</v>
      </c>
      <c r="F85" s="16">
        <v>44958</v>
      </c>
      <c r="G85">
        <v>105</v>
      </c>
      <c r="H85">
        <v>3.3</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1 to 2 hours</v>
      </c>
      <c r="L85">
        <f>ROUND(calls[[#This Row],[Satisfaction Rating]],0)</f>
        <v>3</v>
      </c>
    </row>
    <row r="86" spans="2:12" x14ac:dyDescent="0.3">
      <c r="B86" t="s">
        <v>109</v>
      </c>
      <c r="C86" t="s">
        <v>12</v>
      </c>
      <c r="D86">
        <v>78</v>
      </c>
      <c r="E86" s="15" t="s">
        <v>10</v>
      </c>
      <c r="F86" s="16">
        <v>44958</v>
      </c>
      <c r="G86">
        <v>62</v>
      </c>
      <c r="H86">
        <v>3.1</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110</v>
      </c>
      <c r="C87" t="s">
        <v>8</v>
      </c>
      <c r="D87">
        <v>137</v>
      </c>
      <c r="E87" s="15" t="s">
        <v>13</v>
      </c>
      <c r="F87" s="16">
        <v>44958</v>
      </c>
      <c r="G87">
        <v>90</v>
      </c>
      <c r="H87">
        <v>4.0999999999999996</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More than 2 hours</v>
      </c>
      <c r="L87">
        <f>ROUND(calls[[#This Row],[Satisfaction Rating]],0)</f>
        <v>4</v>
      </c>
    </row>
    <row r="88" spans="2:12" x14ac:dyDescent="0.3">
      <c r="B88" t="s">
        <v>111</v>
      </c>
      <c r="C88" t="s">
        <v>21</v>
      </c>
      <c r="D88">
        <v>99</v>
      </c>
      <c r="E88" s="15" t="s">
        <v>10</v>
      </c>
      <c r="F88" s="16">
        <v>44959</v>
      </c>
      <c r="G88">
        <v>112</v>
      </c>
      <c r="H88">
        <v>4.9000000000000004</v>
      </c>
      <c r="I88">
        <f>IF(MONTH(calls[[#This Row],[Date of Call]])&lt;=6, YEAR(calls[[#This Row],[Date of Call]]), YEAR(calls[[#This Row],[Date of Call]])+1)</f>
        <v>2023</v>
      </c>
      <c r="J88" t="str">
        <f>TEXT(calls[[#This Row],[Date of Call]],"DDDD")</f>
        <v>Thursday</v>
      </c>
      <c r="K88" t="str" cm="1">
        <f t="array" ref="K88">_xlfn.IFS(calls[[#This Row],[Duration]]&lt;=10,"Under 10 mins", calls[[#This Row],[Duration]]&lt;=30, "10 to 30 mins", calls[[#This Row],[Duration]]&lt;=60, "30 to 60 mins", calls[[#This Row],[Duration]]&lt;=120, "1 to 2 hours", TRUE, "More than 2 hours")</f>
        <v>1 to 2 hours</v>
      </c>
      <c r="L88">
        <f>ROUND(calls[[#This Row],[Satisfaction Rating]],0)</f>
        <v>5</v>
      </c>
    </row>
    <row r="89" spans="2:12" x14ac:dyDescent="0.3">
      <c r="B89" t="s">
        <v>112</v>
      </c>
      <c r="C89" t="s">
        <v>19</v>
      </c>
      <c r="D89">
        <v>100</v>
      </c>
      <c r="E89" s="15" t="s">
        <v>10</v>
      </c>
      <c r="F89" s="16">
        <v>44959</v>
      </c>
      <c r="G89">
        <v>135</v>
      </c>
      <c r="H89">
        <v>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4</v>
      </c>
    </row>
    <row r="90" spans="2:12" x14ac:dyDescent="0.3">
      <c r="B90" t="s">
        <v>113</v>
      </c>
      <c r="C90" t="s">
        <v>12</v>
      </c>
      <c r="D90">
        <v>47</v>
      </c>
      <c r="E90" s="15" t="s">
        <v>9</v>
      </c>
      <c r="F90" s="16">
        <v>44959</v>
      </c>
      <c r="G90">
        <v>34</v>
      </c>
      <c r="H90">
        <v>2.1</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30 to 60 mins</v>
      </c>
      <c r="L90">
        <f>ROUND(calls[[#This Row],[Satisfaction Rating]],0)</f>
        <v>2</v>
      </c>
    </row>
    <row r="91" spans="2:12" x14ac:dyDescent="0.3">
      <c r="B91" t="s">
        <v>114</v>
      </c>
      <c r="C91" t="s">
        <v>5</v>
      </c>
      <c r="D91">
        <v>87</v>
      </c>
      <c r="E91" s="15" t="s">
        <v>11</v>
      </c>
      <c r="F91" s="16">
        <v>44959</v>
      </c>
      <c r="G91">
        <v>155</v>
      </c>
      <c r="H91">
        <v>4.5</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1 to 2 hours</v>
      </c>
      <c r="L91">
        <f>ROUND(calls[[#This Row],[Satisfaction Rating]],0)</f>
        <v>5</v>
      </c>
    </row>
    <row r="92" spans="2:12" x14ac:dyDescent="0.3">
      <c r="B92" t="s">
        <v>115</v>
      </c>
      <c r="C92" t="s">
        <v>21</v>
      </c>
      <c r="D92">
        <v>143</v>
      </c>
      <c r="E92" s="15" t="s">
        <v>11</v>
      </c>
      <c r="F92" s="16">
        <v>44961</v>
      </c>
      <c r="G92">
        <v>124</v>
      </c>
      <c r="H92">
        <v>4.9000000000000004</v>
      </c>
      <c r="I92">
        <f>IF(MONTH(calls[[#This Row],[Date of Call]])&lt;=6, YEAR(calls[[#This Row],[Date of Call]]), YEAR(calls[[#This Row],[Date of Call]])+1)</f>
        <v>2023</v>
      </c>
      <c r="J92" t="str">
        <f>TEXT(calls[[#This Row],[Date of Call]],"DDDD")</f>
        <v>Saturday</v>
      </c>
      <c r="K92" t="str" cm="1">
        <f t="array" ref="K92">_xlfn.IFS(calls[[#This Row],[Duration]]&lt;=10,"Under 10 mins", calls[[#This Row],[Duration]]&lt;=30, "10 to 30 mins", calls[[#This Row],[Duration]]&lt;=60, "30 to 60 mins", calls[[#This Row],[Duration]]&lt;=120, "1 to 2 hours", TRUE, "More than 2 hours")</f>
        <v>More than 2 hours</v>
      </c>
      <c r="L92">
        <f>ROUND(calls[[#This Row],[Satisfaction Rating]],0)</f>
        <v>5</v>
      </c>
    </row>
    <row r="93" spans="2:12" x14ac:dyDescent="0.3">
      <c r="B93" t="s">
        <v>116</v>
      </c>
      <c r="C93" t="s">
        <v>19</v>
      </c>
      <c r="D93">
        <v>84</v>
      </c>
      <c r="E93" s="15" t="s">
        <v>10</v>
      </c>
      <c r="F93" s="16">
        <v>44961</v>
      </c>
      <c r="G93">
        <v>195</v>
      </c>
      <c r="H93">
        <v>4.0999999999999996</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1 to 2 hours</v>
      </c>
      <c r="L93">
        <f>ROUND(calls[[#This Row],[Satisfaction Rating]],0)</f>
        <v>4</v>
      </c>
    </row>
    <row r="94" spans="2:12" x14ac:dyDescent="0.3">
      <c r="B94" t="s">
        <v>117</v>
      </c>
      <c r="C94" t="s">
        <v>17</v>
      </c>
      <c r="D94">
        <v>55</v>
      </c>
      <c r="E94" s="15" t="s">
        <v>11</v>
      </c>
      <c r="F94" s="16">
        <v>44962</v>
      </c>
      <c r="G94">
        <v>78</v>
      </c>
      <c r="H94">
        <v>4.5</v>
      </c>
      <c r="I94">
        <f>IF(MONTH(calls[[#This Row],[Date of Call]])&lt;=6, YEAR(calls[[#This Row],[Date of Call]]), YEAR(calls[[#This Row],[Date of Call]])+1)</f>
        <v>2023</v>
      </c>
      <c r="J94" t="str">
        <f>TEXT(calls[[#This Row],[Date of Call]],"DDDD")</f>
        <v>Sunday</v>
      </c>
      <c r="K94" t="str" cm="1">
        <f t="array" ref="K94">_xlfn.IFS(calls[[#This Row],[Duration]]&lt;=10,"Under 10 mins", calls[[#This Row],[Duration]]&lt;=30, "10 to 30 mins", calls[[#This Row],[Duration]]&lt;=60, "30 to 60 mins", calls[[#This Row],[Duration]]&lt;=120, "1 to 2 hours", TRUE, "More than 2 hours")</f>
        <v>30 to 60 mins</v>
      </c>
      <c r="L94">
        <f>ROUND(calls[[#This Row],[Satisfaction Rating]],0)</f>
        <v>5</v>
      </c>
    </row>
    <row r="95" spans="2:12" x14ac:dyDescent="0.3">
      <c r="B95" t="s">
        <v>118</v>
      </c>
      <c r="C95" t="s">
        <v>15</v>
      </c>
      <c r="D95">
        <v>135</v>
      </c>
      <c r="E95" s="15" t="s">
        <v>13</v>
      </c>
      <c r="F95" s="16">
        <v>44964</v>
      </c>
      <c r="G95">
        <v>35</v>
      </c>
      <c r="H95">
        <v>4.8</v>
      </c>
      <c r="I95">
        <f>IF(MONTH(calls[[#This Row],[Date of Call]])&lt;=6, YEAR(calls[[#This Row],[Date of Call]]), YEAR(calls[[#This Row],[Date of Call]])+1)</f>
        <v>2023</v>
      </c>
      <c r="J95" t="str">
        <f>TEXT(calls[[#This Row],[Date of Call]],"DDDD")</f>
        <v>Tuesday</v>
      </c>
      <c r="K95" t="str" cm="1">
        <f t="array" ref="K95">_xlfn.IFS(calls[[#This Row],[Duration]]&lt;=10,"Under 10 mins", calls[[#This Row],[Duration]]&lt;=30, "10 to 30 mins", calls[[#This Row],[Duration]]&lt;=60, "30 to 60 mins", calls[[#This Row],[Duration]]&lt;=120, "1 to 2 hours", TRUE, "More than 2 hours")</f>
        <v>More than 2 hours</v>
      </c>
      <c r="L95">
        <f>ROUND(calls[[#This Row],[Satisfaction Rating]],0)</f>
        <v>5</v>
      </c>
    </row>
    <row r="96" spans="2:12" x14ac:dyDescent="0.3">
      <c r="B96" t="s">
        <v>119</v>
      </c>
      <c r="C96" t="s">
        <v>16</v>
      </c>
      <c r="D96">
        <v>152</v>
      </c>
      <c r="E96" s="15" t="s">
        <v>9</v>
      </c>
      <c r="F96" s="16">
        <v>44964</v>
      </c>
      <c r="G96">
        <v>123</v>
      </c>
      <c r="H96">
        <v>4.5999999999999996</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120</v>
      </c>
      <c r="C97" t="s">
        <v>23</v>
      </c>
      <c r="D97">
        <v>132</v>
      </c>
      <c r="E97" s="15" t="s">
        <v>9</v>
      </c>
      <c r="F97" s="16">
        <v>44964</v>
      </c>
      <c r="G97">
        <v>43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121</v>
      </c>
      <c r="C98" t="s">
        <v>7</v>
      </c>
      <c r="D98">
        <v>60</v>
      </c>
      <c r="E98" s="15" t="s">
        <v>10</v>
      </c>
      <c r="F98" s="16">
        <v>44965</v>
      </c>
      <c r="G98">
        <v>69</v>
      </c>
      <c r="H98">
        <v>4.3</v>
      </c>
      <c r="I98">
        <f>IF(MONTH(calls[[#This Row],[Date of Call]])&lt;=6, YEAR(calls[[#This Row],[Date of Call]]), YEAR(calls[[#This Row],[Date of Call]])+1)</f>
        <v>2023</v>
      </c>
      <c r="J98" t="str">
        <f>TEXT(calls[[#This Row],[Date of Call]],"DDDD")</f>
        <v>Wednesday</v>
      </c>
      <c r="K98" t="str" cm="1">
        <f t="array" ref="K98">_xlfn.IFS(calls[[#This Row],[Duration]]&lt;=10,"Under 10 mins", calls[[#This Row],[Duration]]&lt;=30, "10 to 30 mins", calls[[#This Row],[Duration]]&lt;=60, "30 to 60 mins", calls[[#This Row],[Duration]]&lt;=120, "1 to 2 hours", TRUE, "More than 2 hours")</f>
        <v>30 to 60 mins</v>
      </c>
      <c r="L98">
        <f>ROUND(calls[[#This Row],[Satisfaction Rating]],0)</f>
        <v>4</v>
      </c>
    </row>
    <row r="99" spans="2:12" x14ac:dyDescent="0.3">
      <c r="B99" t="s">
        <v>122</v>
      </c>
      <c r="C99" t="s">
        <v>16</v>
      </c>
      <c r="D99">
        <v>95</v>
      </c>
      <c r="E99" s="15" t="s">
        <v>9</v>
      </c>
      <c r="F99" s="16">
        <v>44965</v>
      </c>
      <c r="G99">
        <v>130</v>
      </c>
      <c r="H99">
        <v>5</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1 to 2 hours</v>
      </c>
      <c r="L99">
        <f>ROUND(calls[[#This Row],[Satisfaction Rating]],0)</f>
        <v>5</v>
      </c>
    </row>
    <row r="100" spans="2:12" x14ac:dyDescent="0.3">
      <c r="B100" t="s">
        <v>123</v>
      </c>
      <c r="C100" t="s">
        <v>20</v>
      </c>
      <c r="D100">
        <v>96</v>
      </c>
      <c r="E100" s="15" t="s">
        <v>6</v>
      </c>
      <c r="F100" s="16">
        <v>44965</v>
      </c>
      <c r="G100">
        <v>120</v>
      </c>
      <c r="H100">
        <v>4</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4</v>
      </c>
    </row>
    <row r="101" spans="2:12" x14ac:dyDescent="0.3">
      <c r="B101" t="s">
        <v>124</v>
      </c>
      <c r="C101" t="s">
        <v>17</v>
      </c>
      <c r="D101">
        <v>45</v>
      </c>
      <c r="E101" s="15" t="s">
        <v>10</v>
      </c>
      <c r="F101" s="16">
        <v>44966</v>
      </c>
      <c r="G101">
        <v>84</v>
      </c>
      <c r="H101">
        <v>4.5999999999999996</v>
      </c>
      <c r="I101">
        <f>IF(MONTH(calls[[#This Row],[Date of Call]])&lt;=6, YEAR(calls[[#This Row],[Date of Call]]), YEAR(calls[[#This Row],[Date of Call]])+1)</f>
        <v>2023</v>
      </c>
      <c r="J101" t="str">
        <f>TEXT(calls[[#This Row],[Date of Call]],"DDDD")</f>
        <v>Thursday</v>
      </c>
      <c r="K101" t="str" cm="1">
        <f t="array" ref="K101">_xlfn.IFS(calls[[#This Row],[Duration]]&lt;=10,"Under 10 mins", calls[[#This Row],[Duration]]&lt;=30, "10 to 30 mins", calls[[#This Row],[Duration]]&lt;=60, "30 to 60 mins", calls[[#This Row],[Duration]]&lt;=120, "1 to 2 hours", TRUE, "More than 2 hours")</f>
        <v>30 to 60 mins</v>
      </c>
      <c r="L101">
        <f>ROUND(calls[[#This Row],[Satisfaction Rating]],0)</f>
        <v>5</v>
      </c>
    </row>
    <row r="102" spans="2:12" x14ac:dyDescent="0.3">
      <c r="B102" t="s">
        <v>125</v>
      </c>
      <c r="C102" t="s">
        <v>20</v>
      </c>
      <c r="D102">
        <v>132</v>
      </c>
      <c r="E102" s="15" t="s">
        <v>6</v>
      </c>
      <c r="F102" s="16">
        <v>44967</v>
      </c>
      <c r="G102">
        <v>112</v>
      </c>
      <c r="H102">
        <v>4.5</v>
      </c>
      <c r="I102">
        <f>IF(MONTH(calls[[#This Row],[Date of Call]])&lt;=6, YEAR(calls[[#This Row],[Date of Call]]), YEAR(calls[[#This Row],[Date of Call]])+1)</f>
        <v>2023</v>
      </c>
      <c r="J102" t="str">
        <f>TEXT(calls[[#This Row],[Date of Call]],"DDDD")</f>
        <v>Friday</v>
      </c>
      <c r="K102" t="str" cm="1">
        <f t="array" ref="K102">_xlfn.IFS(calls[[#This Row],[Duration]]&lt;=10,"Under 10 mins", calls[[#This Row],[Duration]]&lt;=30, "10 to 30 mins", calls[[#This Row],[Duration]]&lt;=60, "30 to 60 mins", calls[[#This Row],[Duration]]&lt;=120, "1 to 2 hours", TRUE, "More than 2 hours")</f>
        <v>More than 2 hours</v>
      </c>
      <c r="L102">
        <f>ROUND(calls[[#This Row],[Satisfaction Rating]],0)</f>
        <v>5</v>
      </c>
    </row>
    <row r="103" spans="2:12" x14ac:dyDescent="0.3">
      <c r="B103" t="s">
        <v>126</v>
      </c>
      <c r="C103" t="s">
        <v>14</v>
      </c>
      <c r="D103">
        <v>95</v>
      </c>
      <c r="E103" s="15" t="s">
        <v>10</v>
      </c>
      <c r="F103" s="16">
        <v>44967</v>
      </c>
      <c r="G103">
        <v>66</v>
      </c>
      <c r="H103">
        <v>4.5999999999999996</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1 to 2 hours</v>
      </c>
      <c r="L103">
        <f>ROUND(calls[[#This Row],[Satisfaction Rating]],0)</f>
        <v>5</v>
      </c>
    </row>
    <row r="104" spans="2:12" x14ac:dyDescent="0.3">
      <c r="B104" t="s">
        <v>127</v>
      </c>
      <c r="C104" t="s">
        <v>16</v>
      </c>
      <c r="D104">
        <v>131</v>
      </c>
      <c r="E104" s="15" t="s">
        <v>11</v>
      </c>
      <c r="F104" s="16">
        <v>44967</v>
      </c>
      <c r="G104">
        <v>172</v>
      </c>
      <c r="H104">
        <v>2.6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More than 2 hours</v>
      </c>
      <c r="L104">
        <f>ROUND(calls[[#This Row],[Satisfaction Rating]],0)</f>
        <v>3</v>
      </c>
    </row>
    <row r="105" spans="2:12" x14ac:dyDescent="0.3">
      <c r="B105" t="s">
        <v>128</v>
      </c>
      <c r="C105" t="s">
        <v>22</v>
      </c>
      <c r="D105">
        <v>67</v>
      </c>
      <c r="E105" s="15" t="s">
        <v>13</v>
      </c>
      <c r="F105" s="16">
        <v>44968</v>
      </c>
      <c r="G105">
        <v>24</v>
      </c>
      <c r="H105">
        <v>4.3</v>
      </c>
      <c r="I105">
        <f>IF(MONTH(calls[[#This Row],[Date of Call]])&lt;=6, YEAR(calls[[#This Row],[Date of Call]]), YEAR(calls[[#This Row],[Date of Call]])+1)</f>
        <v>2023</v>
      </c>
      <c r="J105" t="str">
        <f>TEXT(calls[[#This Row],[Date of Call]],"DDDD")</f>
        <v>Saturday</v>
      </c>
      <c r="K105" t="str" cm="1">
        <f t="array" ref="K105">_xlfn.IFS(calls[[#This Row],[Duration]]&lt;=10,"Under 10 mins", calls[[#This Row],[Duration]]&lt;=30, "10 to 30 mins", calls[[#This Row],[Duration]]&lt;=60, "30 to 60 mins", calls[[#This Row],[Duration]]&lt;=120, "1 to 2 hours", TRUE, "More than 2 hours")</f>
        <v>1 to 2 hours</v>
      </c>
      <c r="L105">
        <f>ROUND(calls[[#This Row],[Satisfaction Rating]],0)</f>
        <v>4</v>
      </c>
    </row>
    <row r="106" spans="2:12" x14ac:dyDescent="0.3">
      <c r="B106" t="s">
        <v>129</v>
      </c>
      <c r="C106" t="s">
        <v>21</v>
      </c>
      <c r="D106">
        <v>111</v>
      </c>
      <c r="E106" s="15" t="s">
        <v>11</v>
      </c>
      <c r="F106" s="16">
        <v>44969</v>
      </c>
      <c r="G106">
        <v>43</v>
      </c>
      <c r="H106">
        <v>3.9</v>
      </c>
      <c r="I106">
        <f>IF(MONTH(calls[[#This Row],[Date of Call]])&lt;=6, YEAR(calls[[#This Row],[Date of Call]]), YEAR(calls[[#This Row],[Date of Call]])+1)</f>
        <v>2023</v>
      </c>
      <c r="J106" t="str">
        <f>TEXT(calls[[#This Row],[Date of Call]],"DDDD")</f>
        <v>Sunday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130</v>
      </c>
      <c r="C107" t="s">
        <v>23</v>
      </c>
      <c r="D107">
        <v>78</v>
      </c>
      <c r="E107" s="15" t="s">
        <v>9</v>
      </c>
      <c r="F107" s="16">
        <v>44969</v>
      </c>
      <c r="G107">
        <v>23</v>
      </c>
      <c r="H107">
        <v>5</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5</v>
      </c>
    </row>
    <row r="108" spans="2:12" x14ac:dyDescent="0.3">
      <c r="B108" t="s">
        <v>131</v>
      </c>
      <c r="C108" t="s">
        <v>24</v>
      </c>
      <c r="D108">
        <v>28</v>
      </c>
      <c r="E108" s="15" t="s">
        <v>6</v>
      </c>
      <c r="F108" s="16">
        <v>44969</v>
      </c>
      <c r="G108">
        <v>74</v>
      </c>
      <c r="H108">
        <v>3.5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10 to 30 mins</v>
      </c>
      <c r="L108">
        <f>ROUND(calls[[#This Row],[Satisfaction Rating]],0)</f>
        <v>4</v>
      </c>
    </row>
    <row r="109" spans="2:12" x14ac:dyDescent="0.3">
      <c r="B109" t="s">
        <v>132</v>
      </c>
      <c r="C109" t="s">
        <v>12</v>
      </c>
      <c r="D109">
        <v>127</v>
      </c>
      <c r="E109" s="15" t="s">
        <v>13</v>
      </c>
      <c r="F109" s="16">
        <v>44970</v>
      </c>
      <c r="G109">
        <v>165</v>
      </c>
      <c r="H109">
        <v>4.7</v>
      </c>
      <c r="I109">
        <f>IF(MONTH(calls[[#This Row],[Date of Call]])&lt;=6, YEAR(calls[[#This Row],[Date of Call]]), YEAR(calls[[#This Row],[Date of Call]])+1)</f>
        <v>2023</v>
      </c>
      <c r="J109" t="str">
        <f>TEXT(calls[[#This Row],[Date of Call]],"DDDD")</f>
        <v>Monday</v>
      </c>
      <c r="K109" t="str" cm="1">
        <f t="array" ref="K109">_xlfn.IFS(calls[[#This Row],[Duration]]&lt;=10,"Under 10 mins", calls[[#This Row],[Duration]]&lt;=30, "10 to 30 mins", calls[[#This Row],[Duration]]&lt;=60, "30 to 60 mins", calls[[#This Row],[Duration]]&lt;=120, "1 to 2 hours", TRUE, "More than 2 hours")</f>
        <v>More than 2 hours</v>
      </c>
      <c r="L109">
        <f>ROUND(calls[[#This Row],[Satisfaction Rating]],0)</f>
        <v>5</v>
      </c>
    </row>
    <row r="110" spans="2:12" x14ac:dyDescent="0.3">
      <c r="B110" t="s">
        <v>133</v>
      </c>
      <c r="C110" t="s">
        <v>19</v>
      </c>
      <c r="D110">
        <v>137</v>
      </c>
      <c r="E110" s="15" t="s">
        <v>11</v>
      </c>
      <c r="F110" s="16">
        <v>44970</v>
      </c>
      <c r="G110">
        <v>34</v>
      </c>
      <c r="H110">
        <v>2.9</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3</v>
      </c>
    </row>
    <row r="111" spans="2:12" x14ac:dyDescent="0.3">
      <c r="B111" t="s">
        <v>134</v>
      </c>
      <c r="C111" t="s">
        <v>12</v>
      </c>
      <c r="D111">
        <v>76</v>
      </c>
      <c r="E111" s="15" t="s">
        <v>6</v>
      </c>
      <c r="F111" s="16">
        <v>44970</v>
      </c>
      <c r="G111">
        <v>64</v>
      </c>
      <c r="H111">
        <v>3.4</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1 to 2 hours</v>
      </c>
      <c r="L111">
        <f>ROUND(calls[[#This Row],[Satisfaction Rating]],0)</f>
        <v>3</v>
      </c>
    </row>
    <row r="112" spans="2:12" x14ac:dyDescent="0.3">
      <c r="B112" t="s">
        <v>135</v>
      </c>
      <c r="C112" t="s">
        <v>23</v>
      </c>
      <c r="D112">
        <v>80</v>
      </c>
      <c r="E112" s="15" t="s">
        <v>13</v>
      </c>
      <c r="F112" s="16">
        <v>44971</v>
      </c>
      <c r="G112">
        <v>155</v>
      </c>
      <c r="H112">
        <v>3.2</v>
      </c>
      <c r="I112">
        <f>IF(MONTH(calls[[#This Row],[Date of Call]])&lt;=6, YEAR(calls[[#This Row],[Date of Call]]), YEAR(calls[[#This Row],[Date of Call]])+1)</f>
        <v>2023</v>
      </c>
      <c r="J112" t="str">
        <f>TEXT(calls[[#This Row],[Date of Call]],"DDDD")</f>
        <v>Tuesday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136</v>
      </c>
      <c r="C113" t="s">
        <v>12</v>
      </c>
      <c r="D113">
        <v>95</v>
      </c>
      <c r="E113" s="15" t="s">
        <v>9</v>
      </c>
      <c r="F113" s="16">
        <v>44972</v>
      </c>
      <c r="G113">
        <v>120</v>
      </c>
      <c r="H113">
        <v>4.8</v>
      </c>
      <c r="I113">
        <f>IF(MONTH(calls[[#This Row],[Date of Call]])&lt;=6, YEAR(calls[[#This Row],[Date of Call]]), YEAR(calls[[#This Row],[Date of Call]])+1)</f>
        <v>2023</v>
      </c>
      <c r="J113" t="str">
        <f>TEXT(calls[[#This Row],[Date of Call]],"DDDD")</f>
        <v>Wednesday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5</v>
      </c>
    </row>
    <row r="114" spans="2:12" x14ac:dyDescent="0.3">
      <c r="B114" t="s">
        <v>137</v>
      </c>
      <c r="C114" t="s">
        <v>7</v>
      </c>
      <c r="D114">
        <v>30</v>
      </c>
      <c r="E114" s="15" t="s">
        <v>6</v>
      </c>
      <c r="F114" s="16">
        <v>44972</v>
      </c>
      <c r="G114">
        <v>105</v>
      </c>
      <c r="H114">
        <v>3.6</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10 to 30 mins</v>
      </c>
      <c r="L114">
        <f>ROUND(calls[[#This Row],[Satisfaction Rating]],0)</f>
        <v>4</v>
      </c>
    </row>
    <row r="115" spans="2:12" x14ac:dyDescent="0.3">
      <c r="B115" t="s">
        <v>138</v>
      </c>
      <c r="C115" t="s">
        <v>8</v>
      </c>
      <c r="D115">
        <v>19</v>
      </c>
      <c r="E115" s="15" t="s">
        <v>11</v>
      </c>
      <c r="F115" s="16">
        <v>44972</v>
      </c>
      <c r="G115">
        <v>28</v>
      </c>
      <c r="H115">
        <v>4.9000000000000004</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5</v>
      </c>
    </row>
    <row r="116" spans="2:12" x14ac:dyDescent="0.3">
      <c r="B116" t="s">
        <v>139</v>
      </c>
      <c r="C116" t="s">
        <v>18</v>
      </c>
      <c r="D116">
        <v>38</v>
      </c>
      <c r="E116" s="15" t="s">
        <v>13</v>
      </c>
      <c r="F116" s="16">
        <v>44972</v>
      </c>
      <c r="G116">
        <v>100</v>
      </c>
      <c r="H116">
        <v>4.8</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30 to 60 mins</v>
      </c>
      <c r="L116">
        <f>ROUND(calls[[#This Row],[Satisfaction Rating]],0)</f>
        <v>5</v>
      </c>
    </row>
    <row r="117" spans="2:12" x14ac:dyDescent="0.3">
      <c r="B117" t="s">
        <v>140</v>
      </c>
      <c r="C117" t="s">
        <v>14</v>
      </c>
      <c r="D117">
        <v>55</v>
      </c>
      <c r="E117" s="15" t="s">
        <v>11</v>
      </c>
      <c r="F117" s="16">
        <v>44972</v>
      </c>
      <c r="G117">
        <v>23</v>
      </c>
      <c r="H117">
        <v>3.6</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4</v>
      </c>
    </row>
    <row r="118" spans="2:12" x14ac:dyDescent="0.3">
      <c r="B118" t="s">
        <v>141</v>
      </c>
      <c r="C118" t="s">
        <v>22</v>
      </c>
      <c r="D118">
        <v>27</v>
      </c>
      <c r="E118" s="15" t="s">
        <v>6</v>
      </c>
      <c r="F118" s="16">
        <v>44973</v>
      </c>
      <c r="G118">
        <v>70</v>
      </c>
      <c r="H118">
        <v>3.9</v>
      </c>
      <c r="I118">
        <f>IF(MONTH(calls[[#This Row],[Date of Call]])&lt;=6, YEAR(calls[[#This Row],[Date of Call]]), YEAR(calls[[#This Row],[Date of Call]])+1)</f>
        <v>2023</v>
      </c>
      <c r="J118" t="str">
        <f>TEXT(calls[[#This Row],[Date of Call]],"DDDD")</f>
        <v>Thursday</v>
      </c>
      <c r="K118" t="str" cm="1">
        <f t="array" ref="K118">_xlfn.IFS(calls[[#This Row],[Duration]]&lt;=10,"Under 10 mins", calls[[#This Row],[Duration]]&lt;=30, "10 to 30 mins", calls[[#This Row],[Duration]]&lt;=60, "30 to 60 mins", calls[[#This Row],[Duration]]&lt;=120, "1 to 2 hours", TRUE, "More than 2 hours")</f>
        <v>10 to 30 mins</v>
      </c>
      <c r="L118">
        <f>ROUND(calls[[#This Row],[Satisfaction Rating]],0)</f>
        <v>4</v>
      </c>
    </row>
    <row r="119" spans="2:12" x14ac:dyDescent="0.3">
      <c r="B119" t="s">
        <v>142</v>
      </c>
      <c r="C119" t="s">
        <v>22</v>
      </c>
      <c r="D119">
        <v>32</v>
      </c>
      <c r="E119" s="15" t="s">
        <v>6</v>
      </c>
      <c r="F119" s="16">
        <v>44973</v>
      </c>
      <c r="G119">
        <v>37</v>
      </c>
      <c r="H119">
        <v>1.9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30 to 60 mins</v>
      </c>
      <c r="L119">
        <f>ROUND(calls[[#This Row],[Satisfaction Rating]],0)</f>
        <v>2</v>
      </c>
    </row>
    <row r="120" spans="2:12" x14ac:dyDescent="0.3">
      <c r="B120" t="s">
        <v>143</v>
      </c>
      <c r="C120" t="s">
        <v>24</v>
      </c>
      <c r="D120">
        <v>116</v>
      </c>
      <c r="E120" s="15" t="s">
        <v>10</v>
      </c>
      <c r="F120" s="16">
        <v>44973</v>
      </c>
      <c r="G120">
        <v>140</v>
      </c>
      <c r="H120">
        <v>3.6</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1 to 2 hours</v>
      </c>
      <c r="L120">
        <f>ROUND(calls[[#This Row],[Satisfaction Rating]],0)</f>
        <v>4</v>
      </c>
    </row>
    <row r="121" spans="2:12" x14ac:dyDescent="0.3">
      <c r="B121" t="s">
        <v>144</v>
      </c>
      <c r="C121" t="s">
        <v>20</v>
      </c>
      <c r="D121">
        <v>99</v>
      </c>
      <c r="E121" s="15" t="s">
        <v>9</v>
      </c>
      <c r="F121" s="16">
        <v>44973</v>
      </c>
      <c r="G121">
        <v>78</v>
      </c>
      <c r="H121">
        <v>4.0999999999999996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145</v>
      </c>
      <c r="C122" t="s">
        <v>12</v>
      </c>
      <c r="D122">
        <v>75</v>
      </c>
      <c r="E122" s="15" t="s">
        <v>6</v>
      </c>
      <c r="F122" s="16">
        <v>44974</v>
      </c>
      <c r="G122">
        <v>21</v>
      </c>
      <c r="H122">
        <v>4.2</v>
      </c>
      <c r="I122">
        <f>IF(MONTH(calls[[#This Row],[Date of Call]])&lt;=6, YEAR(calls[[#This Row],[Date of Call]]), YEAR(calls[[#This Row],[Date of Call]])+1)</f>
        <v>2023</v>
      </c>
      <c r="J122" t="str">
        <f>TEXT(calls[[#This Row],[Date of Call]],"DDDD")</f>
        <v>Friday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146</v>
      </c>
      <c r="C123" t="s">
        <v>23</v>
      </c>
      <c r="D123">
        <v>57</v>
      </c>
      <c r="E123" s="15" t="s">
        <v>10</v>
      </c>
      <c r="F123" s="16">
        <v>44974</v>
      </c>
      <c r="G123">
        <v>88</v>
      </c>
      <c r="H123">
        <v>4.3</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30 to 60 mins</v>
      </c>
      <c r="L123">
        <f>ROUND(calls[[#This Row],[Satisfaction Rating]],0)</f>
        <v>4</v>
      </c>
    </row>
    <row r="124" spans="2:12" x14ac:dyDescent="0.3">
      <c r="B124" t="s">
        <v>147</v>
      </c>
      <c r="C124" t="s">
        <v>15</v>
      </c>
      <c r="D124">
        <v>155</v>
      </c>
      <c r="E124" s="15" t="s">
        <v>10</v>
      </c>
      <c r="F124" s="16">
        <v>44975</v>
      </c>
      <c r="G124">
        <v>180</v>
      </c>
      <c r="H124">
        <v>2.2000000000000002</v>
      </c>
      <c r="I124">
        <f>IF(MONTH(calls[[#This Row],[Date of Call]])&lt;=6, YEAR(calls[[#This Row],[Date of Call]]), YEAR(calls[[#This Row],[Date of Call]])+1)</f>
        <v>2023</v>
      </c>
      <c r="J124" t="str">
        <f>TEXT(calls[[#This Row],[Date of Call]],"DDDD")</f>
        <v>Saturday</v>
      </c>
      <c r="K124" t="str" cm="1">
        <f t="array" ref="K124">_xlfn.IFS(calls[[#This Row],[Duration]]&lt;=10,"Under 10 mins", calls[[#This Row],[Duration]]&lt;=30, "10 to 30 mins", calls[[#This Row],[Duration]]&lt;=60, "30 to 60 mins", calls[[#This Row],[Duration]]&lt;=120, "1 to 2 hours", TRUE, "More than 2 hours")</f>
        <v>More than 2 hours</v>
      </c>
      <c r="L124">
        <f>ROUND(calls[[#This Row],[Satisfaction Rating]],0)</f>
        <v>2</v>
      </c>
    </row>
    <row r="125" spans="2:12" x14ac:dyDescent="0.3">
      <c r="B125" t="s">
        <v>148</v>
      </c>
      <c r="C125" t="s">
        <v>20</v>
      </c>
      <c r="D125">
        <v>68</v>
      </c>
      <c r="E125" s="15" t="s">
        <v>9</v>
      </c>
      <c r="F125" s="16">
        <v>44975</v>
      </c>
      <c r="G125">
        <v>22</v>
      </c>
      <c r="H125">
        <v>3.3</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1 to 2 hours</v>
      </c>
      <c r="L125">
        <f>ROUND(calls[[#This Row],[Satisfaction Rating]],0)</f>
        <v>3</v>
      </c>
    </row>
    <row r="126" spans="2:12" x14ac:dyDescent="0.3">
      <c r="B126" t="s">
        <v>149</v>
      </c>
      <c r="C126" t="s">
        <v>18</v>
      </c>
      <c r="D126">
        <v>95</v>
      </c>
      <c r="E126" s="15" t="s">
        <v>9</v>
      </c>
      <c r="F126" s="16">
        <v>44975</v>
      </c>
      <c r="G126">
        <v>52</v>
      </c>
      <c r="H126">
        <v>4.8</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5</v>
      </c>
    </row>
    <row r="127" spans="2:12" x14ac:dyDescent="0.3">
      <c r="B127" t="s">
        <v>150</v>
      </c>
      <c r="C127" t="s">
        <v>19</v>
      </c>
      <c r="D127">
        <v>65</v>
      </c>
      <c r="E127" s="15" t="s">
        <v>10</v>
      </c>
      <c r="F127" s="16">
        <v>44976</v>
      </c>
      <c r="G127">
        <v>80</v>
      </c>
      <c r="H127">
        <v>4</v>
      </c>
      <c r="I127">
        <f>IF(MONTH(calls[[#This Row],[Date of Call]])&lt;=6, YEAR(calls[[#This Row],[Date of Call]]), YEAR(calls[[#This Row],[Date of Call]])+1)</f>
        <v>2023</v>
      </c>
      <c r="J127" t="str">
        <f>TEXT(calls[[#This Row],[Date of Call]],"DDDD")</f>
        <v>Sunday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4</v>
      </c>
    </row>
    <row r="128" spans="2:12" x14ac:dyDescent="0.3">
      <c r="B128" t="s">
        <v>151</v>
      </c>
      <c r="C128" t="s">
        <v>8</v>
      </c>
      <c r="D128">
        <v>114</v>
      </c>
      <c r="E128" s="15" t="s">
        <v>11</v>
      </c>
      <c r="F128" s="16">
        <v>44976</v>
      </c>
      <c r="G128">
        <v>54</v>
      </c>
      <c r="H128">
        <v>1.1000000000000001</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1</v>
      </c>
    </row>
    <row r="129" spans="2:12" x14ac:dyDescent="0.3">
      <c r="B129" t="s">
        <v>152</v>
      </c>
      <c r="C129" t="s">
        <v>12</v>
      </c>
      <c r="D129">
        <v>155</v>
      </c>
      <c r="E129" s="15" t="s">
        <v>11</v>
      </c>
      <c r="F129" s="16">
        <v>44977</v>
      </c>
      <c r="G129">
        <v>80</v>
      </c>
      <c r="H129">
        <v>3.9</v>
      </c>
      <c r="I129">
        <f>IF(MONTH(calls[[#This Row],[Date of Call]])&lt;=6, YEAR(calls[[#This Row],[Date of Call]]), YEAR(calls[[#This Row],[Date of Call]])+1)</f>
        <v>2023</v>
      </c>
      <c r="J129" t="str">
        <f>TEXT(calls[[#This Row],[Date of Call]],"DDDD")</f>
        <v>Monday</v>
      </c>
      <c r="K129" t="str" cm="1">
        <f t="array" ref="K129">_xlfn.IFS(calls[[#This Row],[Duration]]&lt;=10,"Under 10 mins", calls[[#This Row],[Duration]]&lt;=30, "10 to 30 mins", calls[[#This Row],[Duration]]&lt;=60, "30 to 60 mins", calls[[#This Row],[Duration]]&lt;=120, "1 to 2 hours", TRUE, "More than 2 hours")</f>
        <v>More than 2 hours</v>
      </c>
      <c r="L129">
        <f>ROUND(calls[[#This Row],[Satisfaction Rating]],0)</f>
        <v>4</v>
      </c>
    </row>
    <row r="130" spans="2:12" x14ac:dyDescent="0.3">
      <c r="B130" t="s">
        <v>153</v>
      </c>
      <c r="C130" t="s">
        <v>19</v>
      </c>
      <c r="D130">
        <v>114</v>
      </c>
      <c r="E130" s="15" t="s">
        <v>10</v>
      </c>
      <c r="F130" s="16">
        <v>44978</v>
      </c>
      <c r="G130">
        <v>120</v>
      </c>
      <c r="H130">
        <v>1.8</v>
      </c>
      <c r="I130">
        <f>IF(MONTH(calls[[#This Row],[Date of Call]])&lt;=6, YEAR(calls[[#This Row],[Date of Call]]), YEAR(calls[[#This Row],[Date of Call]])+1)</f>
        <v>2023</v>
      </c>
      <c r="J130" t="str">
        <f>TEXT(calls[[#This Row],[Date of Call]],"DDDD")</f>
        <v>Tuesday</v>
      </c>
      <c r="K130" t="str" cm="1">
        <f t="array" ref="K130">_xlfn.IFS(calls[[#This Row],[Duration]]&lt;=10,"Under 10 mins", calls[[#This Row],[Duration]]&lt;=30, "10 to 30 mins", calls[[#This Row],[Duration]]&lt;=60, "30 to 60 mins", calls[[#This Row],[Duration]]&lt;=120, "1 to 2 hours", TRUE, "More than 2 hours")</f>
        <v>1 to 2 hours</v>
      </c>
      <c r="L130">
        <f>ROUND(calls[[#This Row],[Satisfaction Rating]],0)</f>
        <v>2</v>
      </c>
    </row>
    <row r="131" spans="2:12" x14ac:dyDescent="0.3">
      <c r="B131" t="s">
        <v>154</v>
      </c>
      <c r="C131" t="s">
        <v>15</v>
      </c>
      <c r="D131">
        <v>130</v>
      </c>
      <c r="E131" s="15" t="s">
        <v>13</v>
      </c>
      <c r="F131" s="16">
        <v>44978</v>
      </c>
      <c r="G131">
        <v>150</v>
      </c>
      <c r="H131">
        <v>1</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More than 2 hours</v>
      </c>
      <c r="L131">
        <f>ROUND(calls[[#This Row],[Satisfaction Rating]],0)</f>
        <v>1</v>
      </c>
    </row>
    <row r="132" spans="2:12" x14ac:dyDescent="0.3">
      <c r="B132" t="s">
        <v>155</v>
      </c>
      <c r="C132" t="s">
        <v>12</v>
      </c>
      <c r="D132">
        <v>89</v>
      </c>
      <c r="E132" s="15" t="s">
        <v>10</v>
      </c>
      <c r="F132" s="16">
        <v>44978</v>
      </c>
      <c r="G132">
        <v>90</v>
      </c>
      <c r="H132">
        <v>4.3</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1 to 2 hours</v>
      </c>
      <c r="L132">
        <f>ROUND(calls[[#This Row],[Satisfaction Rating]],0)</f>
        <v>4</v>
      </c>
    </row>
    <row r="133" spans="2:12" x14ac:dyDescent="0.3">
      <c r="B133" t="s">
        <v>156</v>
      </c>
      <c r="C133" t="s">
        <v>17</v>
      </c>
      <c r="D133">
        <v>61</v>
      </c>
      <c r="E133" s="15" t="s">
        <v>6</v>
      </c>
      <c r="F133" s="16">
        <v>44979</v>
      </c>
      <c r="G133">
        <v>140</v>
      </c>
      <c r="H133">
        <v>3.4</v>
      </c>
      <c r="I133">
        <f>IF(MONTH(calls[[#This Row],[Date of Call]])&lt;=6, YEAR(calls[[#This Row],[Date of Call]]), YEAR(calls[[#This Row],[Date of Call]])+1)</f>
        <v>2023</v>
      </c>
      <c r="J133" t="str">
        <f>TEXT(calls[[#This Row],[Date of Call]],"DDDD")</f>
        <v>Wednesday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3</v>
      </c>
    </row>
    <row r="134" spans="2:12" x14ac:dyDescent="0.3">
      <c r="B134" t="s">
        <v>157</v>
      </c>
      <c r="C134" t="s">
        <v>18</v>
      </c>
      <c r="D134">
        <v>154</v>
      </c>
      <c r="E134" s="15" t="s">
        <v>11</v>
      </c>
      <c r="F134" s="16">
        <v>44979</v>
      </c>
      <c r="G134">
        <v>22</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More than 2 hours</v>
      </c>
      <c r="L134">
        <f>ROUND(calls[[#This Row],[Satisfaction Rating]],0)</f>
        <v>3</v>
      </c>
    </row>
    <row r="135" spans="2:12" x14ac:dyDescent="0.3">
      <c r="B135" t="s">
        <v>158</v>
      </c>
      <c r="C135" t="s">
        <v>19</v>
      </c>
      <c r="D135">
        <v>115</v>
      </c>
      <c r="E135" s="15" t="s">
        <v>13</v>
      </c>
      <c r="F135" s="16">
        <v>44980</v>
      </c>
      <c r="G135">
        <v>150</v>
      </c>
      <c r="H135">
        <v>4.0999999999999996</v>
      </c>
      <c r="I135">
        <f>IF(MONTH(calls[[#This Row],[Date of Call]])&lt;=6, YEAR(calls[[#This Row],[Date of Call]]), YEAR(calls[[#This Row],[Date of Call]])+1)</f>
        <v>2023</v>
      </c>
      <c r="J135" t="str">
        <f>TEXT(calls[[#This Row],[Date of Call]],"DDDD")</f>
        <v>Thursday</v>
      </c>
      <c r="K135" t="str" cm="1">
        <f t="array" ref="K135">_xlfn.IFS(calls[[#This Row],[Duration]]&lt;=10,"Under 10 mins", calls[[#This Row],[Duration]]&lt;=30, "10 to 30 mins", calls[[#This Row],[Duration]]&lt;=60, "30 to 60 mins", calls[[#This Row],[Duration]]&lt;=120, "1 to 2 hours", TRUE, "More than 2 hours")</f>
        <v>1 to 2 hours</v>
      </c>
      <c r="L135">
        <f>ROUND(calls[[#This Row],[Satisfaction Rating]],0)</f>
        <v>4</v>
      </c>
    </row>
    <row r="136" spans="2:12" x14ac:dyDescent="0.3">
      <c r="B136" t="s">
        <v>159</v>
      </c>
      <c r="C136" t="s">
        <v>5</v>
      </c>
      <c r="D136">
        <v>138</v>
      </c>
      <c r="E136" s="15" t="s">
        <v>9</v>
      </c>
      <c r="F136" s="16">
        <v>44981</v>
      </c>
      <c r="G136">
        <v>35</v>
      </c>
      <c r="H136">
        <v>4.8</v>
      </c>
      <c r="I136">
        <f>IF(MONTH(calls[[#This Row],[Date of Call]])&lt;=6, YEAR(calls[[#This Row],[Date of Call]]), YEAR(calls[[#This Row],[Date of Call]])+1)</f>
        <v>2023</v>
      </c>
      <c r="J136" t="str">
        <f>TEXT(calls[[#This Row],[Date of Call]],"DDDD")</f>
        <v>Friday</v>
      </c>
      <c r="K136" t="str" cm="1">
        <f t="array" ref="K136">_xlfn.IFS(calls[[#This Row],[Duration]]&lt;=10,"Under 10 mins", calls[[#This Row],[Duration]]&lt;=30, "10 to 30 mins", calls[[#This Row],[Duration]]&lt;=60, "30 to 60 mins", calls[[#This Row],[Duration]]&lt;=120, "1 to 2 hours", TRUE, "More than 2 hours")</f>
        <v>More than 2 hours</v>
      </c>
      <c r="L136">
        <f>ROUND(calls[[#This Row],[Satisfaction Rating]],0)</f>
        <v>5</v>
      </c>
    </row>
    <row r="137" spans="2:12" x14ac:dyDescent="0.3">
      <c r="B137" t="s">
        <v>160</v>
      </c>
      <c r="C137" t="s">
        <v>21</v>
      </c>
      <c r="D137">
        <v>153</v>
      </c>
      <c r="E137" s="15" t="s">
        <v>10</v>
      </c>
      <c r="F137" s="16">
        <v>44981</v>
      </c>
      <c r="G137">
        <v>200</v>
      </c>
      <c r="H137">
        <v>2</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2</v>
      </c>
    </row>
    <row r="138" spans="2:12" x14ac:dyDescent="0.3">
      <c r="B138" t="s">
        <v>161</v>
      </c>
      <c r="C138" t="s">
        <v>19</v>
      </c>
      <c r="D138">
        <v>61</v>
      </c>
      <c r="E138" s="15" t="s">
        <v>6</v>
      </c>
      <c r="F138" s="16">
        <v>44982</v>
      </c>
      <c r="G138">
        <v>150</v>
      </c>
      <c r="H138">
        <v>4.5999999999999996</v>
      </c>
      <c r="I138">
        <f>IF(MONTH(calls[[#This Row],[Date of Call]])&lt;=6, YEAR(calls[[#This Row],[Date of Call]]), YEAR(calls[[#This Row],[Date of Call]])+1)</f>
        <v>2023</v>
      </c>
      <c r="J138" t="str">
        <f>TEXT(calls[[#This Row],[Date of Call]],"DDDD")</f>
        <v>Saturday</v>
      </c>
      <c r="K138" t="str" cm="1">
        <f t="array" ref="K138">_xlfn.IFS(calls[[#This Row],[Duration]]&lt;=10,"Under 10 mins", calls[[#This Row],[Duration]]&lt;=30, "10 to 30 mins", calls[[#This Row],[Duration]]&lt;=60, "30 to 60 mins", calls[[#This Row],[Duration]]&lt;=120, "1 to 2 hours", TRUE, "More than 2 hours")</f>
        <v>1 to 2 hours</v>
      </c>
      <c r="L138">
        <f>ROUND(calls[[#This Row],[Satisfaction Rating]],0)</f>
        <v>5</v>
      </c>
    </row>
    <row r="139" spans="2:12" x14ac:dyDescent="0.3">
      <c r="B139" t="s">
        <v>162</v>
      </c>
      <c r="C139" t="s">
        <v>22</v>
      </c>
      <c r="D139">
        <v>62</v>
      </c>
      <c r="E139" s="15" t="s">
        <v>10</v>
      </c>
      <c r="F139" s="16">
        <v>44982</v>
      </c>
      <c r="G139">
        <v>21</v>
      </c>
      <c r="H139">
        <v>2.6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3</v>
      </c>
    </row>
    <row r="140" spans="2:12" x14ac:dyDescent="0.3">
      <c r="B140" t="s">
        <v>163</v>
      </c>
      <c r="C140" t="s">
        <v>17</v>
      </c>
      <c r="D140">
        <v>151</v>
      </c>
      <c r="E140" s="15" t="s">
        <v>13</v>
      </c>
      <c r="F140" s="16">
        <v>44983</v>
      </c>
      <c r="G140">
        <v>46</v>
      </c>
      <c r="H140">
        <v>4.9000000000000004</v>
      </c>
      <c r="I140">
        <f>IF(MONTH(calls[[#This Row],[Date of Call]])&lt;=6, YEAR(calls[[#This Row],[Date of Call]]), YEAR(calls[[#This Row],[Date of Call]])+1)</f>
        <v>2023</v>
      </c>
      <c r="J140" t="str">
        <f>TEXT(calls[[#This Row],[Date of Call]],"DDDD")</f>
        <v>Sunday</v>
      </c>
      <c r="K140" t="str" cm="1">
        <f t="array" ref="K140">_xlfn.IFS(calls[[#This Row],[Duration]]&lt;=10,"Under 10 mins", calls[[#This Row],[Duration]]&lt;=30, "10 to 30 mins", calls[[#This Row],[Duration]]&lt;=60, "30 to 60 mins", calls[[#This Row],[Duration]]&lt;=120, "1 to 2 hours", TRUE, "More than 2 hours")</f>
        <v>More than 2 hours</v>
      </c>
      <c r="L140">
        <f>ROUND(calls[[#This Row],[Satisfaction Rating]],0)</f>
        <v>5</v>
      </c>
    </row>
    <row r="141" spans="2:12" x14ac:dyDescent="0.3">
      <c r="B141" t="s">
        <v>164</v>
      </c>
      <c r="C141" t="s">
        <v>16</v>
      </c>
      <c r="D141">
        <v>102</v>
      </c>
      <c r="E141" s="15" t="s">
        <v>11</v>
      </c>
      <c r="F141" s="16">
        <v>44983</v>
      </c>
      <c r="G141">
        <v>165</v>
      </c>
      <c r="H141">
        <v>2.7</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1 to 2 hours</v>
      </c>
      <c r="L141">
        <f>ROUND(calls[[#This Row],[Satisfaction Rating]],0)</f>
        <v>3</v>
      </c>
    </row>
    <row r="142" spans="2:12" x14ac:dyDescent="0.3">
      <c r="B142" t="s">
        <v>165</v>
      </c>
      <c r="C142" t="s">
        <v>7</v>
      </c>
      <c r="D142">
        <v>64</v>
      </c>
      <c r="E142" s="15" t="s">
        <v>10</v>
      </c>
      <c r="F142" s="16">
        <v>44983</v>
      </c>
      <c r="G142">
        <v>84</v>
      </c>
      <c r="H142">
        <v>4.0999999999999996</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4</v>
      </c>
    </row>
    <row r="143" spans="2:12" x14ac:dyDescent="0.3">
      <c r="B143" t="s">
        <v>166</v>
      </c>
      <c r="C143" t="s">
        <v>12</v>
      </c>
      <c r="D143">
        <v>6</v>
      </c>
      <c r="E143" s="15" t="s">
        <v>11</v>
      </c>
      <c r="F143" s="16">
        <v>44984</v>
      </c>
      <c r="G143">
        <v>102</v>
      </c>
      <c r="H143">
        <v>4.4000000000000004</v>
      </c>
      <c r="I143">
        <f>IF(MONTH(calls[[#This Row],[Date of Call]])&lt;=6, YEAR(calls[[#This Row],[Date of Call]]), YEAR(calls[[#This Row],[Date of Call]])+1)</f>
        <v>2023</v>
      </c>
      <c r="J143" t="str">
        <f>TEXT(calls[[#This Row],[Date of Call]],"DDDD")</f>
        <v>Monday</v>
      </c>
      <c r="K143" t="str" cm="1">
        <f t="array" ref="K143">_xlfn.IFS(calls[[#This Row],[Duration]]&lt;=10,"Under 10 mins", calls[[#This Row],[Duration]]&lt;=30, "10 to 30 mins", calls[[#This Row],[Duration]]&lt;=60, "30 to 60 mins", calls[[#This Row],[Duration]]&lt;=120, "1 to 2 hours", TRUE, "More than 2 hours")</f>
        <v>Under 10 mins</v>
      </c>
      <c r="L143">
        <f>ROUND(calls[[#This Row],[Satisfaction Rating]],0)</f>
        <v>4</v>
      </c>
    </row>
    <row r="144" spans="2:12" x14ac:dyDescent="0.3">
      <c r="B144" t="s">
        <v>167</v>
      </c>
      <c r="C144" t="s">
        <v>7</v>
      </c>
      <c r="D144">
        <v>129</v>
      </c>
      <c r="E144" s="15" t="s">
        <v>10</v>
      </c>
      <c r="F144" s="16">
        <v>44984</v>
      </c>
      <c r="G144">
        <v>180</v>
      </c>
      <c r="H144">
        <v>4.8</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More than 2 hours</v>
      </c>
      <c r="L144">
        <f>ROUND(calls[[#This Row],[Satisfaction Rating]],0)</f>
        <v>5</v>
      </c>
    </row>
    <row r="145" spans="2:12" x14ac:dyDescent="0.3">
      <c r="B145" t="s">
        <v>168</v>
      </c>
      <c r="C145" t="s">
        <v>22</v>
      </c>
      <c r="D145">
        <v>42</v>
      </c>
      <c r="E145" s="15" t="s">
        <v>13</v>
      </c>
      <c r="F145" s="16">
        <v>44985</v>
      </c>
      <c r="G145">
        <v>111</v>
      </c>
      <c r="H145">
        <v>3</v>
      </c>
      <c r="I145">
        <f>IF(MONTH(calls[[#This Row],[Date of Call]])&lt;=6, YEAR(calls[[#This Row],[Date of Call]]), YEAR(calls[[#This Row],[Date of Call]])+1)</f>
        <v>2023</v>
      </c>
      <c r="J145" t="str">
        <f>TEXT(calls[[#This Row],[Date of Call]],"DDDD")</f>
        <v>Tuesday</v>
      </c>
      <c r="K145" t="str" cm="1">
        <f t="array" ref="K145">_xlfn.IFS(calls[[#This Row],[Duration]]&lt;=10,"Under 10 mins", calls[[#This Row],[Duration]]&lt;=30, "10 to 30 mins", calls[[#This Row],[Duration]]&lt;=60, "30 to 60 mins", calls[[#This Row],[Duration]]&lt;=120, "1 to 2 hours", TRUE, "More than 2 hours")</f>
        <v>30 to 60 mins</v>
      </c>
      <c r="L145">
        <f>ROUND(calls[[#This Row],[Satisfaction Rating]],0)</f>
        <v>3</v>
      </c>
    </row>
    <row r="146" spans="2:12" x14ac:dyDescent="0.3">
      <c r="B146" t="s">
        <v>169</v>
      </c>
      <c r="C146" t="s">
        <v>22</v>
      </c>
      <c r="D146">
        <v>71</v>
      </c>
      <c r="E146" s="15" t="s">
        <v>6</v>
      </c>
      <c r="F146" s="16">
        <v>44985</v>
      </c>
      <c r="G146">
        <v>104</v>
      </c>
      <c r="H146">
        <v>3.1</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1 to 2 hours</v>
      </c>
      <c r="L146">
        <f>ROUND(calls[[#This Row],[Satisfaction Rating]],0)</f>
        <v>3</v>
      </c>
    </row>
    <row r="147" spans="2:12" x14ac:dyDescent="0.3">
      <c r="B147" t="s">
        <v>170</v>
      </c>
      <c r="C147" t="s">
        <v>23</v>
      </c>
      <c r="D147">
        <v>53</v>
      </c>
      <c r="E147" s="15" t="s">
        <v>11</v>
      </c>
      <c r="F147" s="16">
        <v>44985</v>
      </c>
      <c r="G147">
        <v>80</v>
      </c>
      <c r="H147">
        <v>2.6</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30 to 60 mins</v>
      </c>
      <c r="L147">
        <f>ROUND(calls[[#This Row],[Satisfaction Rating]],0)</f>
        <v>3</v>
      </c>
    </row>
    <row r="148" spans="2:12" x14ac:dyDescent="0.3">
      <c r="B148" t="s">
        <v>171</v>
      </c>
      <c r="C148" t="s">
        <v>8</v>
      </c>
      <c r="D148">
        <v>155</v>
      </c>
      <c r="E148" s="15" t="s">
        <v>6</v>
      </c>
      <c r="F148" s="16">
        <v>44986</v>
      </c>
      <c r="G148">
        <v>132</v>
      </c>
      <c r="H148">
        <v>4.5999999999999996</v>
      </c>
      <c r="I148">
        <f>IF(MONTH(calls[[#This Row],[Date of Call]])&lt;=6, YEAR(calls[[#This Row],[Date of Call]]), YEAR(calls[[#This Row],[Date of Call]])+1)</f>
        <v>2023</v>
      </c>
      <c r="J148" t="str">
        <f>TEXT(calls[[#This Row],[Date of Call]],"DDDD")</f>
        <v>Wednesday</v>
      </c>
      <c r="K148" t="str" cm="1">
        <f t="array" ref="K148">_xlfn.IFS(calls[[#This Row],[Duration]]&lt;=10,"Under 10 mins", calls[[#This Row],[Duration]]&lt;=30, "10 to 30 mins", calls[[#This Row],[Duration]]&lt;=60, "30 to 60 mins", calls[[#This Row],[Duration]]&lt;=120, "1 to 2 hours", TRUE, "More than 2 hours")</f>
        <v>More than 2 hours</v>
      </c>
      <c r="L148">
        <f>ROUND(calls[[#This Row],[Satisfaction Rating]],0)</f>
        <v>5</v>
      </c>
    </row>
    <row r="149" spans="2:12" x14ac:dyDescent="0.3">
      <c r="B149" t="s">
        <v>172</v>
      </c>
      <c r="C149" t="s">
        <v>8</v>
      </c>
      <c r="D149">
        <v>90</v>
      </c>
      <c r="E149" s="15" t="s">
        <v>13</v>
      </c>
      <c r="F149" s="16">
        <v>44986</v>
      </c>
      <c r="G149">
        <v>170</v>
      </c>
      <c r="H149">
        <v>3.7</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1 to 2 hours</v>
      </c>
      <c r="L149">
        <f>ROUND(calls[[#This Row],[Satisfaction Rating]],0)</f>
        <v>4</v>
      </c>
    </row>
    <row r="150" spans="2:12" x14ac:dyDescent="0.3">
      <c r="B150" t="s">
        <v>173</v>
      </c>
      <c r="C150" t="s">
        <v>7</v>
      </c>
      <c r="D150">
        <v>166</v>
      </c>
      <c r="E150" s="15" t="s">
        <v>9</v>
      </c>
      <c r="F150" s="16">
        <v>44986</v>
      </c>
      <c r="G150">
        <v>36</v>
      </c>
      <c r="H150">
        <v>3.8</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More than 2 hours</v>
      </c>
      <c r="L150">
        <f>ROUND(calls[[#This Row],[Satisfaction Rating]],0)</f>
        <v>4</v>
      </c>
    </row>
    <row r="151" spans="2:12" x14ac:dyDescent="0.3">
      <c r="B151" t="s">
        <v>174</v>
      </c>
      <c r="C151" t="s">
        <v>24</v>
      </c>
      <c r="D151">
        <v>89</v>
      </c>
      <c r="E151" s="15" t="s">
        <v>6</v>
      </c>
      <c r="F151" s="16">
        <v>44986</v>
      </c>
      <c r="G151">
        <v>126</v>
      </c>
      <c r="H151">
        <v>3.6</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1 to 2 hours</v>
      </c>
      <c r="L151">
        <f>ROUND(calls[[#This Row],[Satisfaction Rating]],0)</f>
        <v>4</v>
      </c>
    </row>
    <row r="152" spans="2:12" x14ac:dyDescent="0.3">
      <c r="B152" t="s">
        <v>175</v>
      </c>
      <c r="C152" t="s">
        <v>19</v>
      </c>
      <c r="D152">
        <v>152</v>
      </c>
      <c r="E152" s="15" t="s">
        <v>11</v>
      </c>
      <c r="F152" s="16">
        <v>44986</v>
      </c>
      <c r="G152">
        <v>215</v>
      </c>
      <c r="H152">
        <v>4.4000000000000004</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More than 2 hours</v>
      </c>
      <c r="L152">
        <f>ROUND(calls[[#This Row],[Satisfaction Rating]],0)</f>
        <v>4</v>
      </c>
    </row>
    <row r="153" spans="2:12" x14ac:dyDescent="0.3">
      <c r="B153" t="s">
        <v>176</v>
      </c>
      <c r="C153" t="s">
        <v>24</v>
      </c>
      <c r="D153">
        <v>137</v>
      </c>
      <c r="E153" s="15" t="s">
        <v>13</v>
      </c>
      <c r="F153" s="16">
        <v>44986</v>
      </c>
      <c r="G153">
        <v>114</v>
      </c>
      <c r="H153">
        <v>3.2</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3</v>
      </c>
    </row>
    <row r="154" spans="2:12" x14ac:dyDescent="0.3">
      <c r="B154" t="s">
        <v>177</v>
      </c>
      <c r="C154" t="s">
        <v>24</v>
      </c>
      <c r="D154">
        <v>43</v>
      </c>
      <c r="E154" s="15" t="s">
        <v>13</v>
      </c>
      <c r="F154" s="16">
        <v>44986</v>
      </c>
      <c r="G154">
        <v>99</v>
      </c>
      <c r="H154">
        <v>4.7</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30 to 60 mins</v>
      </c>
      <c r="L154">
        <f>ROUND(calls[[#This Row],[Satisfaction Rating]],0)</f>
        <v>5</v>
      </c>
    </row>
    <row r="155" spans="2:12" x14ac:dyDescent="0.3">
      <c r="B155" t="s">
        <v>178</v>
      </c>
      <c r="C155" t="s">
        <v>18</v>
      </c>
      <c r="D155">
        <v>114</v>
      </c>
      <c r="E155" s="15" t="s">
        <v>13</v>
      </c>
      <c r="F155" s="16">
        <v>44987</v>
      </c>
      <c r="G155">
        <v>23</v>
      </c>
      <c r="H155">
        <v>4.8</v>
      </c>
      <c r="I155">
        <f>IF(MONTH(calls[[#This Row],[Date of Call]])&lt;=6, YEAR(calls[[#This Row],[Date of Call]]), YEAR(calls[[#This Row],[Date of Call]])+1)</f>
        <v>2023</v>
      </c>
      <c r="J155" t="str">
        <f>TEXT(calls[[#This Row],[Date of Call]],"DDDD")</f>
        <v>Thursday</v>
      </c>
      <c r="K155" t="str" cm="1">
        <f t="array" ref="K155">_xlfn.IFS(calls[[#This Row],[Duration]]&lt;=10,"Under 10 mins", calls[[#This Row],[Duration]]&lt;=30, "10 to 30 mins", calls[[#This Row],[Duration]]&lt;=60, "30 to 60 mins", calls[[#This Row],[Duration]]&lt;=120, "1 to 2 hours", TRUE, "More than 2 hours")</f>
        <v>1 to 2 hours</v>
      </c>
      <c r="L155">
        <f>ROUND(calls[[#This Row],[Satisfaction Rating]],0)</f>
        <v>5</v>
      </c>
    </row>
    <row r="156" spans="2:12" x14ac:dyDescent="0.3">
      <c r="B156" t="s">
        <v>179</v>
      </c>
      <c r="C156" t="s">
        <v>21</v>
      </c>
      <c r="D156">
        <v>103</v>
      </c>
      <c r="E156" s="15" t="s">
        <v>6</v>
      </c>
      <c r="F156" s="16">
        <v>44987</v>
      </c>
      <c r="G156">
        <v>75</v>
      </c>
      <c r="H156">
        <v>2.7</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3</v>
      </c>
    </row>
    <row r="157" spans="2:12" x14ac:dyDescent="0.3">
      <c r="B157" t="s">
        <v>180</v>
      </c>
      <c r="C157" t="s">
        <v>24</v>
      </c>
      <c r="D157">
        <v>98</v>
      </c>
      <c r="E157" s="15" t="s">
        <v>11</v>
      </c>
      <c r="F157" s="16">
        <v>44987</v>
      </c>
      <c r="G157">
        <v>100</v>
      </c>
      <c r="H157">
        <v>3.8</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4</v>
      </c>
    </row>
    <row r="158" spans="2:12" x14ac:dyDescent="0.3">
      <c r="B158" t="s">
        <v>181</v>
      </c>
      <c r="C158" t="s">
        <v>7</v>
      </c>
      <c r="D158">
        <v>106</v>
      </c>
      <c r="E158" s="15" t="s">
        <v>9</v>
      </c>
      <c r="F158" s="16">
        <v>44987</v>
      </c>
      <c r="G158">
        <v>108</v>
      </c>
      <c r="H158">
        <v>4.3</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182</v>
      </c>
      <c r="C159" t="s">
        <v>12</v>
      </c>
      <c r="D159">
        <v>96</v>
      </c>
      <c r="E159" s="15" t="s">
        <v>9</v>
      </c>
      <c r="F159" s="16">
        <v>44987</v>
      </c>
      <c r="G159">
        <v>108</v>
      </c>
      <c r="H159">
        <v>5</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5</v>
      </c>
    </row>
    <row r="160" spans="2:12" x14ac:dyDescent="0.3">
      <c r="B160" t="s">
        <v>183</v>
      </c>
      <c r="C160" t="s">
        <v>21</v>
      </c>
      <c r="D160">
        <v>70</v>
      </c>
      <c r="E160" s="15" t="s">
        <v>9</v>
      </c>
      <c r="F160" s="16">
        <v>44987</v>
      </c>
      <c r="G160">
        <v>28</v>
      </c>
      <c r="H160">
        <v>4.8</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184</v>
      </c>
      <c r="C161" t="s">
        <v>22</v>
      </c>
      <c r="D161">
        <v>86</v>
      </c>
      <c r="E161" s="15" t="s">
        <v>10</v>
      </c>
      <c r="F161" s="16">
        <v>44988</v>
      </c>
      <c r="G161">
        <v>70</v>
      </c>
      <c r="H161">
        <v>4.9000000000000004</v>
      </c>
      <c r="I161">
        <f>IF(MONTH(calls[[#This Row],[Date of Call]])&lt;=6, YEAR(calls[[#This Row],[Date of Call]]), YEAR(calls[[#This Row],[Date of Call]])+1)</f>
        <v>2023</v>
      </c>
      <c r="J161" t="str">
        <f>TEXT(calls[[#This Row],[Date of Call]],"DDDD")</f>
        <v>Friday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185</v>
      </c>
      <c r="C162" t="s">
        <v>23</v>
      </c>
      <c r="D162">
        <v>64</v>
      </c>
      <c r="E162" s="15" t="s">
        <v>10</v>
      </c>
      <c r="F162" s="16">
        <v>44988</v>
      </c>
      <c r="G162">
        <v>172</v>
      </c>
      <c r="H162">
        <v>4.0999999999999996</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4</v>
      </c>
    </row>
    <row r="163" spans="2:12" x14ac:dyDescent="0.3">
      <c r="B163" t="s">
        <v>186</v>
      </c>
      <c r="C163" t="s">
        <v>12</v>
      </c>
      <c r="D163">
        <v>113</v>
      </c>
      <c r="E163" s="15" t="s">
        <v>11</v>
      </c>
      <c r="F163" s="16">
        <v>44988</v>
      </c>
      <c r="G163">
        <v>123</v>
      </c>
      <c r="H163">
        <v>4.4000000000000004</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187</v>
      </c>
      <c r="C164" t="s">
        <v>12</v>
      </c>
      <c r="D164">
        <v>21</v>
      </c>
      <c r="E164" s="15" t="s">
        <v>9</v>
      </c>
      <c r="F164" s="16">
        <v>44988</v>
      </c>
      <c r="G164">
        <v>93</v>
      </c>
      <c r="H164">
        <v>3.4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10 to 30 mins</v>
      </c>
      <c r="L164">
        <f>ROUND(calls[[#This Row],[Satisfaction Rating]],0)</f>
        <v>3</v>
      </c>
    </row>
    <row r="165" spans="2:12" x14ac:dyDescent="0.3">
      <c r="B165" t="s">
        <v>188</v>
      </c>
      <c r="C165" t="s">
        <v>16</v>
      </c>
      <c r="D165">
        <v>107</v>
      </c>
      <c r="E165" s="15" t="s">
        <v>10</v>
      </c>
      <c r="F165" s="16">
        <v>44988</v>
      </c>
      <c r="G165">
        <v>66</v>
      </c>
      <c r="H165">
        <v>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 to 2 hours</v>
      </c>
      <c r="L165">
        <f>ROUND(calls[[#This Row],[Satisfaction Rating]],0)</f>
        <v>4</v>
      </c>
    </row>
    <row r="166" spans="2:12" x14ac:dyDescent="0.3">
      <c r="B166" t="s">
        <v>189</v>
      </c>
      <c r="C166" t="s">
        <v>16</v>
      </c>
      <c r="D166">
        <v>131</v>
      </c>
      <c r="E166" s="15" t="s">
        <v>9</v>
      </c>
      <c r="F166" s="16">
        <v>44988</v>
      </c>
      <c r="G166">
        <v>39</v>
      </c>
      <c r="H166">
        <v>2.4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More than 2 hours</v>
      </c>
      <c r="L166">
        <f>ROUND(calls[[#This Row],[Satisfaction Rating]],0)</f>
        <v>2</v>
      </c>
    </row>
    <row r="167" spans="2:12" x14ac:dyDescent="0.3">
      <c r="B167" t="s">
        <v>190</v>
      </c>
      <c r="C167" t="s">
        <v>20</v>
      </c>
      <c r="D167">
        <v>11</v>
      </c>
      <c r="E167" s="15" t="s">
        <v>6</v>
      </c>
      <c r="F167" s="16">
        <v>44988</v>
      </c>
      <c r="G167">
        <v>25</v>
      </c>
      <c r="H167">
        <v>2.1</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10 to 30 mins</v>
      </c>
      <c r="L167">
        <f>ROUND(calls[[#This Row],[Satisfaction Rating]],0)</f>
        <v>2</v>
      </c>
    </row>
    <row r="168" spans="2:12" x14ac:dyDescent="0.3">
      <c r="B168" t="s">
        <v>191</v>
      </c>
      <c r="C168" t="s">
        <v>17</v>
      </c>
      <c r="D168">
        <v>86</v>
      </c>
      <c r="E168" s="15" t="s">
        <v>11</v>
      </c>
      <c r="F168" s="16">
        <v>44988</v>
      </c>
      <c r="G168">
        <v>68</v>
      </c>
      <c r="H168">
        <v>3</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 to 2 hours</v>
      </c>
      <c r="L168">
        <f>ROUND(calls[[#This Row],[Satisfaction Rating]],0)</f>
        <v>3</v>
      </c>
    </row>
    <row r="169" spans="2:12" x14ac:dyDescent="0.3">
      <c r="B169" t="s">
        <v>192</v>
      </c>
      <c r="C169" t="s">
        <v>23</v>
      </c>
      <c r="D169">
        <v>28</v>
      </c>
      <c r="E169" s="15" t="s">
        <v>6</v>
      </c>
      <c r="F169" s="16">
        <v>44988</v>
      </c>
      <c r="G169">
        <v>84</v>
      </c>
      <c r="H169">
        <v>3.2</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10 to 30 mins</v>
      </c>
      <c r="L169">
        <f>ROUND(calls[[#This Row],[Satisfaction Rating]],0)</f>
        <v>3</v>
      </c>
    </row>
    <row r="170" spans="2:12" x14ac:dyDescent="0.3">
      <c r="B170" t="s">
        <v>193</v>
      </c>
      <c r="C170" t="s">
        <v>8</v>
      </c>
      <c r="D170">
        <v>139</v>
      </c>
      <c r="E170" s="15" t="s">
        <v>9</v>
      </c>
      <c r="F170" s="16">
        <v>44989</v>
      </c>
      <c r="G170">
        <v>88</v>
      </c>
      <c r="H170">
        <v>3.4</v>
      </c>
      <c r="I170">
        <f>IF(MONTH(calls[[#This Row],[Date of Call]])&lt;=6, YEAR(calls[[#This Row],[Date of Call]]), YEAR(calls[[#This Row],[Date of Call]])+1)</f>
        <v>2023</v>
      </c>
      <c r="J170" t="str">
        <f>TEXT(calls[[#This Row],[Date of Call]],"DDDD")</f>
        <v>Saturday</v>
      </c>
      <c r="K170" t="str" cm="1">
        <f t="array" ref="K170">_xlfn.IFS(calls[[#This Row],[Duration]]&lt;=10,"Under 10 mins", calls[[#This Row],[Duration]]&lt;=30, "10 to 30 mins", calls[[#This Row],[Duration]]&lt;=60, "30 to 60 mins", calls[[#This Row],[Duration]]&lt;=120, "1 to 2 hours", TRUE, "More than 2 hours")</f>
        <v>More than 2 hours</v>
      </c>
      <c r="L170">
        <f>ROUND(calls[[#This Row],[Satisfaction Rating]],0)</f>
        <v>3</v>
      </c>
    </row>
    <row r="171" spans="2:12" x14ac:dyDescent="0.3">
      <c r="B171" t="s">
        <v>194</v>
      </c>
      <c r="C171" t="s">
        <v>7</v>
      </c>
      <c r="D171">
        <v>82</v>
      </c>
      <c r="E171" s="15" t="s">
        <v>11</v>
      </c>
      <c r="F171" s="16">
        <v>44989</v>
      </c>
      <c r="G171">
        <v>93</v>
      </c>
      <c r="H171">
        <v>2.7</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1 to 2 hours</v>
      </c>
      <c r="L171">
        <f>ROUND(calls[[#This Row],[Satisfaction Rating]],0)</f>
        <v>3</v>
      </c>
    </row>
    <row r="172" spans="2:12" x14ac:dyDescent="0.3">
      <c r="B172" t="s">
        <v>195</v>
      </c>
      <c r="C172" t="s">
        <v>12</v>
      </c>
      <c r="D172">
        <v>101</v>
      </c>
      <c r="E172" s="15" t="s">
        <v>6</v>
      </c>
      <c r="F172" s="16">
        <v>44989</v>
      </c>
      <c r="G172">
        <v>128</v>
      </c>
      <c r="H172">
        <v>5</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5</v>
      </c>
    </row>
    <row r="173" spans="2:12" x14ac:dyDescent="0.3">
      <c r="B173" t="s">
        <v>196</v>
      </c>
      <c r="C173" t="s">
        <v>23</v>
      </c>
      <c r="D173">
        <v>75</v>
      </c>
      <c r="E173" s="15" t="s">
        <v>13</v>
      </c>
      <c r="F173" s="16">
        <v>44989</v>
      </c>
      <c r="G173">
        <v>40</v>
      </c>
      <c r="H173">
        <v>3.4</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3</v>
      </c>
    </row>
    <row r="174" spans="2:12" x14ac:dyDescent="0.3">
      <c r="B174" t="s">
        <v>197</v>
      </c>
      <c r="C174" t="s">
        <v>18</v>
      </c>
      <c r="D174">
        <v>40</v>
      </c>
      <c r="E174" s="15" t="s">
        <v>6</v>
      </c>
      <c r="F174" s="16">
        <v>44990</v>
      </c>
      <c r="G174">
        <v>92</v>
      </c>
      <c r="H174">
        <v>4.7</v>
      </c>
      <c r="I174">
        <f>IF(MONTH(calls[[#This Row],[Date of Call]])&lt;=6, YEAR(calls[[#This Row],[Date of Call]]), YEAR(calls[[#This Row],[Date of Call]])+1)</f>
        <v>2023</v>
      </c>
      <c r="J174" t="str">
        <f>TEXT(calls[[#This Row],[Date of Call]],"DDDD")</f>
        <v>Sunday</v>
      </c>
      <c r="K174" t="str" cm="1">
        <f t="array" ref="K174">_xlfn.IFS(calls[[#This Row],[Duration]]&lt;=10,"Under 10 mins", calls[[#This Row],[Duration]]&lt;=30, "10 to 30 mins", calls[[#This Row],[Duration]]&lt;=60, "30 to 60 mins", calls[[#This Row],[Duration]]&lt;=120, "1 to 2 hours", TRUE, "More than 2 hours")</f>
        <v>30 to 60 mins</v>
      </c>
      <c r="L174">
        <f>ROUND(calls[[#This Row],[Satisfaction Rating]],0)</f>
        <v>5</v>
      </c>
    </row>
    <row r="175" spans="2:12" x14ac:dyDescent="0.3">
      <c r="B175" t="s">
        <v>198</v>
      </c>
      <c r="C175" t="s">
        <v>24</v>
      </c>
      <c r="D175">
        <v>86</v>
      </c>
      <c r="E175" s="15" t="s">
        <v>9</v>
      </c>
      <c r="F175" s="16">
        <v>44990</v>
      </c>
      <c r="G175">
        <v>27</v>
      </c>
      <c r="H175">
        <v>4.5</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1 to 2 hours</v>
      </c>
      <c r="L175">
        <f>ROUND(calls[[#This Row],[Satisfaction Rating]],0)</f>
        <v>5</v>
      </c>
    </row>
    <row r="176" spans="2:12" x14ac:dyDescent="0.3">
      <c r="B176" t="s">
        <v>199</v>
      </c>
      <c r="C176" t="s">
        <v>15</v>
      </c>
      <c r="D176">
        <v>131</v>
      </c>
      <c r="E176" s="15" t="s">
        <v>10</v>
      </c>
      <c r="F176" s="16">
        <v>44990</v>
      </c>
      <c r="G176">
        <v>140</v>
      </c>
      <c r="H176">
        <v>4.0999999999999996</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More than 2 hours</v>
      </c>
      <c r="L176">
        <f>ROUND(calls[[#This Row],[Satisfaction Rating]],0)</f>
        <v>4</v>
      </c>
    </row>
    <row r="177" spans="2:12" x14ac:dyDescent="0.3">
      <c r="B177" t="s">
        <v>200</v>
      </c>
      <c r="C177" t="s">
        <v>16</v>
      </c>
      <c r="D177">
        <v>67</v>
      </c>
      <c r="E177" s="15" t="s">
        <v>11</v>
      </c>
      <c r="F177" s="16">
        <v>44990</v>
      </c>
      <c r="G177">
        <v>40</v>
      </c>
      <c r="H177">
        <v>5</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1 to 2 hours</v>
      </c>
      <c r="L177">
        <f>ROUND(calls[[#This Row],[Satisfaction Rating]],0)</f>
        <v>5</v>
      </c>
    </row>
    <row r="178" spans="2:12" x14ac:dyDescent="0.3">
      <c r="B178" t="s">
        <v>201</v>
      </c>
      <c r="C178" t="s">
        <v>5</v>
      </c>
      <c r="D178">
        <v>71</v>
      </c>
      <c r="E178" s="15" t="s">
        <v>6</v>
      </c>
      <c r="F178" s="16">
        <v>44990</v>
      </c>
      <c r="G178">
        <v>102</v>
      </c>
      <c r="H178">
        <v>4.7</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202</v>
      </c>
      <c r="C179" t="s">
        <v>15</v>
      </c>
      <c r="D179">
        <v>113</v>
      </c>
      <c r="E179" s="15" t="s">
        <v>10</v>
      </c>
      <c r="F179" s="16">
        <v>44990</v>
      </c>
      <c r="G179">
        <v>42</v>
      </c>
      <c r="H179">
        <v>4.2</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4</v>
      </c>
    </row>
    <row r="180" spans="2:12" x14ac:dyDescent="0.3">
      <c r="B180" t="s">
        <v>203</v>
      </c>
      <c r="C180" t="s">
        <v>7</v>
      </c>
      <c r="D180">
        <v>53</v>
      </c>
      <c r="E180" s="15" t="s">
        <v>9</v>
      </c>
      <c r="F180" s="16">
        <v>44991</v>
      </c>
      <c r="G180">
        <v>210</v>
      </c>
      <c r="H180">
        <v>3.9</v>
      </c>
      <c r="I180">
        <f>IF(MONTH(calls[[#This Row],[Date of Call]])&lt;=6, YEAR(calls[[#This Row],[Date of Call]]), YEAR(calls[[#This Row],[Date of Call]])+1)</f>
        <v>2023</v>
      </c>
      <c r="J180" t="str">
        <f>TEXT(calls[[#This Row],[Date of Call]],"DDDD")</f>
        <v>Monday</v>
      </c>
      <c r="K180" t="str" cm="1">
        <f t="array" ref="K180">_xlfn.IFS(calls[[#This Row],[Duration]]&lt;=10,"Under 10 mins", calls[[#This Row],[Duration]]&lt;=30, "10 to 30 mins", calls[[#This Row],[Duration]]&lt;=60, "30 to 60 mins", calls[[#This Row],[Duration]]&lt;=120, "1 to 2 hours", TRUE, "More than 2 hours")</f>
        <v>30 to 60 mins</v>
      </c>
      <c r="L180">
        <f>ROUND(calls[[#This Row],[Satisfaction Rating]],0)</f>
        <v>4</v>
      </c>
    </row>
    <row r="181" spans="2:12" x14ac:dyDescent="0.3">
      <c r="B181" t="s">
        <v>204</v>
      </c>
      <c r="C181" t="s">
        <v>15</v>
      </c>
      <c r="D181">
        <v>153</v>
      </c>
      <c r="E181" s="15" t="s">
        <v>11</v>
      </c>
      <c r="F181" s="16">
        <v>44991</v>
      </c>
      <c r="G181">
        <v>34</v>
      </c>
      <c r="H181">
        <v>3</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More than 2 hours</v>
      </c>
      <c r="L181">
        <f>ROUND(calls[[#This Row],[Satisfaction Rating]],0)</f>
        <v>3</v>
      </c>
    </row>
    <row r="182" spans="2:12" x14ac:dyDescent="0.3">
      <c r="B182" t="s">
        <v>205</v>
      </c>
      <c r="C182" t="s">
        <v>16</v>
      </c>
      <c r="D182">
        <v>73</v>
      </c>
      <c r="E182" s="15" t="s">
        <v>13</v>
      </c>
      <c r="F182" s="16">
        <v>44991</v>
      </c>
      <c r="G182">
        <v>215</v>
      </c>
      <c r="H182">
        <v>3.6</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1 to 2 hours</v>
      </c>
      <c r="L182">
        <f>ROUND(calls[[#This Row],[Satisfaction Rating]],0)</f>
        <v>4</v>
      </c>
    </row>
    <row r="183" spans="2:12" x14ac:dyDescent="0.3">
      <c r="B183" t="s">
        <v>206</v>
      </c>
      <c r="C183" t="s">
        <v>22</v>
      </c>
      <c r="D183">
        <v>62</v>
      </c>
      <c r="E183" s="15" t="s">
        <v>13</v>
      </c>
      <c r="F183" s="16">
        <v>44991</v>
      </c>
      <c r="G183">
        <v>32</v>
      </c>
      <c r="H183">
        <v>0.7</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1</v>
      </c>
    </row>
    <row r="184" spans="2:12" x14ac:dyDescent="0.3">
      <c r="B184" t="s">
        <v>207</v>
      </c>
      <c r="C184" t="s">
        <v>8</v>
      </c>
      <c r="D184">
        <v>115</v>
      </c>
      <c r="E184" s="15" t="s">
        <v>9</v>
      </c>
      <c r="F184" s="16">
        <v>44992</v>
      </c>
      <c r="G184">
        <v>48</v>
      </c>
      <c r="H184">
        <v>4.7</v>
      </c>
      <c r="I184">
        <f>IF(MONTH(calls[[#This Row],[Date of Call]])&lt;=6, YEAR(calls[[#This Row],[Date of Call]]), YEAR(calls[[#This Row],[Date of Call]])+1)</f>
        <v>2023</v>
      </c>
      <c r="J184" t="str">
        <f>TEXT(calls[[#This Row],[Date of Call]],"DDDD")</f>
        <v>Tuesday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5</v>
      </c>
    </row>
    <row r="185" spans="2:12" x14ac:dyDescent="0.3">
      <c r="B185" t="s">
        <v>208</v>
      </c>
      <c r="C185" t="s">
        <v>15</v>
      </c>
      <c r="D185">
        <v>69</v>
      </c>
      <c r="E185" s="15" t="s">
        <v>9</v>
      </c>
      <c r="F185" s="16">
        <v>44992</v>
      </c>
      <c r="G185">
        <v>132</v>
      </c>
      <c r="H185">
        <v>4.5</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209</v>
      </c>
      <c r="C186" t="s">
        <v>24</v>
      </c>
      <c r="D186">
        <v>103</v>
      </c>
      <c r="E186" s="15" t="s">
        <v>10</v>
      </c>
      <c r="F186" s="16">
        <v>44992</v>
      </c>
      <c r="G186">
        <v>172</v>
      </c>
      <c r="H186">
        <v>4.3</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4</v>
      </c>
    </row>
    <row r="187" spans="2:12" x14ac:dyDescent="0.3">
      <c r="B187" t="s">
        <v>210</v>
      </c>
      <c r="C187" t="s">
        <v>24</v>
      </c>
      <c r="D187">
        <v>75</v>
      </c>
      <c r="E187" s="15" t="s">
        <v>10</v>
      </c>
      <c r="F187" s="16">
        <v>44992</v>
      </c>
      <c r="G187">
        <v>111</v>
      </c>
      <c r="H187">
        <v>3.4</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3</v>
      </c>
    </row>
    <row r="188" spans="2:12" x14ac:dyDescent="0.3">
      <c r="B188" t="s">
        <v>211</v>
      </c>
      <c r="C188" t="s">
        <v>14</v>
      </c>
      <c r="D188">
        <v>92</v>
      </c>
      <c r="E188" s="15" t="s">
        <v>10</v>
      </c>
      <c r="F188" s="16">
        <v>44992</v>
      </c>
      <c r="G188">
        <v>58</v>
      </c>
      <c r="H188">
        <v>3.6</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4</v>
      </c>
    </row>
    <row r="189" spans="2:12" x14ac:dyDescent="0.3">
      <c r="B189" t="s">
        <v>212</v>
      </c>
      <c r="C189" t="s">
        <v>14</v>
      </c>
      <c r="D189">
        <v>41</v>
      </c>
      <c r="E189" s="15" t="s">
        <v>13</v>
      </c>
      <c r="F189" s="16">
        <v>44992</v>
      </c>
      <c r="G189">
        <v>68</v>
      </c>
      <c r="H189">
        <v>4</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30 to 60 mins</v>
      </c>
      <c r="L189">
        <f>ROUND(calls[[#This Row],[Satisfaction Rating]],0)</f>
        <v>4</v>
      </c>
    </row>
    <row r="190" spans="2:12" x14ac:dyDescent="0.3">
      <c r="B190" t="s">
        <v>213</v>
      </c>
      <c r="C190" t="s">
        <v>24</v>
      </c>
      <c r="D190">
        <v>134</v>
      </c>
      <c r="E190" s="15" t="s">
        <v>11</v>
      </c>
      <c r="F190" s="16">
        <v>44992</v>
      </c>
      <c r="G190">
        <v>160</v>
      </c>
      <c r="H190">
        <v>4.5</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More than 2 hours</v>
      </c>
      <c r="L190">
        <f>ROUND(calls[[#This Row],[Satisfaction Rating]],0)</f>
        <v>5</v>
      </c>
    </row>
    <row r="191" spans="2:12" x14ac:dyDescent="0.3">
      <c r="B191" t="s">
        <v>214</v>
      </c>
      <c r="C191" t="s">
        <v>17</v>
      </c>
      <c r="D191">
        <v>80</v>
      </c>
      <c r="E191" s="15" t="s">
        <v>6</v>
      </c>
      <c r="F191" s="16">
        <v>44992</v>
      </c>
      <c r="G191">
        <v>45</v>
      </c>
      <c r="H191">
        <v>3</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1 to 2 hours</v>
      </c>
      <c r="L191">
        <f>ROUND(calls[[#This Row],[Satisfaction Rating]],0)</f>
        <v>3</v>
      </c>
    </row>
    <row r="192" spans="2:12" x14ac:dyDescent="0.3">
      <c r="B192" t="s">
        <v>215</v>
      </c>
      <c r="C192" t="s">
        <v>5</v>
      </c>
      <c r="D192">
        <v>103</v>
      </c>
      <c r="E192" s="15" t="s">
        <v>9</v>
      </c>
      <c r="F192" s="16">
        <v>44993</v>
      </c>
      <c r="G192">
        <v>117</v>
      </c>
      <c r="H192">
        <v>3</v>
      </c>
      <c r="I192">
        <f>IF(MONTH(calls[[#This Row],[Date of Call]])&lt;=6, YEAR(calls[[#This Row],[Date of Call]]), YEAR(calls[[#This Row],[Date of Call]])+1)</f>
        <v>2023</v>
      </c>
      <c r="J192" t="str">
        <f>TEXT(calls[[#This Row],[Date of Call]],"DDDD")</f>
        <v>Wednesday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216</v>
      </c>
      <c r="C193" t="s">
        <v>7</v>
      </c>
      <c r="D193">
        <v>20</v>
      </c>
      <c r="E193" s="15" t="s">
        <v>10</v>
      </c>
      <c r="F193" s="16">
        <v>44994</v>
      </c>
      <c r="G193">
        <v>22</v>
      </c>
      <c r="H193">
        <v>1.6</v>
      </c>
      <c r="I193">
        <f>IF(MONTH(calls[[#This Row],[Date of Call]])&lt;=6, YEAR(calls[[#This Row],[Date of Call]]), YEAR(calls[[#This Row],[Date of Call]])+1)</f>
        <v>2023</v>
      </c>
      <c r="J193" t="str">
        <f>TEXT(calls[[#This Row],[Date of Call]],"DDDD")</f>
        <v>Thursday</v>
      </c>
      <c r="K193" t="str" cm="1">
        <f t="array" ref="K193">_xlfn.IFS(calls[[#This Row],[Duration]]&lt;=10,"Under 10 mins", calls[[#This Row],[Duration]]&lt;=30, "10 to 30 mins", calls[[#This Row],[Duration]]&lt;=60, "30 to 60 mins", calls[[#This Row],[Duration]]&lt;=120, "1 to 2 hours", TRUE, "More than 2 hours")</f>
        <v>10 to 30 mins</v>
      </c>
      <c r="L193">
        <f>ROUND(calls[[#This Row],[Satisfaction Rating]],0)</f>
        <v>2</v>
      </c>
    </row>
    <row r="194" spans="2:12" x14ac:dyDescent="0.3">
      <c r="B194" t="s">
        <v>217</v>
      </c>
      <c r="C194" t="s">
        <v>5</v>
      </c>
      <c r="D194">
        <v>75</v>
      </c>
      <c r="E194" s="15" t="s">
        <v>6</v>
      </c>
      <c r="F194" s="16">
        <v>44994</v>
      </c>
      <c r="G194">
        <v>195</v>
      </c>
      <c r="H194">
        <v>3</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 to 2 hours</v>
      </c>
      <c r="L194">
        <f>ROUND(calls[[#This Row],[Satisfaction Rating]],0)</f>
        <v>3</v>
      </c>
    </row>
    <row r="195" spans="2:12" x14ac:dyDescent="0.3">
      <c r="B195" t="s">
        <v>218</v>
      </c>
      <c r="C195" t="s">
        <v>14</v>
      </c>
      <c r="D195">
        <v>80</v>
      </c>
      <c r="E195" s="15" t="s">
        <v>11</v>
      </c>
      <c r="F195" s="16">
        <v>44994</v>
      </c>
      <c r="G195">
        <v>168</v>
      </c>
      <c r="H195">
        <v>3.7</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4</v>
      </c>
    </row>
    <row r="196" spans="2:12" x14ac:dyDescent="0.3">
      <c r="B196" t="s">
        <v>219</v>
      </c>
      <c r="C196" t="s">
        <v>15</v>
      </c>
      <c r="D196">
        <v>85</v>
      </c>
      <c r="E196" s="15" t="s">
        <v>13</v>
      </c>
      <c r="F196" s="16">
        <v>44995</v>
      </c>
      <c r="G196">
        <v>46</v>
      </c>
      <c r="H196">
        <v>4.9000000000000004</v>
      </c>
      <c r="I196">
        <f>IF(MONTH(calls[[#This Row],[Date of Call]])&lt;=6, YEAR(calls[[#This Row],[Date of Call]]), YEAR(calls[[#This Row],[Date of Call]])+1)</f>
        <v>2023</v>
      </c>
      <c r="J196" t="str">
        <f>TEXT(calls[[#This Row],[Date of Call]],"DDDD")</f>
        <v>Friday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5</v>
      </c>
    </row>
    <row r="197" spans="2:12" x14ac:dyDescent="0.3">
      <c r="B197" t="s">
        <v>220</v>
      </c>
      <c r="C197" t="s">
        <v>12</v>
      </c>
      <c r="D197">
        <v>155</v>
      </c>
      <c r="E197" s="15" t="s">
        <v>10</v>
      </c>
      <c r="F197" s="16">
        <v>44995</v>
      </c>
      <c r="G197">
        <v>164</v>
      </c>
      <c r="H197">
        <v>3.4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More than 2 hours</v>
      </c>
      <c r="L197">
        <f>ROUND(calls[[#This Row],[Satisfaction Rating]],0)</f>
        <v>3</v>
      </c>
    </row>
    <row r="198" spans="2:12" x14ac:dyDescent="0.3">
      <c r="B198" t="s">
        <v>221</v>
      </c>
      <c r="C198" t="s">
        <v>15</v>
      </c>
      <c r="D198">
        <v>63</v>
      </c>
      <c r="E198" s="15" t="s">
        <v>13</v>
      </c>
      <c r="F198" s="16">
        <v>44995</v>
      </c>
      <c r="G198">
        <v>48</v>
      </c>
      <c r="H198">
        <v>5</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1 to 2 hours</v>
      </c>
      <c r="L198">
        <f>ROUND(calls[[#This Row],[Satisfaction Rating]],0)</f>
        <v>5</v>
      </c>
    </row>
    <row r="199" spans="2:12" x14ac:dyDescent="0.3">
      <c r="B199" t="s">
        <v>222</v>
      </c>
      <c r="C199" t="s">
        <v>23</v>
      </c>
      <c r="D199">
        <v>105</v>
      </c>
      <c r="E199" s="15" t="s">
        <v>9</v>
      </c>
      <c r="F199" s="16">
        <v>44995</v>
      </c>
      <c r="G199">
        <v>96</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223</v>
      </c>
      <c r="C200" t="s">
        <v>15</v>
      </c>
      <c r="D200">
        <v>71</v>
      </c>
      <c r="E200" s="15" t="s">
        <v>13</v>
      </c>
      <c r="F200" s="16">
        <v>44995</v>
      </c>
      <c r="G200">
        <v>105</v>
      </c>
      <c r="H200">
        <v>4</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4</v>
      </c>
    </row>
    <row r="201" spans="2:12" x14ac:dyDescent="0.3">
      <c r="B201" t="s">
        <v>224</v>
      </c>
      <c r="C201" t="s">
        <v>12</v>
      </c>
      <c r="D201">
        <v>100</v>
      </c>
      <c r="E201" s="15" t="s">
        <v>13</v>
      </c>
      <c r="F201" s="16">
        <v>44996</v>
      </c>
      <c r="G201">
        <v>44</v>
      </c>
      <c r="H201">
        <v>3.6</v>
      </c>
      <c r="I201">
        <f>IF(MONTH(calls[[#This Row],[Date of Call]])&lt;=6, YEAR(calls[[#This Row],[Date of Call]]), YEAR(calls[[#This Row],[Date of Call]])+1)</f>
        <v>2023</v>
      </c>
      <c r="J201" t="str">
        <f>TEXT(calls[[#This Row],[Date of Call]],"DDDD")</f>
        <v>Saturday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225</v>
      </c>
      <c r="C202" t="s">
        <v>20</v>
      </c>
      <c r="D202">
        <v>93</v>
      </c>
      <c r="E202" s="15" t="s">
        <v>11</v>
      </c>
      <c r="F202" s="16">
        <v>44996</v>
      </c>
      <c r="G202">
        <v>132</v>
      </c>
      <c r="H202">
        <v>3.7</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226</v>
      </c>
      <c r="C203" t="s">
        <v>23</v>
      </c>
      <c r="D203">
        <v>84</v>
      </c>
      <c r="E203" s="15" t="s">
        <v>10</v>
      </c>
      <c r="F203" s="16">
        <v>44996</v>
      </c>
      <c r="G203">
        <v>54</v>
      </c>
      <c r="H203">
        <v>4.2</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227</v>
      </c>
      <c r="C204" t="s">
        <v>17</v>
      </c>
      <c r="D204">
        <v>56</v>
      </c>
      <c r="E204" s="15" t="s">
        <v>6</v>
      </c>
      <c r="F204" s="16">
        <v>44996</v>
      </c>
      <c r="G204">
        <v>129</v>
      </c>
      <c r="H204">
        <v>2.1</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30 to 60 mins</v>
      </c>
      <c r="L204">
        <f>ROUND(calls[[#This Row],[Satisfaction Rating]],0)</f>
        <v>2</v>
      </c>
    </row>
    <row r="205" spans="2:12" x14ac:dyDescent="0.3">
      <c r="B205" t="s">
        <v>228</v>
      </c>
      <c r="C205" t="s">
        <v>17</v>
      </c>
      <c r="D205">
        <v>63</v>
      </c>
      <c r="E205" s="15" t="s">
        <v>13</v>
      </c>
      <c r="F205" s="16">
        <v>44996</v>
      </c>
      <c r="G205">
        <v>42</v>
      </c>
      <c r="H205">
        <v>4</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1 to 2 hours</v>
      </c>
      <c r="L205">
        <f>ROUND(calls[[#This Row],[Satisfaction Rating]],0)</f>
        <v>4</v>
      </c>
    </row>
    <row r="206" spans="2:12" x14ac:dyDescent="0.3">
      <c r="B206" t="s">
        <v>229</v>
      </c>
      <c r="C206" t="s">
        <v>22</v>
      </c>
      <c r="D206">
        <v>83</v>
      </c>
      <c r="E206" s="15" t="s">
        <v>13</v>
      </c>
      <c r="F206" s="16">
        <v>44996</v>
      </c>
      <c r="G206">
        <v>42</v>
      </c>
      <c r="H206">
        <v>4.2</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230</v>
      </c>
      <c r="C207" t="s">
        <v>14</v>
      </c>
      <c r="D207">
        <v>134</v>
      </c>
      <c r="E207" s="15" t="s">
        <v>10</v>
      </c>
      <c r="F207" s="16">
        <v>44996</v>
      </c>
      <c r="G207">
        <v>180</v>
      </c>
      <c r="H207">
        <v>3.1</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More than 2 hours</v>
      </c>
      <c r="L207">
        <f>ROUND(calls[[#This Row],[Satisfaction Rating]],0)</f>
        <v>3</v>
      </c>
    </row>
    <row r="208" spans="2:12" x14ac:dyDescent="0.3">
      <c r="B208" t="s">
        <v>231</v>
      </c>
      <c r="C208" t="s">
        <v>8</v>
      </c>
      <c r="D208">
        <v>73</v>
      </c>
      <c r="E208" s="15" t="s">
        <v>13</v>
      </c>
      <c r="F208" s="16">
        <v>44997</v>
      </c>
      <c r="G208">
        <v>34</v>
      </c>
      <c r="H208">
        <v>4.8</v>
      </c>
      <c r="I208">
        <f>IF(MONTH(calls[[#This Row],[Date of Call]])&lt;=6, YEAR(calls[[#This Row],[Date of Call]]), YEAR(calls[[#This Row],[Date of Call]])+1)</f>
        <v>2023</v>
      </c>
      <c r="J208" t="str">
        <f>TEXT(calls[[#This Row],[Date of Call]],"DDDD")</f>
        <v>Sunday</v>
      </c>
      <c r="K208" t="str" cm="1">
        <f t="array" ref="K208">_xlfn.IFS(calls[[#This Row],[Duration]]&lt;=10,"Under 10 mins", calls[[#This Row],[Duration]]&lt;=30, "10 to 30 mins", calls[[#This Row],[Duration]]&lt;=60, "30 to 60 mins", calls[[#This Row],[Duration]]&lt;=120, "1 to 2 hours", TRUE, "More than 2 hours")</f>
        <v>1 to 2 hours</v>
      </c>
      <c r="L208">
        <f>ROUND(calls[[#This Row],[Satisfaction Rating]],0)</f>
        <v>5</v>
      </c>
    </row>
    <row r="209" spans="2:12" x14ac:dyDescent="0.3">
      <c r="B209" t="s">
        <v>232</v>
      </c>
      <c r="C209" t="s">
        <v>5</v>
      </c>
      <c r="D209">
        <v>6</v>
      </c>
      <c r="E209" s="15" t="s">
        <v>6</v>
      </c>
      <c r="F209" s="16">
        <v>44997</v>
      </c>
      <c r="G209">
        <v>29</v>
      </c>
      <c r="H209">
        <v>4.7</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Under 10 mins</v>
      </c>
      <c r="L209">
        <f>ROUND(calls[[#This Row],[Satisfaction Rating]],0)</f>
        <v>5</v>
      </c>
    </row>
    <row r="210" spans="2:12" x14ac:dyDescent="0.3">
      <c r="B210" t="s">
        <v>233</v>
      </c>
      <c r="C210" t="s">
        <v>16</v>
      </c>
      <c r="D210">
        <v>46</v>
      </c>
      <c r="E210" s="15" t="s">
        <v>9</v>
      </c>
      <c r="F210" s="16">
        <v>44997</v>
      </c>
      <c r="G210">
        <v>165</v>
      </c>
      <c r="H210">
        <v>3.3</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30 to 60 mins</v>
      </c>
      <c r="L210">
        <f>ROUND(calls[[#This Row],[Satisfaction Rating]],0)</f>
        <v>3</v>
      </c>
    </row>
    <row r="211" spans="2:12" x14ac:dyDescent="0.3">
      <c r="B211" t="s">
        <v>234</v>
      </c>
      <c r="C211" t="s">
        <v>5</v>
      </c>
      <c r="D211">
        <v>121</v>
      </c>
      <c r="E211" s="15" t="s">
        <v>13</v>
      </c>
      <c r="F211" s="16">
        <v>44998</v>
      </c>
      <c r="G211">
        <v>32</v>
      </c>
      <c r="H211">
        <v>3.7</v>
      </c>
      <c r="I211">
        <f>IF(MONTH(calls[[#This Row],[Date of Call]])&lt;=6, YEAR(calls[[#This Row],[Date of Call]]), YEAR(calls[[#This Row],[Date of Call]])+1)</f>
        <v>2023</v>
      </c>
      <c r="J211" t="str">
        <f>TEXT(calls[[#This Row],[Date of Call]],"DDDD")</f>
        <v>Monday</v>
      </c>
      <c r="K211" t="str" cm="1">
        <f t="array" ref="K211">_xlfn.IFS(calls[[#This Row],[Duration]]&lt;=10,"Under 10 mins", calls[[#This Row],[Duration]]&lt;=30, "10 to 30 mins", calls[[#This Row],[Duration]]&lt;=60, "30 to 60 mins", calls[[#This Row],[Duration]]&lt;=120, "1 to 2 hours", TRUE, "More than 2 hours")</f>
        <v>More than 2 hours</v>
      </c>
      <c r="L211">
        <f>ROUND(calls[[#This Row],[Satisfaction Rating]],0)</f>
        <v>4</v>
      </c>
    </row>
    <row r="212" spans="2:12" x14ac:dyDescent="0.3">
      <c r="B212" t="s">
        <v>235</v>
      </c>
      <c r="C212" t="s">
        <v>17</v>
      </c>
      <c r="D212">
        <v>61</v>
      </c>
      <c r="E212" s="15" t="s">
        <v>11</v>
      </c>
      <c r="F212" s="16">
        <v>44998</v>
      </c>
      <c r="G212">
        <v>160</v>
      </c>
      <c r="H212">
        <v>4.9000000000000004</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1 to 2 hours</v>
      </c>
      <c r="L212">
        <f>ROUND(calls[[#This Row],[Satisfaction Rating]],0)</f>
        <v>5</v>
      </c>
    </row>
    <row r="213" spans="2:12" x14ac:dyDescent="0.3">
      <c r="B213" t="s">
        <v>236</v>
      </c>
      <c r="C213" t="s">
        <v>14</v>
      </c>
      <c r="D213">
        <v>144</v>
      </c>
      <c r="E213" s="15" t="s">
        <v>10</v>
      </c>
      <c r="F213" s="16">
        <v>44998</v>
      </c>
      <c r="G213">
        <v>140</v>
      </c>
      <c r="H213">
        <v>3.5</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More than 2 hours</v>
      </c>
      <c r="L213">
        <f>ROUND(calls[[#This Row],[Satisfaction Rating]],0)</f>
        <v>4</v>
      </c>
    </row>
    <row r="214" spans="2:12" x14ac:dyDescent="0.3">
      <c r="B214" t="s">
        <v>237</v>
      </c>
      <c r="C214" t="s">
        <v>16</v>
      </c>
      <c r="D214">
        <v>145</v>
      </c>
      <c r="E214" s="15" t="s">
        <v>10</v>
      </c>
      <c r="F214" s="16">
        <v>44998</v>
      </c>
      <c r="G214">
        <v>136</v>
      </c>
      <c r="H214">
        <v>4.4000000000000004</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238</v>
      </c>
      <c r="C215" t="s">
        <v>23</v>
      </c>
      <c r="D215">
        <v>85</v>
      </c>
      <c r="E215" s="15" t="s">
        <v>6</v>
      </c>
      <c r="F215" s="16">
        <v>44998</v>
      </c>
      <c r="G215">
        <v>66</v>
      </c>
      <c r="H215">
        <v>2.8</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1 to 2 hours</v>
      </c>
      <c r="L215">
        <f>ROUND(calls[[#This Row],[Satisfaction Rating]],0)</f>
        <v>3</v>
      </c>
    </row>
    <row r="216" spans="2:12" x14ac:dyDescent="0.3">
      <c r="B216" t="s">
        <v>239</v>
      </c>
      <c r="C216" t="s">
        <v>16</v>
      </c>
      <c r="D216">
        <v>13</v>
      </c>
      <c r="E216" s="15" t="s">
        <v>11</v>
      </c>
      <c r="F216" s="16">
        <v>44999</v>
      </c>
      <c r="G216">
        <v>63</v>
      </c>
      <c r="H216">
        <v>4.0999999999999996</v>
      </c>
      <c r="I216">
        <f>IF(MONTH(calls[[#This Row],[Date of Call]])&lt;=6, YEAR(calls[[#This Row],[Date of Call]]), YEAR(calls[[#This Row],[Date of Call]])+1)</f>
        <v>2023</v>
      </c>
      <c r="J216" t="str">
        <f>TEXT(calls[[#This Row],[Date of Call]],"DDDD")</f>
        <v>Tuesday</v>
      </c>
      <c r="K216" t="str" cm="1">
        <f t="array" ref="K216">_xlfn.IFS(calls[[#This Row],[Duration]]&lt;=10,"Under 10 mins", calls[[#This Row],[Duration]]&lt;=30, "10 to 30 mins", calls[[#This Row],[Duration]]&lt;=60, "30 to 60 mins", calls[[#This Row],[Duration]]&lt;=120, "1 to 2 hours", TRUE, "More than 2 hours")</f>
        <v>10 to 30 mins</v>
      </c>
      <c r="L216">
        <f>ROUND(calls[[#This Row],[Satisfaction Rating]],0)</f>
        <v>4</v>
      </c>
    </row>
    <row r="217" spans="2:12" x14ac:dyDescent="0.3">
      <c r="B217" t="s">
        <v>240</v>
      </c>
      <c r="C217" t="s">
        <v>20</v>
      </c>
      <c r="D217">
        <v>142</v>
      </c>
      <c r="E217" s="15" t="s">
        <v>13</v>
      </c>
      <c r="F217" s="16">
        <v>44999</v>
      </c>
      <c r="G217">
        <v>44</v>
      </c>
      <c r="H217">
        <v>3.5</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More than 2 hours</v>
      </c>
      <c r="L217">
        <f>ROUND(calls[[#This Row],[Satisfaction Rating]],0)</f>
        <v>4</v>
      </c>
    </row>
    <row r="218" spans="2:12" x14ac:dyDescent="0.3">
      <c r="B218" t="s">
        <v>241</v>
      </c>
      <c r="C218" t="s">
        <v>14</v>
      </c>
      <c r="D218">
        <v>28</v>
      </c>
      <c r="E218" s="15" t="s">
        <v>9</v>
      </c>
      <c r="F218" s="16">
        <v>44999</v>
      </c>
      <c r="G218">
        <v>78</v>
      </c>
      <c r="H218">
        <v>3.8</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10 to 30 mins</v>
      </c>
      <c r="L218">
        <f>ROUND(calls[[#This Row],[Satisfaction Rating]],0)</f>
        <v>4</v>
      </c>
    </row>
    <row r="219" spans="2:12" x14ac:dyDescent="0.3">
      <c r="B219" t="s">
        <v>242</v>
      </c>
      <c r="C219" t="s">
        <v>14</v>
      </c>
      <c r="D219">
        <v>119</v>
      </c>
      <c r="E219" s="15" t="s">
        <v>13</v>
      </c>
      <c r="F219" s="16">
        <v>44999</v>
      </c>
      <c r="G219">
        <v>20</v>
      </c>
      <c r="H219">
        <v>3.9</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 to 2 hours</v>
      </c>
      <c r="L219">
        <f>ROUND(calls[[#This Row],[Satisfaction Rating]],0)</f>
        <v>4</v>
      </c>
    </row>
    <row r="220" spans="2:12" x14ac:dyDescent="0.3">
      <c r="B220" t="s">
        <v>243</v>
      </c>
      <c r="C220" t="s">
        <v>5</v>
      </c>
      <c r="D220">
        <v>65</v>
      </c>
      <c r="E220" s="15" t="s">
        <v>6</v>
      </c>
      <c r="F220" s="16">
        <v>44999</v>
      </c>
      <c r="G220">
        <v>84</v>
      </c>
      <c r="H220">
        <v>2.5</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3</v>
      </c>
    </row>
    <row r="221" spans="2:12" x14ac:dyDescent="0.3">
      <c r="B221" t="s">
        <v>244</v>
      </c>
      <c r="C221" t="s">
        <v>24</v>
      </c>
      <c r="D221">
        <v>68</v>
      </c>
      <c r="E221" s="15" t="s">
        <v>6</v>
      </c>
      <c r="F221" s="16">
        <v>44999</v>
      </c>
      <c r="G221">
        <v>32</v>
      </c>
      <c r="H221">
        <v>4.9000000000000004</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5</v>
      </c>
    </row>
    <row r="222" spans="2:12" x14ac:dyDescent="0.3">
      <c r="B222" t="s">
        <v>245</v>
      </c>
      <c r="C222" t="s">
        <v>22</v>
      </c>
      <c r="D222">
        <v>72</v>
      </c>
      <c r="E222" s="15" t="s">
        <v>9</v>
      </c>
      <c r="F222" s="16">
        <v>44999</v>
      </c>
      <c r="G222">
        <v>132</v>
      </c>
      <c r="H222">
        <v>3.4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3</v>
      </c>
    </row>
    <row r="223" spans="2:12" x14ac:dyDescent="0.3">
      <c r="B223" t="s">
        <v>246</v>
      </c>
      <c r="C223" t="s">
        <v>22</v>
      </c>
      <c r="D223">
        <v>63</v>
      </c>
      <c r="E223" s="15" t="s">
        <v>10</v>
      </c>
      <c r="F223" s="16">
        <v>44999</v>
      </c>
      <c r="G223">
        <v>105</v>
      </c>
      <c r="H223">
        <v>3.3</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247</v>
      </c>
      <c r="C224" t="s">
        <v>12</v>
      </c>
      <c r="D224">
        <v>139</v>
      </c>
      <c r="E224" s="15" t="s">
        <v>13</v>
      </c>
      <c r="F224" s="16">
        <v>45000</v>
      </c>
      <c r="G224">
        <v>48</v>
      </c>
      <c r="H224">
        <v>4.7</v>
      </c>
      <c r="I224">
        <f>IF(MONTH(calls[[#This Row],[Date of Call]])&lt;=6, YEAR(calls[[#This Row],[Date of Call]]), YEAR(calls[[#This Row],[Date of Call]])+1)</f>
        <v>2023</v>
      </c>
      <c r="J224" t="str">
        <f>TEXT(calls[[#This Row],[Date of Call]],"DDDD")</f>
        <v>Wednesday</v>
      </c>
      <c r="K224" t="str" cm="1">
        <f t="array" ref="K224">_xlfn.IFS(calls[[#This Row],[Duration]]&lt;=10,"Under 10 mins", calls[[#This Row],[Duration]]&lt;=30, "10 to 30 mins", calls[[#This Row],[Duration]]&lt;=60, "30 to 60 mins", calls[[#This Row],[Duration]]&lt;=120, "1 to 2 hours", TRUE, "More than 2 hours")</f>
        <v>More than 2 hours</v>
      </c>
      <c r="L224">
        <f>ROUND(calls[[#This Row],[Satisfaction Rating]],0)</f>
        <v>5</v>
      </c>
    </row>
    <row r="225" spans="2:12" x14ac:dyDescent="0.3">
      <c r="B225" t="s">
        <v>248</v>
      </c>
      <c r="C225" t="s">
        <v>14</v>
      </c>
      <c r="D225">
        <v>59</v>
      </c>
      <c r="E225" s="15" t="s">
        <v>13</v>
      </c>
      <c r="F225" s="16">
        <v>45000</v>
      </c>
      <c r="G225">
        <v>64</v>
      </c>
      <c r="H225">
        <v>4</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30 to 60 mins</v>
      </c>
      <c r="L225">
        <f>ROUND(calls[[#This Row],[Satisfaction Rating]],0)</f>
        <v>4</v>
      </c>
    </row>
    <row r="226" spans="2:12" x14ac:dyDescent="0.3">
      <c r="B226" t="s">
        <v>249</v>
      </c>
      <c r="C226" t="s">
        <v>7</v>
      </c>
      <c r="D226">
        <v>138</v>
      </c>
      <c r="E226" s="15" t="s">
        <v>10</v>
      </c>
      <c r="F226" s="16">
        <v>45000</v>
      </c>
      <c r="G226">
        <v>44</v>
      </c>
      <c r="H226">
        <v>3.8</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More than 2 hours</v>
      </c>
      <c r="L226">
        <f>ROUND(calls[[#This Row],[Satisfaction Rating]],0)</f>
        <v>4</v>
      </c>
    </row>
    <row r="227" spans="2:12" x14ac:dyDescent="0.3">
      <c r="B227" t="s">
        <v>250</v>
      </c>
      <c r="C227" t="s">
        <v>12</v>
      </c>
      <c r="D227">
        <v>47</v>
      </c>
      <c r="E227" s="15" t="s">
        <v>9</v>
      </c>
      <c r="F227" s="16">
        <v>45000</v>
      </c>
      <c r="G227">
        <v>120</v>
      </c>
      <c r="H227">
        <v>3.1</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30 to 60 mins</v>
      </c>
      <c r="L227">
        <f>ROUND(calls[[#This Row],[Satisfaction Rating]],0)</f>
        <v>3</v>
      </c>
    </row>
    <row r="228" spans="2:12" x14ac:dyDescent="0.3">
      <c r="B228" t="s">
        <v>251</v>
      </c>
      <c r="C228" t="s">
        <v>7</v>
      </c>
      <c r="D228">
        <v>74</v>
      </c>
      <c r="E228" s="15" t="s">
        <v>9</v>
      </c>
      <c r="F228" s="16">
        <v>45000</v>
      </c>
      <c r="G228">
        <v>144</v>
      </c>
      <c r="H228">
        <v>4.8</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1 to 2 hours</v>
      </c>
      <c r="L228">
        <f>ROUND(calls[[#This Row],[Satisfaction Rating]],0)</f>
        <v>5</v>
      </c>
    </row>
    <row r="229" spans="2:12" x14ac:dyDescent="0.3">
      <c r="B229" t="s">
        <v>252</v>
      </c>
      <c r="C229" t="s">
        <v>22</v>
      </c>
      <c r="D229">
        <v>65</v>
      </c>
      <c r="E229" s="15" t="s">
        <v>9</v>
      </c>
      <c r="F229" s="16">
        <v>45000</v>
      </c>
      <c r="G229">
        <v>87</v>
      </c>
      <c r="H229">
        <v>2.7</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3</v>
      </c>
    </row>
    <row r="230" spans="2:12" x14ac:dyDescent="0.3">
      <c r="B230" t="s">
        <v>253</v>
      </c>
      <c r="C230" t="s">
        <v>8</v>
      </c>
      <c r="D230">
        <v>123</v>
      </c>
      <c r="E230" s="15" t="s">
        <v>6</v>
      </c>
      <c r="F230" s="16">
        <v>45000</v>
      </c>
      <c r="G230">
        <v>36</v>
      </c>
      <c r="H230">
        <v>3.6</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More than 2 hours</v>
      </c>
      <c r="L230">
        <f>ROUND(calls[[#This Row],[Satisfaction Rating]],0)</f>
        <v>4</v>
      </c>
    </row>
    <row r="231" spans="2:12" x14ac:dyDescent="0.3">
      <c r="B231" t="s">
        <v>254</v>
      </c>
      <c r="C231" t="s">
        <v>22</v>
      </c>
      <c r="D231">
        <v>90</v>
      </c>
      <c r="E231" s="15" t="s">
        <v>13</v>
      </c>
      <c r="F231" s="16">
        <v>45001</v>
      </c>
      <c r="G231">
        <v>72</v>
      </c>
      <c r="H231">
        <v>4.7</v>
      </c>
      <c r="I231">
        <f>IF(MONTH(calls[[#This Row],[Date of Call]])&lt;=6, YEAR(calls[[#This Row],[Date of Call]]), YEAR(calls[[#This Row],[Date of Call]])+1)</f>
        <v>2023</v>
      </c>
      <c r="J231" t="str">
        <f>TEXT(calls[[#This Row],[Date of Call]],"DDDD")</f>
        <v>Thursday</v>
      </c>
      <c r="K231" t="str" cm="1">
        <f t="array" ref="K231">_xlfn.IFS(calls[[#This Row],[Duration]]&lt;=10,"Under 10 mins", calls[[#This Row],[Duration]]&lt;=30, "10 to 30 mins", calls[[#This Row],[Duration]]&lt;=60, "30 to 60 mins", calls[[#This Row],[Duration]]&lt;=120, "1 to 2 hours", TRUE, "More than 2 hours")</f>
        <v>1 to 2 hours</v>
      </c>
      <c r="L231">
        <f>ROUND(calls[[#This Row],[Satisfaction Rating]],0)</f>
        <v>5</v>
      </c>
    </row>
    <row r="232" spans="2:12" x14ac:dyDescent="0.3">
      <c r="B232" t="s">
        <v>255</v>
      </c>
      <c r="C232" t="s">
        <v>17</v>
      </c>
      <c r="D232">
        <v>127</v>
      </c>
      <c r="E232" s="15" t="s">
        <v>10</v>
      </c>
      <c r="F232" s="16">
        <v>45001</v>
      </c>
      <c r="G232">
        <v>150</v>
      </c>
      <c r="H232">
        <v>4.4000000000000004</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More than 2 hours</v>
      </c>
      <c r="L232">
        <f>ROUND(calls[[#This Row],[Satisfaction Rating]],0)</f>
        <v>4</v>
      </c>
    </row>
    <row r="233" spans="2:12" x14ac:dyDescent="0.3">
      <c r="B233" t="s">
        <v>256</v>
      </c>
      <c r="C233" t="s">
        <v>21</v>
      </c>
      <c r="D233">
        <v>60</v>
      </c>
      <c r="E233" s="15" t="s">
        <v>9</v>
      </c>
      <c r="F233" s="16">
        <v>45001</v>
      </c>
      <c r="G233">
        <v>68</v>
      </c>
      <c r="H233">
        <v>4.3</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30 to 60 mins</v>
      </c>
      <c r="L233">
        <f>ROUND(calls[[#This Row],[Satisfaction Rating]],0)</f>
        <v>4</v>
      </c>
    </row>
    <row r="234" spans="2:12" x14ac:dyDescent="0.3">
      <c r="B234" t="s">
        <v>257</v>
      </c>
      <c r="C234" t="s">
        <v>12</v>
      </c>
      <c r="D234">
        <v>94</v>
      </c>
      <c r="E234" s="15" t="s">
        <v>10</v>
      </c>
      <c r="F234" s="16">
        <v>45001</v>
      </c>
      <c r="G234">
        <v>99</v>
      </c>
      <c r="H234">
        <v>4.9000000000000004</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1 to 2 hours</v>
      </c>
      <c r="L234">
        <f>ROUND(calls[[#This Row],[Satisfaction Rating]],0)</f>
        <v>5</v>
      </c>
    </row>
    <row r="235" spans="2:12" x14ac:dyDescent="0.3">
      <c r="B235" t="s">
        <v>258</v>
      </c>
      <c r="C235" t="s">
        <v>8</v>
      </c>
      <c r="D235">
        <v>54</v>
      </c>
      <c r="E235" s="15" t="s">
        <v>9</v>
      </c>
      <c r="F235" s="16">
        <v>45001</v>
      </c>
      <c r="G235">
        <v>26</v>
      </c>
      <c r="H235">
        <v>4.8</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30 to 60 mins</v>
      </c>
      <c r="L235">
        <f>ROUND(calls[[#This Row],[Satisfaction Rating]],0)</f>
        <v>5</v>
      </c>
    </row>
    <row r="236" spans="2:12" x14ac:dyDescent="0.3">
      <c r="B236" t="s">
        <v>259</v>
      </c>
      <c r="C236" t="s">
        <v>22</v>
      </c>
      <c r="D236">
        <v>104</v>
      </c>
      <c r="E236" s="15" t="s">
        <v>9</v>
      </c>
      <c r="F236" s="16">
        <v>45001</v>
      </c>
      <c r="G236">
        <v>88</v>
      </c>
      <c r="H236">
        <v>3.2</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1 to 2 hours</v>
      </c>
      <c r="L236">
        <f>ROUND(calls[[#This Row],[Satisfaction Rating]],0)</f>
        <v>3</v>
      </c>
    </row>
    <row r="237" spans="2:12" x14ac:dyDescent="0.3">
      <c r="B237" t="s">
        <v>260</v>
      </c>
      <c r="C237" t="s">
        <v>15</v>
      </c>
      <c r="D237">
        <v>100</v>
      </c>
      <c r="E237" s="15" t="s">
        <v>9</v>
      </c>
      <c r="F237" s="16">
        <v>45001</v>
      </c>
      <c r="G237">
        <v>124</v>
      </c>
      <c r="H237">
        <v>3.4</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261</v>
      </c>
      <c r="C238" t="s">
        <v>7</v>
      </c>
      <c r="D238">
        <v>84</v>
      </c>
      <c r="E238" s="15" t="s">
        <v>9</v>
      </c>
      <c r="F238" s="16">
        <v>45001</v>
      </c>
      <c r="G238">
        <v>72</v>
      </c>
      <c r="H238">
        <v>3.5</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4</v>
      </c>
    </row>
    <row r="239" spans="2:12" x14ac:dyDescent="0.3">
      <c r="B239" t="s">
        <v>262</v>
      </c>
      <c r="C239" t="s">
        <v>20</v>
      </c>
      <c r="D239">
        <v>92</v>
      </c>
      <c r="E239" s="15" t="s">
        <v>11</v>
      </c>
      <c r="F239" s="16">
        <v>45002</v>
      </c>
      <c r="G239">
        <v>125</v>
      </c>
      <c r="H239">
        <v>4.9000000000000004</v>
      </c>
      <c r="I239">
        <f>IF(MONTH(calls[[#This Row],[Date of Call]])&lt;=6, YEAR(calls[[#This Row],[Date of Call]]), YEAR(calls[[#This Row],[Date of Call]])+1)</f>
        <v>2023</v>
      </c>
      <c r="J239" t="str">
        <f>TEXT(calls[[#This Row],[Date of Call]],"DDDD")</f>
        <v>Friday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5</v>
      </c>
    </row>
    <row r="240" spans="2:12" x14ac:dyDescent="0.3">
      <c r="B240" t="s">
        <v>263</v>
      </c>
      <c r="C240" t="s">
        <v>18</v>
      </c>
      <c r="D240">
        <v>64</v>
      </c>
      <c r="E240" s="15" t="s">
        <v>10</v>
      </c>
      <c r="F240" s="16">
        <v>45002</v>
      </c>
      <c r="G240">
        <v>22</v>
      </c>
      <c r="H240">
        <v>4.0999999999999996</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4</v>
      </c>
    </row>
    <row r="241" spans="2:12" x14ac:dyDescent="0.3">
      <c r="B241" t="s">
        <v>264</v>
      </c>
      <c r="C241" t="s">
        <v>23</v>
      </c>
      <c r="D241">
        <v>89</v>
      </c>
      <c r="E241" s="15" t="s">
        <v>13</v>
      </c>
      <c r="F241" s="16">
        <v>45003</v>
      </c>
      <c r="G241">
        <v>70</v>
      </c>
      <c r="H241">
        <v>4.9000000000000004</v>
      </c>
      <c r="I241">
        <f>IF(MONTH(calls[[#This Row],[Date of Call]])&lt;=6, YEAR(calls[[#This Row],[Date of Call]]), YEAR(calls[[#This Row],[Date of Call]])+1)</f>
        <v>2023</v>
      </c>
      <c r="J241" t="str">
        <f>TEXT(calls[[#This Row],[Date of Call]],"DDDD")</f>
        <v>Saturday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5</v>
      </c>
    </row>
    <row r="242" spans="2:12" x14ac:dyDescent="0.3">
      <c r="B242" t="s">
        <v>265</v>
      </c>
      <c r="C242" t="s">
        <v>19</v>
      </c>
      <c r="D242">
        <v>40</v>
      </c>
      <c r="E242" s="15" t="s">
        <v>9</v>
      </c>
      <c r="F242" s="16">
        <v>45003</v>
      </c>
      <c r="G242">
        <v>24</v>
      </c>
      <c r="H242">
        <v>4.3</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30 to 60 mins</v>
      </c>
      <c r="L242">
        <f>ROUND(calls[[#This Row],[Satisfaction Rating]],0)</f>
        <v>4</v>
      </c>
    </row>
    <row r="243" spans="2:12" x14ac:dyDescent="0.3">
      <c r="B243" t="s">
        <v>266</v>
      </c>
      <c r="C243" t="s">
        <v>14</v>
      </c>
      <c r="D243">
        <v>75</v>
      </c>
      <c r="E243" s="15" t="s">
        <v>6</v>
      </c>
      <c r="F243" s="16">
        <v>45003</v>
      </c>
      <c r="G243">
        <v>32</v>
      </c>
      <c r="H243">
        <v>4.0999999999999996</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1 to 2 hours</v>
      </c>
      <c r="L243">
        <f>ROUND(calls[[#This Row],[Satisfaction Rating]],0)</f>
        <v>4</v>
      </c>
    </row>
    <row r="244" spans="2:12" x14ac:dyDescent="0.3">
      <c r="B244" t="s">
        <v>267</v>
      </c>
      <c r="C244" t="s">
        <v>17</v>
      </c>
      <c r="D244">
        <v>106</v>
      </c>
      <c r="E244" s="15" t="s">
        <v>11</v>
      </c>
      <c r="F244" s="16">
        <v>45003</v>
      </c>
      <c r="G244">
        <v>112</v>
      </c>
      <c r="H244">
        <v>4.4000000000000004</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268</v>
      </c>
      <c r="C245" t="s">
        <v>18</v>
      </c>
      <c r="D245">
        <v>58</v>
      </c>
      <c r="E245" s="15" t="s">
        <v>9</v>
      </c>
      <c r="F245" s="16">
        <v>45004</v>
      </c>
      <c r="G245">
        <v>43</v>
      </c>
      <c r="H245">
        <v>4.5</v>
      </c>
      <c r="I245">
        <f>IF(MONTH(calls[[#This Row],[Date of Call]])&lt;=6, YEAR(calls[[#This Row],[Date of Call]]), YEAR(calls[[#This Row],[Date of Call]])+1)</f>
        <v>2023</v>
      </c>
      <c r="J245" t="str">
        <f>TEXT(calls[[#This Row],[Date of Call]],"DDDD")</f>
        <v>Sunday</v>
      </c>
      <c r="K245" t="str" cm="1">
        <f t="array" ref="K245">_xlfn.IFS(calls[[#This Row],[Duration]]&lt;=10,"Under 10 mins", calls[[#This Row],[Duration]]&lt;=30, "10 to 30 mins", calls[[#This Row],[Duration]]&lt;=60, "30 to 60 mins", calls[[#This Row],[Duration]]&lt;=120, "1 to 2 hours", TRUE, "More than 2 hours")</f>
        <v>30 to 60 mins</v>
      </c>
      <c r="L245">
        <f>ROUND(calls[[#This Row],[Satisfaction Rating]],0)</f>
        <v>5</v>
      </c>
    </row>
    <row r="246" spans="2:12" x14ac:dyDescent="0.3">
      <c r="B246" t="s">
        <v>269</v>
      </c>
      <c r="C246" t="s">
        <v>7</v>
      </c>
      <c r="D246">
        <v>84</v>
      </c>
      <c r="E246" s="15" t="s">
        <v>11</v>
      </c>
      <c r="F246" s="16">
        <v>45004</v>
      </c>
      <c r="G246">
        <v>22</v>
      </c>
      <c r="H246">
        <v>3.5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1 to 2 hours</v>
      </c>
      <c r="L246">
        <f>ROUND(calls[[#This Row],[Satisfaction Rating]],0)</f>
        <v>4</v>
      </c>
    </row>
    <row r="247" spans="2:12" x14ac:dyDescent="0.3">
      <c r="B247" t="s">
        <v>270</v>
      </c>
      <c r="C247" t="s">
        <v>22</v>
      </c>
      <c r="D247">
        <v>140</v>
      </c>
      <c r="E247" s="15" t="s">
        <v>11</v>
      </c>
      <c r="F247" s="16">
        <v>45004</v>
      </c>
      <c r="G247">
        <v>93</v>
      </c>
      <c r="H247">
        <v>4.4000000000000004</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More than 2 hours</v>
      </c>
      <c r="L247">
        <f>ROUND(calls[[#This Row],[Satisfaction Rating]],0)</f>
        <v>4</v>
      </c>
    </row>
    <row r="248" spans="2:12" x14ac:dyDescent="0.3">
      <c r="B248" t="s">
        <v>271</v>
      </c>
      <c r="C248" t="s">
        <v>18</v>
      </c>
      <c r="D248">
        <v>67</v>
      </c>
      <c r="E248" s="15" t="s">
        <v>11</v>
      </c>
      <c r="F248" s="16">
        <v>45004</v>
      </c>
      <c r="G248">
        <v>45</v>
      </c>
      <c r="H248">
        <v>3.5</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1 to 2 hours</v>
      </c>
      <c r="L248">
        <f>ROUND(calls[[#This Row],[Satisfaction Rating]],0)</f>
        <v>4</v>
      </c>
    </row>
    <row r="249" spans="2:12" x14ac:dyDescent="0.3">
      <c r="B249" t="s">
        <v>272</v>
      </c>
      <c r="C249" t="s">
        <v>12</v>
      </c>
      <c r="D249">
        <v>126</v>
      </c>
      <c r="E249" s="15" t="s">
        <v>11</v>
      </c>
      <c r="F249" s="16">
        <v>45005</v>
      </c>
      <c r="G249">
        <v>96</v>
      </c>
      <c r="H249">
        <v>3.8</v>
      </c>
      <c r="I249">
        <f>IF(MONTH(calls[[#This Row],[Date of Call]])&lt;=6, YEAR(calls[[#This Row],[Date of Call]]), YEAR(calls[[#This Row],[Date of Call]])+1)</f>
        <v>2023</v>
      </c>
      <c r="J249" t="str">
        <f>TEXT(calls[[#This Row],[Date of Call]],"DDDD")</f>
        <v>Monday</v>
      </c>
      <c r="K249" t="str" cm="1">
        <f t="array" ref="K249">_xlfn.IFS(calls[[#This Row],[Duration]]&lt;=10,"Under 10 mins", calls[[#This Row],[Duration]]&lt;=30, "10 to 30 mins", calls[[#This Row],[Duration]]&lt;=60, "30 to 60 mins", calls[[#This Row],[Duration]]&lt;=120, "1 to 2 hours", TRUE, "More than 2 hours")</f>
        <v>More than 2 hours</v>
      </c>
      <c r="L249">
        <f>ROUND(calls[[#This Row],[Satisfaction Rating]],0)</f>
        <v>4</v>
      </c>
    </row>
    <row r="250" spans="2:12" x14ac:dyDescent="0.3">
      <c r="B250" t="s">
        <v>273</v>
      </c>
      <c r="C250" t="s">
        <v>12</v>
      </c>
      <c r="D250">
        <v>89</v>
      </c>
      <c r="E250" s="15" t="s">
        <v>9</v>
      </c>
      <c r="F250" s="16">
        <v>45005</v>
      </c>
      <c r="G250">
        <v>96</v>
      </c>
      <c r="H250">
        <v>3.3</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1 to 2 hours</v>
      </c>
      <c r="L250">
        <f>ROUND(calls[[#This Row],[Satisfaction Rating]],0)</f>
        <v>3</v>
      </c>
    </row>
    <row r="251" spans="2:12" x14ac:dyDescent="0.3">
      <c r="B251" t="s">
        <v>274</v>
      </c>
      <c r="C251" t="s">
        <v>23</v>
      </c>
      <c r="D251">
        <v>56</v>
      </c>
      <c r="E251" s="15" t="s">
        <v>10</v>
      </c>
      <c r="F251" s="16">
        <v>45005</v>
      </c>
      <c r="G251">
        <v>31</v>
      </c>
      <c r="H251">
        <v>4.4000000000000004</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30 to 60 mins</v>
      </c>
      <c r="L251">
        <f>ROUND(calls[[#This Row],[Satisfaction Rating]],0)</f>
        <v>4</v>
      </c>
    </row>
    <row r="252" spans="2:12" x14ac:dyDescent="0.3">
      <c r="B252" t="s">
        <v>275</v>
      </c>
      <c r="C252" t="s">
        <v>8</v>
      </c>
      <c r="D252">
        <v>48</v>
      </c>
      <c r="E252" s="15" t="s">
        <v>9</v>
      </c>
      <c r="F252" s="16">
        <v>45005</v>
      </c>
      <c r="G252">
        <v>200</v>
      </c>
      <c r="H252">
        <v>3.9</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276</v>
      </c>
      <c r="C253" t="s">
        <v>12</v>
      </c>
      <c r="D253">
        <v>55</v>
      </c>
      <c r="E253" s="15" t="s">
        <v>10</v>
      </c>
      <c r="F253" s="16">
        <v>45005</v>
      </c>
      <c r="G253">
        <v>99</v>
      </c>
      <c r="H253">
        <v>2.7</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3</v>
      </c>
    </row>
    <row r="254" spans="2:12" x14ac:dyDescent="0.3">
      <c r="B254" t="s">
        <v>277</v>
      </c>
      <c r="C254" t="s">
        <v>21</v>
      </c>
      <c r="D254">
        <v>88</v>
      </c>
      <c r="E254" s="15" t="s">
        <v>6</v>
      </c>
      <c r="F254" s="16">
        <v>45005</v>
      </c>
      <c r="G254">
        <v>144</v>
      </c>
      <c r="H254">
        <v>2.9</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1 to 2 hours</v>
      </c>
      <c r="L254">
        <f>ROUND(calls[[#This Row],[Satisfaction Rating]],0)</f>
        <v>3</v>
      </c>
    </row>
    <row r="255" spans="2:12" x14ac:dyDescent="0.3">
      <c r="B255" t="s">
        <v>278</v>
      </c>
      <c r="C255" t="s">
        <v>23</v>
      </c>
      <c r="D255">
        <v>102</v>
      </c>
      <c r="E255" s="15" t="s">
        <v>11</v>
      </c>
      <c r="F255" s="16">
        <v>45006</v>
      </c>
      <c r="G255">
        <v>81</v>
      </c>
      <c r="H255">
        <v>4</v>
      </c>
      <c r="I255">
        <f>IF(MONTH(calls[[#This Row],[Date of Call]])&lt;=6, YEAR(calls[[#This Row],[Date of Call]]), YEAR(calls[[#This Row],[Date of Call]])+1)</f>
        <v>2023</v>
      </c>
      <c r="J255" t="str">
        <f>TEXT(calls[[#This Row],[Date of Call]],"DDDD")</f>
        <v>Tuesday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4</v>
      </c>
    </row>
    <row r="256" spans="2:12" x14ac:dyDescent="0.3">
      <c r="B256" t="s">
        <v>279</v>
      </c>
      <c r="C256" t="s">
        <v>21</v>
      </c>
      <c r="D256">
        <v>155</v>
      </c>
      <c r="E256" s="15" t="s">
        <v>6</v>
      </c>
      <c r="F256" s="16">
        <v>45006</v>
      </c>
      <c r="G256">
        <v>70</v>
      </c>
      <c r="H256">
        <v>4.4000000000000004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More than 2 hours</v>
      </c>
      <c r="L256">
        <f>ROUND(calls[[#This Row],[Satisfaction Rating]],0)</f>
        <v>4</v>
      </c>
    </row>
    <row r="257" spans="2:12" x14ac:dyDescent="0.3">
      <c r="B257" t="s">
        <v>280</v>
      </c>
      <c r="C257" t="s">
        <v>12</v>
      </c>
      <c r="D257">
        <v>63</v>
      </c>
      <c r="E257" s="15" t="s">
        <v>6</v>
      </c>
      <c r="F257" s="16">
        <v>45006</v>
      </c>
      <c r="G257">
        <v>148</v>
      </c>
      <c r="H257">
        <v>5</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1 to 2 hours</v>
      </c>
      <c r="L257">
        <f>ROUND(calls[[#This Row],[Satisfaction Rating]],0)</f>
        <v>5</v>
      </c>
    </row>
    <row r="258" spans="2:12" x14ac:dyDescent="0.3">
      <c r="B258" t="s">
        <v>281</v>
      </c>
      <c r="C258" t="s">
        <v>15</v>
      </c>
      <c r="D258">
        <v>59</v>
      </c>
      <c r="E258" s="15" t="s">
        <v>11</v>
      </c>
      <c r="F258" s="16">
        <v>45006</v>
      </c>
      <c r="G258">
        <v>215</v>
      </c>
      <c r="H258">
        <v>4.0999999999999996</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30 to 60 mins</v>
      </c>
      <c r="L258">
        <f>ROUND(calls[[#This Row],[Satisfaction Rating]],0)</f>
        <v>4</v>
      </c>
    </row>
    <row r="259" spans="2:12" x14ac:dyDescent="0.3">
      <c r="B259" t="s">
        <v>282</v>
      </c>
      <c r="C259" t="s">
        <v>15</v>
      </c>
      <c r="D259">
        <v>144</v>
      </c>
      <c r="E259" s="15" t="s">
        <v>9</v>
      </c>
      <c r="F259" s="16">
        <v>45006</v>
      </c>
      <c r="G259">
        <v>124</v>
      </c>
      <c r="H259">
        <v>4.4000000000000004</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More than 2 hours</v>
      </c>
      <c r="L259">
        <f>ROUND(calls[[#This Row],[Satisfaction Rating]],0)</f>
        <v>4</v>
      </c>
    </row>
    <row r="260" spans="2:12" x14ac:dyDescent="0.3">
      <c r="B260" t="s">
        <v>283</v>
      </c>
      <c r="C260" t="s">
        <v>7</v>
      </c>
      <c r="D260">
        <v>113</v>
      </c>
      <c r="E260" s="15" t="s">
        <v>13</v>
      </c>
      <c r="F260" s="16">
        <v>45006</v>
      </c>
      <c r="G260">
        <v>168</v>
      </c>
      <c r="H260">
        <v>4.0999999999999996</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1 to 2 hours</v>
      </c>
      <c r="L260">
        <f>ROUND(calls[[#This Row],[Satisfaction Rating]],0)</f>
        <v>4</v>
      </c>
    </row>
    <row r="261" spans="2:12" x14ac:dyDescent="0.3">
      <c r="B261" t="s">
        <v>284</v>
      </c>
      <c r="C261" t="s">
        <v>16</v>
      </c>
      <c r="D261">
        <v>154</v>
      </c>
      <c r="E261" s="15" t="s">
        <v>10</v>
      </c>
      <c r="F261" s="16">
        <v>45006</v>
      </c>
      <c r="G261">
        <v>90</v>
      </c>
      <c r="H261">
        <v>4.5</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More than 2 hours</v>
      </c>
      <c r="L261">
        <f>ROUND(calls[[#This Row],[Satisfaction Rating]],0)</f>
        <v>5</v>
      </c>
    </row>
    <row r="262" spans="2:12" x14ac:dyDescent="0.3">
      <c r="B262" t="s">
        <v>285</v>
      </c>
      <c r="C262" t="s">
        <v>16</v>
      </c>
      <c r="D262">
        <v>58</v>
      </c>
      <c r="E262" s="15" t="s">
        <v>11</v>
      </c>
      <c r="F262" s="16">
        <v>45007</v>
      </c>
      <c r="G262">
        <v>176</v>
      </c>
      <c r="H262">
        <v>4.2</v>
      </c>
      <c r="I262">
        <f>IF(MONTH(calls[[#This Row],[Date of Call]])&lt;=6, YEAR(calls[[#This Row],[Date of Call]]), YEAR(calls[[#This Row],[Date of Call]])+1)</f>
        <v>2023</v>
      </c>
      <c r="J262" t="str">
        <f>TEXT(calls[[#This Row],[Date of Call]],"DDDD")</f>
        <v>Wednesday</v>
      </c>
      <c r="K262" t="str" cm="1">
        <f t="array" ref="K262">_xlfn.IFS(calls[[#This Row],[Duration]]&lt;=10,"Under 10 mins", calls[[#This Row],[Duration]]&lt;=30, "10 to 30 mins", calls[[#This Row],[Duration]]&lt;=60, "30 to 60 mins", calls[[#This Row],[Duration]]&lt;=120, "1 to 2 hours", TRUE, "More than 2 hours")</f>
        <v>30 to 60 mins</v>
      </c>
      <c r="L262">
        <f>ROUND(calls[[#This Row],[Satisfaction Rating]],0)</f>
        <v>4</v>
      </c>
    </row>
    <row r="263" spans="2:12" x14ac:dyDescent="0.3">
      <c r="B263" t="s">
        <v>286</v>
      </c>
      <c r="C263" t="s">
        <v>8</v>
      </c>
      <c r="D263">
        <v>63</v>
      </c>
      <c r="E263" s="15" t="s">
        <v>6</v>
      </c>
      <c r="F263" s="16">
        <v>45007</v>
      </c>
      <c r="G263">
        <v>87</v>
      </c>
      <c r="H263">
        <v>4.5999999999999996</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1 to 2 hours</v>
      </c>
      <c r="L263">
        <f>ROUND(calls[[#This Row],[Satisfaction Rating]],0)</f>
        <v>5</v>
      </c>
    </row>
    <row r="264" spans="2:12" x14ac:dyDescent="0.3">
      <c r="B264" t="s">
        <v>287</v>
      </c>
      <c r="C264" t="s">
        <v>22</v>
      </c>
      <c r="D264">
        <v>59</v>
      </c>
      <c r="E264" s="15" t="s">
        <v>9</v>
      </c>
      <c r="F264" s="16">
        <v>45007</v>
      </c>
      <c r="G264">
        <v>128</v>
      </c>
      <c r="H264">
        <v>4.5</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30 to 60 mins</v>
      </c>
      <c r="L264">
        <f>ROUND(calls[[#This Row],[Satisfaction Rating]],0)</f>
        <v>5</v>
      </c>
    </row>
    <row r="265" spans="2:12" x14ac:dyDescent="0.3">
      <c r="B265" t="s">
        <v>288</v>
      </c>
      <c r="C265" t="s">
        <v>5</v>
      </c>
      <c r="D265">
        <v>129</v>
      </c>
      <c r="E265" s="15" t="s">
        <v>6</v>
      </c>
      <c r="F265" s="16">
        <v>45007</v>
      </c>
      <c r="G265">
        <v>120</v>
      </c>
      <c r="H265">
        <v>4.0999999999999996</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More than 2 hours</v>
      </c>
      <c r="L265">
        <f>ROUND(calls[[#This Row],[Satisfaction Rating]],0)</f>
        <v>4</v>
      </c>
    </row>
    <row r="266" spans="2:12" x14ac:dyDescent="0.3">
      <c r="B266" t="s">
        <v>289</v>
      </c>
      <c r="C266" t="s">
        <v>24</v>
      </c>
      <c r="D266">
        <v>101</v>
      </c>
      <c r="E266" s="15" t="s">
        <v>13</v>
      </c>
      <c r="F266" s="16">
        <v>45007</v>
      </c>
      <c r="G266">
        <v>130</v>
      </c>
      <c r="H266">
        <v>4.8</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1 to 2 hours</v>
      </c>
      <c r="L266">
        <f>ROUND(calls[[#This Row],[Satisfaction Rating]],0)</f>
        <v>5</v>
      </c>
    </row>
    <row r="267" spans="2:12" x14ac:dyDescent="0.3">
      <c r="B267" t="s">
        <v>290</v>
      </c>
      <c r="C267" t="s">
        <v>19</v>
      </c>
      <c r="D267">
        <v>154</v>
      </c>
      <c r="E267" s="15" t="s">
        <v>9</v>
      </c>
      <c r="F267" s="16">
        <v>45007</v>
      </c>
      <c r="G267">
        <v>172</v>
      </c>
      <c r="H267">
        <v>3.1</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More than 2 hours</v>
      </c>
      <c r="L267">
        <f>ROUND(calls[[#This Row],[Satisfaction Rating]],0)</f>
        <v>3</v>
      </c>
    </row>
    <row r="268" spans="2:12" x14ac:dyDescent="0.3">
      <c r="B268" t="s">
        <v>291</v>
      </c>
      <c r="C268" t="s">
        <v>18</v>
      </c>
      <c r="D268">
        <v>131</v>
      </c>
      <c r="E268" s="15" t="s">
        <v>9</v>
      </c>
      <c r="F268" s="16">
        <v>45007</v>
      </c>
      <c r="G268">
        <v>58</v>
      </c>
      <c r="H268">
        <v>4.9000000000000004</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5</v>
      </c>
    </row>
    <row r="269" spans="2:12" x14ac:dyDescent="0.3">
      <c r="B269" t="s">
        <v>292</v>
      </c>
      <c r="C269" t="s">
        <v>15</v>
      </c>
      <c r="D269">
        <v>111</v>
      </c>
      <c r="E269" s="15" t="s">
        <v>13</v>
      </c>
      <c r="F269" s="16">
        <v>45008</v>
      </c>
      <c r="G269">
        <v>86</v>
      </c>
      <c r="H269">
        <v>4.0999999999999996</v>
      </c>
      <c r="I269">
        <f>IF(MONTH(calls[[#This Row],[Date of Call]])&lt;=6, YEAR(calls[[#This Row],[Date of Call]]), YEAR(calls[[#This Row],[Date of Call]])+1)</f>
        <v>2023</v>
      </c>
      <c r="J269" t="str">
        <f>TEXT(calls[[#This Row],[Date of Call]],"DDDD")</f>
        <v>Thursday</v>
      </c>
      <c r="K269" t="str" cm="1">
        <f t="array" ref="K269">_xlfn.IFS(calls[[#This Row],[Duration]]&lt;=10,"Under 10 mins", calls[[#This Row],[Duration]]&lt;=30, "10 to 30 mins", calls[[#This Row],[Duration]]&lt;=60, "30 to 60 mins", calls[[#This Row],[Duration]]&lt;=120, "1 to 2 hours", TRUE, "More than 2 hours")</f>
        <v>1 to 2 hours</v>
      </c>
      <c r="L269">
        <f>ROUND(calls[[#This Row],[Satisfaction Rating]],0)</f>
        <v>4</v>
      </c>
    </row>
    <row r="270" spans="2:12" x14ac:dyDescent="0.3">
      <c r="B270" t="s">
        <v>293</v>
      </c>
      <c r="C270" t="s">
        <v>16</v>
      </c>
      <c r="D270">
        <v>142</v>
      </c>
      <c r="E270" s="15" t="s">
        <v>13</v>
      </c>
      <c r="F270" s="16">
        <v>45009</v>
      </c>
      <c r="G270">
        <v>31</v>
      </c>
      <c r="H270">
        <v>4.4000000000000004</v>
      </c>
      <c r="I270">
        <f>IF(MONTH(calls[[#This Row],[Date of Call]])&lt;=6, YEAR(calls[[#This Row],[Date of Call]]), YEAR(calls[[#This Row],[Date of Call]])+1)</f>
        <v>2023</v>
      </c>
      <c r="J270" t="str">
        <f>TEXT(calls[[#This Row],[Date of Call]],"DDDD")</f>
        <v>Friday</v>
      </c>
      <c r="K270" t="str" cm="1">
        <f t="array" ref="K270">_xlfn.IFS(calls[[#This Row],[Duration]]&lt;=10,"Under 10 mins", calls[[#This Row],[Duration]]&lt;=30, "10 to 30 mins", calls[[#This Row],[Duration]]&lt;=60, "30 to 60 mins", calls[[#This Row],[Duration]]&lt;=120, "1 to 2 hours", TRUE, "More than 2 hours")</f>
        <v>More than 2 hours</v>
      </c>
      <c r="L270">
        <f>ROUND(calls[[#This Row],[Satisfaction Rating]],0)</f>
        <v>4</v>
      </c>
    </row>
    <row r="271" spans="2:12" x14ac:dyDescent="0.3">
      <c r="B271" t="s">
        <v>294</v>
      </c>
      <c r="C271" t="s">
        <v>23</v>
      </c>
      <c r="D271">
        <v>93</v>
      </c>
      <c r="E271" s="15" t="s">
        <v>6</v>
      </c>
      <c r="F271" s="16">
        <v>45009</v>
      </c>
      <c r="G271">
        <v>72</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1 to 2 hours</v>
      </c>
      <c r="L271">
        <f>ROUND(calls[[#This Row],[Satisfaction Rating]],0)</f>
        <v>4</v>
      </c>
    </row>
    <row r="272" spans="2:12" x14ac:dyDescent="0.3">
      <c r="B272" t="s">
        <v>295</v>
      </c>
      <c r="C272" t="s">
        <v>16</v>
      </c>
      <c r="D272">
        <v>125</v>
      </c>
      <c r="E272" s="15" t="s">
        <v>10</v>
      </c>
      <c r="F272" s="16">
        <v>45010</v>
      </c>
      <c r="G272">
        <v>27</v>
      </c>
      <c r="H272">
        <v>3</v>
      </c>
      <c r="I272">
        <f>IF(MONTH(calls[[#This Row],[Date of Call]])&lt;=6, YEAR(calls[[#This Row],[Date of Call]]), YEAR(calls[[#This Row],[Date of Call]])+1)</f>
        <v>2023</v>
      </c>
      <c r="J272" t="str">
        <f>TEXT(calls[[#This Row],[Date of Call]],"DDDD")</f>
        <v>Saturday</v>
      </c>
      <c r="K272" t="str" cm="1">
        <f t="array" ref="K272">_xlfn.IFS(calls[[#This Row],[Duration]]&lt;=10,"Under 10 mins", calls[[#This Row],[Duration]]&lt;=30, "10 to 30 mins", calls[[#This Row],[Duration]]&lt;=60, "30 to 60 mins", calls[[#This Row],[Duration]]&lt;=120, "1 to 2 hours", TRUE, "More than 2 hours")</f>
        <v>More than 2 hours</v>
      </c>
      <c r="L272">
        <f>ROUND(calls[[#This Row],[Satisfaction Rating]],0)</f>
        <v>3</v>
      </c>
    </row>
    <row r="273" spans="2:12" x14ac:dyDescent="0.3">
      <c r="B273" t="s">
        <v>296</v>
      </c>
      <c r="C273" t="s">
        <v>5</v>
      </c>
      <c r="D273">
        <v>76</v>
      </c>
      <c r="E273" s="15" t="s">
        <v>9</v>
      </c>
      <c r="F273" s="16">
        <v>45010</v>
      </c>
      <c r="G273">
        <v>110</v>
      </c>
      <c r="H273">
        <v>4.4000000000000004</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1 to 2 hours</v>
      </c>
      <c r="L273">
        <f>ROUND(calls[[#This Row],[Satisfaction Rating]],0)</f>
        <v>4</v>
      </c>
    </row>
    <row r="274" spans="2:12" x14ac:dyDescent="0.3">
      <c r="B274" t="s">
        <v>297</v>
      </c>
      <c r="C274" t="s">
        <v>7</v>
      </c>
      <c r="D274">
        <v>69</v>
      </c>
      <c r="E274" s="15" t="s">
        <v>6</v>
      </c>
      <c r="F274" s="16">
        <v>45010</v>
      </c>
      <c r="G274">
        <v>126</v>
      </c>
      <c r="H274">
        <v>3.7</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298</v>
      </c>
      <c r="C275" t="s">
        <v>22</v>
      </c>
      <c r="D275">
        <v>149</v>
      </c>
      <c r="E275" s="15" t="s">
        <v>10</v>
      </c>
      <c r="F275" s="16">
        <v>45010</v>
      </c>
      <c r="G275">
        <v>60</v>
      </c>
      <c r="H275">
        <v>3.9</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More than 2 hours</v>
      </c>
      <c r="L275">
        <f>ROUND(calls[[#This Row],[Satisfaction Rating]],0)</f>
        <v>4</v>
      </c>
    </row>
    <row r="276" spans="2:12" x14ac:dyDescent="0.3">
      <c r="B276" t="s">
        <v>299</v>
      </c>
      <c r="C276" t="s">
        <v>16</v>
      </c>
      <c r="D276">
        <v>57</v>
      </c>
      <c r="E276" s="15" t="s">
        <v>6</v>
      </c>
      <c r="F276" s="16">
        <v>45010</v>
      </c>
      <c r="G276">
        <v>35</v>
      </c>
      <c r="H276">
        <v>3.5</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30 to 60 mins</v>
      </c>
      <c r="L276">
        <f>ROUND(calls[[#This Row],[Satisfaction Rating]],0)</f>
        <v>4</v>
      </c>
    </row>
    <row r="277" spans="2:12" x14ac:dyDescent="0.3">
      <c r="B277" t="s">
        <v>300</v>
      </c>
      <c r="C277" t="s">
        <v>12</v>
      </c>
      <c r="D277">
        <v>113</v>
      </c>
      <c r="E277" s="15" t="s">
        <v>9</v>
      </c>
      <c r="F277" s="16">
        <v>45010</v>
      </c>
      <c r="G277">
        <v>81</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1 to 2 hours</v>
      </c>
      <c r="L277">
        <f>ROUND(calls[[#This Row],[Satisfaction Rating]],0)</f>
        <v>4</v>
      </c>
    </row>
    <row r="278" spans="2:12" x14ac:dyDescent="0.3">
      <c r="B278" t="s">
        <v>301</v>
      </c>
      <c r="C278" t="s">
        <v>20</v>
      </c>
      <c r="D278">
        <v>160</v>
      </c>
      <c r="E278" s="15" t="s">
        <v>10</v>
      </c>
      <c r="F278" s="16">
        <v>45010</v>
      </c>
      <c r="G278">
        <v>116</v>
      </c>
      <c r="H278">
        <v>3.4</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More than 2 hours</v>
      </c>
      <c r="L278">
        <f>ROUND(calls[[#This Row],[Satisfaction Rating]],0)</f>
        <v>3</v>
      </c>
    </row>
    <row r="279" spans="2:12" x14ac:dyDescent="0.3">
      <c r="B279" t="s">
        <v>302</v>
      </c>
      <c r="C279" t="s">
        <v>8</v>
      </c>
      <c r="D279">
        <v>158</v>
      </c>
      <c r="E279" s="15" t="s">
        <v>11</v>
      </c>
      <c r="F279" s="16">
        <v>45010</v>
      </c>
      <c r="G279">
        <v>60</v>
      </c>
      <c r="H279">
        <v>4.5</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5</v>
      </c>
    </row>
    <row r="280" spans="2:12" x14ac:dyDescent="0.3">
      <c r="B280" t="s">
        <v>303</v>
      </c>
      <c r="C280" t="s">
        <v>7</v>
      </c>
      <c r="D280">
        <v>77</v>
      </c>
      <c r="E280" s="15" t="s">
        <v>10</v>
      </c>
      <c r="F280" s="16">
        <v>45011</v>
      </c>
      <c r="G280">
        <v>130</v>
      </c>
      <c r="H280">
        <v>4.2</v>
      </c>
      <c r="I280">
        <f>IF(MONTH(calls[[#This Row],[Date of Call]])&lt;=6, YEAR(calls[[#This Row],[Date of Call]]), YEAR(calls[[#This Row],[Date of Call]])+1)</f>
        <v>2023</v>
      </c>
      <c r="J280" t="str">
        <f>TEXT(calls[[#This Row],[Date of Call]],"DDDD")</f>
        <v>Sunday</v>
      </c>
      <c r="K280" t="str" cm="1">
        <f t="array" ref="K280">_xlfn.IFS(calls[[#This Row],[Duration]]&lt;=10,"Under 10 mins", calls[[#This Row],[Duration]]&lt;=30, "10 to 30 mins", calls[[#This Row],[Duration]]&lt;=60, "30 to 60 mins", calls[[#This Row],[Duration]]&lt;=120, "1 to 2 hours", TRUE, "More than 2 hours")</f>
        <v>1 to 2 hours</v>
      </c>
      <c r="L280">
        <f>ROUND(calls[[#This Row],[Satisfaction Rating]],0)</f>
        <v>4</v>
      </c>
    </row>
    <row r="281" spans="2:12" x14ac:dyDescent="0.3">
      <c r="B281" t="s">
        <v>304</v>
      </c>
      <c r="C281" t="s">
        <v>14</v>
      </c>
      <c r="D281">
        <v>118</v>
      </c>
      <c r="E281" s="15" t="s">
        <v>13</v>
      </c>
      <c r="F281" s="16">
        <v>45011</v>
      </c>
      <c r="G281">
        <v>99</v>
      </c>
      <c r="H281">
        <v>5</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5</v>
      </c>
    </row>
    <row r="282" spans="2:12" x14ac:dyDescent="0.3">
      <c r="B282" t="s">
        <v>305</v>
      </c>
      <c r="C282" t="s">
        <v>19</v>
      </c>
      <c r="D282">
        <v>75</v>
      </c>
      <c r="E282" s="15" t="s">
        <v>9</v>
      </c>
      <c r="F282" s="16">
        <v>45011</v>
      </c>
      <c r="G282">
        <v>135</v>
      </c>
      <c r="H282">
        <v>4.7</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306</v>
      </c>
      <c r="C283" t="s">
        <v>12</v>
      </c>
      <c r="D283">
        <v>103</v>
      </c>
      <c r="E283" s="15" t="s">
        <v>10</v>
      </c>
      <c r="F283" s="16">
        <v>45011</v>
      </c>
      <c r="G283">
        <v>42</v>
      </c>
      <c r="H283">
        <v>2.8</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3</v>
      </c>
    </row>
    <row r="284" spans="2:12" x14ac:dyDescent="0.3">
      <c r="B284" t="s">
        <v>307</v>
      </c>
      <c r="C284" t="s">
        <v>7</v>
      </c>
      <c r="D284">
        <v>116</v>
      </c>
      <c r="E284" s="15" t="s">
        <v>13</v>
      </c>
      <c r="F284" s="16">
        <v>45012</v>
      </c>
      <c r="G284">
        <v>63</v>
      </c>
      <c r="H284">
        <v>3.4</v>
      </c>
      <c r="I284">
        <f>IF(MONTH(calls[[#This Row],[Date of Call]])&lt;=6, YEAR(calls[[#This Row],[Date of Call]]), YEAR(calls[[#This Row],[Date of Call]])+1)</f>
        <v>2023</v>
      </c>
      <c r="J284" t="str">
        <f>TEXT(calls[[#This Row],[Date of Call]],"DDDD")</f>
        <v>Monday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308</v>
      </c>
      <c r="C285" t="s">
        <v>15</v>
      </c>
      <c r="D285">
        <v>61</v>
      </c>
      <c r="E285" s="15" t="s">
        <v>11</v>
      </c>
      <c r="F285" s="16">
        <v>45012</v>
      </c>
      <c r="G285">
        <v>140</v>
      </c>
      <c r="H285">
        <v>1.8</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2</v>
      </c>
    </row>
    <row r="286" spans="2:12" x14ac:dyDescent="0.3">
      <c r="B286" t="s">
        <v>309</v>
      </c>
      <c r="C286" t="s">
        <v>16</v>
      </c>
      <c r="D286">
        <v>126</v>
      </c>
      <c r="E286" s="15" t="s">
        <v>9</v>
      </c>
      <c r="F286" s="16">
        <v>45012</v>
      </c>
      <c r="G286">
        <v>128</v>
      </c>
      <c r="H286">
        <v>4.2</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More than 2 hours</v>
      </c>
      <c r="L286">
        <f>ROUND(calls[[#This Row],[Satisfaction Rating]],0)</f>
        <v>4</v>
      </c>
    </row>
    <row r="287" spans="2:12" x14ac:dyDescent="0.3">
      <c r="B287" t="s">
        <v>310</v>
      </c>
      <c r="C287" t="s">
        <v>24</v>
      </c>
      <c r="D287">
        <v>141</v>
      </c>
      <c r="E287" s="15" t="s">
        <v>6</v>
      </c>
      <c r="F287" s="16">
        <v>45012</v>
      </c>
      <c r="G287">
        <v>80</v>
      </c>
      <c r="H287">
        <v>4.4000000000000004</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311</v>
      </c>
      <c r="C288" t="s">
        <v>8</v>
      </c>
      <c r="D288">
        <v>95</v>
      </c>
      <c r="E288" s="15" t="s">
        <v>13</v>
      </c>
      <c r="F288" s="16">
        <v>45012</v>
      </c>
      <c r="G288">
        <v>28</v>
      </c>
      <c r="H288">
        <v>2.7</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1 to 2 hours</v>
      </c>
      <c r="L288">
        <f>ROUND(calls[[#This Row],[Satisfaction Rating]],0)</f>
        <v>3</v>
      </c>
    </row>
    <row r="289" spans="2:12" x14ac:dyDescent="0.3">
      <c r="B289" t="s">
        <v>312</v>
      </c>
      <c r="C289" t="s">
        <v>19</v>
      </c>
      <c r="D289">
        <v>39</v>
      </c>
      <c r="E289" s="15" t="s">
        <v>11</v>
      </c>
      <c r="F289" s="16">
        <v>45013</v>
      </c>
      <c r="G289">
        <v>81</v>
      </c>
      <c r="H289">
        <v>5</v>
      </c>
      <c r="I289">
        <f>IF(MONTH(calls[[#This Row],[Date of Call]])&lt;=6, YEAR(calls[[#This Row],[Date of Call]]), YEAR(calls[[#This Row],[Date of Call]])+1)</f>
        <v>2023</v>
      </c>
      <c r="J289" t="str">
        <f>TEXT(calls[[#This Row],[Date of Call]],"DDDD")</f>
        <v>Tuesday</v>
      </c>
      <c r="K289" t="str" cm="1">
        <f t="array" ref="K289">_xlfn.IFS(calls[[#This Row],[Duration]]&lt;=10,"Under 10 mins", calls[[#This Row],[Duration]]&lt;=30, "10 to 30 mins", calls[[#This Row],[Duration]]&lt;=60, "30 to 60 mins", calls[[#This Row],[Duration]]&lt;=120, "1 to 2 hours", TRUE, "More than 2 hours")</f>
        <v>30 to 60 mins</v>
      </c>
      <c r="L289">
        <f>ROUND(calls[[#This Row],[Satisfaction Rating]],0)</f>
        <v>5</v>
      </c>
    </row>
    <row r="290" spans="2:12" x14ac:dyDescent="0.3">
      <c r="B290" t="s">
        <v>313</v>
      </c>
      <c r="C290" t="s">
        <v>12</v>
      </c>
      <c r="D290">
        <v>127</v>
      </c>
      <c r="E290" s="15" t="s">
        <v>9</v>
      </c>
      <c r="F290" s="16">
        <v>45013</v>
      </c>
      <c r="G290">
        <v>99</v>
      </c>
      <c r="H290">
        <v>3.9</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More than 2 hours</v>
      </c>
      <c r="L290">
        <f>ROUND(calls[[#This Row],[Satisfaction Rating]],0)</f>
        <v>4</v>
      </c>
    </row>
    <row r="291" spans="2:12" x14ac:dyDescent="0.3">
      <c r="B291" t="s">
        <v>314</v>
      </c>
      <c r="C291" t="s">
        <v>15</v>
      </c>
      <c r="D291">
        <v>78</v>
      </c>
      <c r="E291" s="15" t="s">
        <v>9</v>
      </c>
      <c r="F291" s="16">
        <v>45013</v>
      </c>
      <c r="G291">
        <v>43</v>
      </c>
      <c r="H291">
        <v>3.8</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1 to 2 hours</v>
      </c>
      <c r="L291">
        <f>ROUND(calls[[#This Row],[Satisfaction Rating]],0)</f>
        <v>4</v>
      </c>
    </row>
    <row r="292" spans="2:12" x14ac:dyDescent="0.3">
      <c r="B292" t="s">
        <v>315</v>
      </c>
      <c r="C292" t="s">
        <v>14</v>
      </c>
      <c r="D292">
        <v>40</v>
      </c>
      <c r="E292" s="15" t="s">
        <v>9</v>
      </c>
      <c r="F292" s="16">
        <v>45013</v>
      </c>
      <c r="G292">
        <v>34</v>
      </c>
      <c r="H292">
        <v>4.5999999999999996</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30 to 60 mins</v>
      </c>
      <c r="L292">
        <f>ROUND(calls[[#This Row],[Satisfaction Rating]],0)</f>
        <v>5</v>
      </c>
    </row>
    <row r="293" spans="2:12" x14ac:dyDescent="0.3">
      <c r="B293" t="s">
        <v>316</v>
      </c>
      <c r="C293" t="s">
        <v>15</v>
      </c>
      <c r="D293">
        <v>56</v>
      </c>
      <c r="E293" s="15" t="s">
        <v>11</v>
      </c>
      <c r="F293" s="16">
        <v>45013</v>
      </c>
      <c r="G293">
        <v>225</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317</v>
      </c>
      <c r="C294" t="s">
        <v>19</v>
      </c>
      <c r="D294">
        <v>59</v>
      </c>
      <c r="E294" s="15" t="s">
        <v>6</v>
      </c>
      <c r="F294" s="16">
        <v>45013</v>
      </c>
      <c r="G294">
        <v>210</v>
      </c>
      <c r="H294">
        <v>4.5</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318</v>
      </c>
      <c r="C295" t="s">
        <v>16</v>
      </c>
      <c r="D295">
        <v>30</v>
      </c>
      <c r="E295" s="15" t="s">
        <v>9</v>
      </c>
      <c r="F295" s="16">
        <v>45013</v>
      </c>
      <c r="G295">
        <v>168</v>
      </c>
      <c r="H295">
        <v>4.2</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10 to 30 mins</v>
      </c>
      <c r="L295">
        <f>ROUND(calls[[#This Row],[Satisfaction Rating]],0)</f>
        <v>4</v>
      </c>
    </row>
    <row r="296" spans="2:12" x14ac:dyDescent="0.3">
      <c r="B296" t="s">
        <v>319</v>
      </c>
      <c r="C296" t="s">
        <v>14</v>
      </c>
      <c r="D296">
        <v>63</v>
      </c>
      <c r="E296" s="15" t="s">
        <v>10</v>
      </c>
      <c r="F296" s="16">
        <v>45014</v>
      </c>
      <c r="G296">
        <v>82</v>
      </c>
      <c r="H296">
        <v>4.5</v>
      </c>
      <c r="I296">
        <f>IF(MONTH(calls[[#This Row],[Date of Call]])&lt;=6, YEAR(calls[[#This Row],[Date of Call]]), YEAR(calls[[#This Row],[Date of Call]])+1)</f>
        <v>2023</v>
      </c>
      <c r="J296" t="str">
        <f>TEXT(calls[[#This Row],[Date of Call]],"DDDD")</f>
        <v>Wednesday</v>
      </c>
      <c r="K296" t="str" cm="1">
        <f t="array" ref="K296">_xlfn.IFS(calls[[#This Row],[Duration]]&lt;=10,"Under 10 mins", calls[[#This Row],[Duration]]&lt;=30, "10 to 30 mins", calls[[#This Row],[Duration]]&lt;=60, "30 to 60 mins", calls[[#This Row],[Duration]]&lt;=120, "1 to 2 hours", TRUE, "More than 2 hours")</f>
        <v>1 to 2 hours</v>
      </c>
      <c r="L296">
        <f>ROUND(calls[[#This Row],[Satisfaction Rating]],0)</f>
        <v>5</v>
      </c>
    </row>
    <row r="297" spans="2:12" x14ac:dyDescent="0.3">
      <c r="B297" t="s">
        <v>320</v>
      </c>
      <c r="C297" t="s">
        <v>23</v>
      </c>
      <c r="D297">
        <v>56</v>
      </c>
      <c r="E297" s="15" t="s">
        <v>13</v>
      </c>
      <c r="F297" s="16">
        <v>45014</v>
      </c>
      <c r="G297">
        <v>88</v>
      </c>
      <c r="H297">
        <v>4.0999999999999996</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30 to 60 mins</v>
      </c>
      <c r="L297">
        <f>ROUND(calls[[#This Row],[Satisfaction Rating]],0)</f>
        <v>4</v>
      </c>
    </row>
    <row r="298" spans="2:12" x14ac:dyDescent="0.3">
      <c r="B298" t="s">
        <v>321</v>
      </c>
      <c r="C298" t="s">
        <v>5</v>
      </c>
      <c r="D298">
        <v>95</v>
      </c>
      <c r="E298" s="15" t="s">
        <v>10</v>
      </c>
      <c r="F298" s="16">
        <v>45014</v>
      </c>
      <c r="G298">
        <v>111</v>
      </c>
      <c r="H298">
        <v>3.3</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1 to 2 hours</v>
      </c>
      <c r="L298">
        <f>ROUND(calls[[#This Row],[Satisfaction Rating]],0)</f>
        <v>3</v>
      </c>
    </row>
    <row r="299" spans="2:12" x14ac:dyDescent="0.3">
      <c r="B299" t="s">
        <v>322</v>
      </c>
      <c r="C299" t="s">
        <v>17</v>
      </c>
      <c r="D299">
        <v>128</v>
      </c>
      <c r="E299" s="15" t="s">
        <v>6</v>
      </c>
      <c r="F299" s="16">
        <v>45014</v>
      </c>
      <c r="G299">
        <v>60</v>
      </c>
      <c r="H299">
        <v>3.8</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More than 2 hours</v>
      </c>
      <c r="L299">
        <f>ROUND(calls[[#This Row],[Satisfaction Rating]],0)</f>
        <v>4</v>
      </c>
    </row>
    <row r="300" spans="2:12" x14ac:dyDescent="0.3">
      <c r="B300" t="s">
        <v>323</v>
      </c>
      <c r="C300" t="s">
        <v>8</v>
      </c>
      <c r="D300">
        <v>49</v>
      </c>
      <c r="E300" s="15" t="s">
        <v>10</v>
      </c>
      <c r="F300" s="16">
        <v>45014</v>
      </c>
      <c r="G300">
        <v>80</v>
      </c>
      <c r="H300">
        <v>3</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30 to 60 mins</v>
      </c>
      <c r="L300">
        <f>ROUND(calls[[#This Row],[Satisfaction Rating]],0)</f>
        <v>3</v>
      </c>
    </row>
    <row r="301" spans="2:12" x14ac:dyDescent="0.3">
      <c r="B301" t="s">
        <v>324</v>
      </c>
      <c r="C301" t="s">
        <v>17</v>
      </c>
      <c r="D301">
        <v>89</v>
      </c>
      <c r="E301" s="15" t="s">
        <v>11</v>
      </c>
      <c r="F301" s="16">
        <v>45016</v>
      </c>
      <c r="G301">
        <v>90</v>
      </c>
      <c r="H301">
        <v>4.5999999999999996</v>
      </c>
      <c r="I301">
        <f>IF(MONTH(calls[[#This Row],[Date of Call]])&lt;=6, YEAR(calls[[#This Row],[Date of Call]]), YEAR(calls[[#This Row],[Date of Call]])+1)</f>
        <v>2023</v>
      </c>
      <c r="J301" t="str">
        <f>TEXT(calls[[#This Row],[Date of Call]],"DDDD")</f>
        <v>Friday</v>
      </c>
      <c r="K301" t="str" cm="1">
        <f t="array" ref="K301">_xlfn.IFS(calls[[#This Row],[Duration]]&lt;=10,"Under 10 mins", calls[[#This Row],[Duration]]&lt;=30, "10 to 30 mins", calls[[#This Row],[Duration]]&lt;=60, "30 to 60 mins", calls[[#This Row],[Duration]]&lt;=120, "1 to 2 hours", TRUE, "More than 2 hours")</f>
        <v>1 to 2 hours</v>
      </c>
      <c r="L301">
        <f>ROUND(calls[[#This Row],[Satisfaction Rating]],0)</f>
        <v>5</v>
      </c>
    </row>
    <row r="302" spans="2:12" x14ac:dyDescent="0.3">
      <c r="B302" t="s">
        <v>325</v>
      </c>
      <c r="C302" t="s">
        <v>22</v>
      </c>
      <c r="D302">
        <v>87</v>
      </c>
      <c r="E302" s="15" t="s">
        <v>10</v>
      </c>
      <c r="F302" s="16">
        <v>45016</v>
      </c>
      <c r="G302">
        <v>225</v>
      </c>
      <c r="H302">
        <v>2.9</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3</v>
      </c>
    </row>
    <row r="303" spans="2:12" x14ac:dyDescent="0.3">
      <c r="B303" t="s">
        <v>326</v>
      </c>
      <c r="C303" t="s">
        <v>20</v>
      </c>
      <c r="D303">
        <v>60</v>
      </c>
      <c r="E303" s="15" t="s">
        <v>9</v>
      </c>
      <c r="F303" s="16">
        <v>45017</v>
      </c>
      <c r="G303">
        <v>215</v>
      </c>
      <c r="H303">
        <v>3.2</v>
      </c>
      <c r="I303">
        <f>IF(MONTH(calls[[#This Row],[Date of Call]])&lt;=6, YEAR(calls[[#This Row],[Date of Call]]), YEAR(calls[[#This Row],[Date of Call]])+1)</f>
        <v>2023</v>
      </c>
      <c r="J303" t="str">
        <f>TEXT(calls[[#This Row],[Date of Call]],"DDDD")</f>
        <v>Saturday</v>
      </c>
      <c r="K303" t="str" cm="1">
        <f t="array" ref="K303">_xlfn.IFS(calls[[#This Row],[Duration]]&lt;=10,"Under 10 mins", calls[[#This Row],[Duration]]&lt;=30, "10 to 30 mins", calls[[#This Row],[Duration]]&lt;=60, "30 to 60 mins", calls[[#This Row],[Duration]]&lt;=120, "1 to 2 hours", TRUE, "More than 2 hours")</f>
        <v>30 to 60 mins</v>
      </c>
      <c r="L303">
        <f>ROUND(calls[[#This Row],[Satisfaction Rating]],0)</f>
        <v>3</v>
      </c>
    </row>
    <row r="304" spans="2:12" x14ac:dyDescent="0.3">
      <c r="B304" t="s">
        <v>327</v>
      </c>
      <c r="C304" t="s">
        <v>21</v>
      </c>
      <c r="D304">
        <v>42</v>
      </c>
      <c r="E304" s="15" t="s">
        <v>11</v>
      </c>
      <c r="F304" s="16">
        <v>45017</v>
      </c>
      <c r="G304">
        <v>45</v>
      </c>
      <c r="H304">
        <v>1.5</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2</v>
      </c>
    </row>
    <row r="305" spans="2:12" x14ac:dyDescent="0.3">
      <c r="B305" t="s">
        <v>328</v>
      </c>
      <c r="C305" t="s">
        <v>18</v>
      </c>
      <c r="D305">
        <v>99</v>
      </c>
      <c r="E305" s="15" t="s">
        <v>9</v>
      </c>
      <c r="F305" s="16">
        <v>45017</v>
      </c>
      <c r="G305">
        <v>74</v>
      </c>
      <c r="H305">
        <v>4</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1 to 2 hours</v>
      </c>
      <c r="L305">
        <f>ROUND(calls[[#This Row],[Satisfaction Rating]],0)</f>
        <v>4</v>
      </c>
    </row>
    <row r="306" spans="2:12" x14ac:dyDescent="0.3">
      <c r="B306" t="s">
        <v>329</v>
      </c>
      <c r="C306" t="s">
        <v>23</v>
      </c>
      <c r="D306">
        <v>20</v>
      </c>
      <c r="E306" s="15" t="s">
        <v>11</v>
      </c>
      <c r="F306" s="16">
        <v>45017</v>
      </c>
      <c r="G306">
        <v>60</v>
      </c>
      <c r="H306">
        <v>3.6</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10 to 30 mins</v>
      </c>
      <c r="L306">
        <f>ROUND(calls[[#This Row],[Satisfaction Rating]],0)</f>
        <v>4</v>
      </c>
    </row>
    <row r="307" spans="2:12" x14ac:dyDescent="0.3">
      <c r="B307" t="s">
        <v>330</v>
      </c>
      <c r="C307" t="s">
        <v>14</v>
      </c>
      <c r="D307">
        <v>65</v>
      </c>
      <c r="E307" s="15" t="s">
        <v>9</v>
      </c>
      <c r="F307" s="16">
        <v>45017</v>
      </c>
      <c r="G307">
        <v>64</v>
      </c>
      <c r="H307">
        <v>3.7</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 to 2 hours</v>
      </c>
      <c r="L307">
        <f>ROUND(calls[[#This Row],[Satisfaction Rating]],0)</f>
        <v>4</v>
      </c>
    </row>
    <row r="308" spans="2:12" x14ac:dyDescent="0.3">
      <c r="B308" t="s">
        <v>331</v>
      </c>
      <c r="C308" t="s">
        <v>16</v>
      </c>
      <c r="D308">
        <v>71</v>
      </c>
      <c r="E308" s="15" t="s">
        <v>10</v>
      </c>
      <c r="F308" s="16">
        <v>45018</v>
      </c>
      <c r="G308">
        <v>110</v>
      </c>
      <c r="H308">
        <v>4.8</v>
      </c>
      <c r="I308">
        <f>IF(MONTH(calls[[#This Row],[Date of Call]])&lt;=6, YEAR(calls[[#This Row],[Date of Call]]), YEAR(calls[[#This Row],[Date of Call]])+1)</f>
        <v>2023</v>
      </c>
      <c r="J308" t="str">
        <f>TEXT(calls[[#This Row],[Date of Call]],"DDDD")</f>
        <v>Sunday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5</v>
      </c>
    </row>
    <row r="309" spans="2:12" x14ac:dyDescent="0.3">
      <c r="B309" t="s">
        <v>332</v>
      </c>
      <c r="C309" t="s">
        <v>12</v>
      </c>
      <c r="D309">
        <v>95</v>
      </c>
      <c r="E309" s="15" t="s">
        <v>6</v>
      </c>
      <c r="F309" s="16">
        <v>45018</v>
      </c>
      <c r="G309">
        <v>52</v>
      </c>
      <c r="H309">
        <v>1.2</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1</v>
      </c>
    </row>
    <row r="310" spans="2:12" x14ac:dyDescent="0.3">
      <c r="B310" t="s">
        <v>333</v>
      </c>
      <c r="C310" t="s">
        <v>23</v>
      </c>
      <c r="D310">
        <v>81</v>
      </c>
      <c r="E310" s="15" t="s">
        <v>13</v>
      </c>
      <c r="F310" s="16">
        <v>45019</v>
      </c>
      <c r="G310">
        <v>160</v>
      </c>
      <c r="H310">
        <v>4.7</v>
      </c>
      <c r="I310">
        <f>IF(MONTH(calls[[#This Row],[Date of Call]])&lt;=6, YEAR(calls[[#This Row],[Date of Call]]), YEAR(calls[[#This Row],[Date of Call]])+1)</f>
        <v>2023</v>
      </c>
      <c r="J310" t="str">
        <f>TEXT(calls[[#This Row],[Date of Call]],"DDDD")</f>
        <v>Monday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5</v>
      </c>
    </row>
    <row r="311" spans="2:12" x14ac:dyDescent="0.3">
      <c r="B311" t="s">
        <v>334</v>
      </c>
      <c r="C311" t="s">
        <v>7</v>
      </c>
      <c r="D311">
        <v>137</v>
      </c>
      <c r="E311" s="15" t="s">
        <v>13</v>
      </c>
      <c r="F311" s="16">
        <v>45019</v>
      </c>
      <c r="G311">
        <v>215</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More than 2 hours</v>
      </c>
      <c r="L311">
        <f>ROUND(calls[[#This Row],[Satisfaction Rating]],0)</f>
        <v>5</v>
      </c>
    </row>
    <row r="312" spans="2:12" x14ac:dyDescent="0.3">
      <c r="B312" t="s">
        <v>335</v>
      </c>
      <c r="C312" t="s">
        <v>7</v>
      </c>
      <c r="D312">
        <v>40</v>
      </c>
      <c r="E312" s="15" t="s">
        <v>6</v>
      </c>
      <c r="F312" s="16">
        <v>45019</v>
      </c>
      <c r="G312">
        <v>220</v>
      </c>
      <c r="H312">
        <v>4.5</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30 to 60 mins</v>
      </c>
      <c r="L312">
        <f>ROUND(calls[[#This Row],[Satisfaction Rating]],0)</f>
        <v>5</v>
      </c>
    </row>
    <row r="313" spans="2:12" x14ac:dyDescent="0.3">
      <c r="B313" t="s">
        <v>336</v>
      </c>
      <c r="C313" t="s">
        <v>18</v>
      </c>
      <c r="D313">
        <v>111</v>
      </c>
      <c r="E313" s="15" t="s">
        <v>9</v>
      </c>
      <c r="F313" s="16">
        <v>45020</v>
      </c>
      <c r="G313">
        <v>175</v>
      </c>
      <c r="H313">
        <v>3.5</v>
      </c>
      <c r="I313">
        <f>IF(MONTH(calls[[#This Row],[Date of Call]])&lt;=6, YEAR(calls[[#This Row],[Date of Call]]), YEAR(calls[[#This Row],[Date of Call]])+1)</f>
        <v>2023</v>
      </c>
      <c r="J313" t="str">
        <f>TEXT(calls[[#This Row],[Date of Call]],"DDDD")</f>
        <v>Tuesday</v>
      </c>
      <c r="K313" t="str" cm="1">
        <f t="array" ref="K313">_xlfn.IFS(calls[[#This Row],[Duration]]&lt;=10,"Under 10 mins", calls[[#This Row],[Duration]]&lt;=30, "10 to 30 mins", calls[[#This Row],[Duration]]&lt;=60, "30 to 60 mins", calls[[#This Row],[Duration]]&lt;=120, "1 to 2 hours", TRUE, "More than 2 hours")</f>
        <v>1 to 2 hours</v>
      </c>
      <c r="L313">
        <f>ROUND(calls[[#This Row],[Satisfaction Rating]],0)</f>
        <v>4</v>
      </c>
    </row>
    <row r="314" spans="2:12" x14ac:dyDescent="0.3">
      <c r="B314" t="s">
        <v>337</v>
      </c>
      <c r="C314" t="s">
        <v>16</v>
      </c>
      <c r="D314">
        <v>106</v>
      </c>
      <c r="E314" s="15" t="s">
        <v>9</v>
      </c>
      <c r="F314" s="16">
        <v>45020</v>
      </c>
      <c r="G314">
        <v>145</v>
      </c>
      <c r="H314">
        <v>4.0999999999999996</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338</v>
      </c>
      <c r="C315" t="s">
        <v>21</v>
      </c>
      <c r="D315">
        <v>133</v>
      </c>
      <c r="E315" s="15" t="s">
        <v>11</v>
      </c>
      <c r="F315" s="16">
        <v>45020</v>
      </c>
      <c r="G315">
        <v>72</v>
      </c>
      <c r="H315">
        <v>4.4000000000000004</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More than 2 hours</v>
      </c>
      <c r="L315">
        <f>ROUND(calls[[#This Row],[Satisfaction Rating]],0)</f>
        <v>4</v>
      </c>
    </row>
    <row r="316" spans="2:12" x14ac:dyDescent="0.3">
      <c r="B316" t="s">
        <v>339</v>
      </c>
      <c r="C316" t="s">
        <v>15</v>
      </c>
      <c r="D316">
        <v>38</v>
      </c>
      <c r="E316" s="15" t="s">
        <v>9</v>
      </c>
      <c r="F316" s="16">
        <v>45021</v>
      </c>
      <c r="G316">
        <v>81</v>
      </c>
      <c r="H316">
        <v>3.6</v>
      </c>
      <c r="I316">
        <f>IF(MONTH(calls[[#This Row],[Date of Call]])&lt;=6, YEAR(calls[[#This Row],[Date of Call]]), YEAR(calls[[#This Row],[Date of Call]])+1)</f>
        <v>2023</v>
      </c>
      <c r="J316" t="str">
        <f>TEXT(calls[[#This Row],[Date of Call]],"DDDD")</f>
        <v>Wednesday</v>
      </c>
      <c r="K316" t="str" cm="1">
        <f t="array" ref="K316">_xlfn.IFS(calls[[#This Row],[Duration]]&lt;=10,"Under 10 mins", calls[[#This Row],[Duration]]&lt;=30, "10 to 30 mins", calls[[#This Row],[Duration]]&lt;=60, "30 to 60 mins", calls[[#This Row],[Duration]]&lt;=120, "1 to 2 hours", TRUE, "More than 2 hours")</f>
        <v>30 to 60 mins</v>
      </c>
      <c r="L316">
        <f>ROUND(calls[[#This Row],[Satisfaction Rating]],0)</f>
        <v>4</v>
      </c>
    </row>
    <row r="317" spans="2:12" x14ac:dyDescent="0.3">
      <c r="B317" t="s">
        <v>340</v>
      </c>
      <c r="C317" t="s">
        <v>19</v>
      </c>
      <c r="D317">
        <v>130</v>
      </c>
      <c r="E317" s="15" t="s">
        <v>6</v>
      </c>
      <c r="F317" s="16">
        <v>45021</v>
      </c>
      <c r="G317">
        <v>54</v>
      </c>
      <c r="H317">
        <v>4.0999999999999996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More than 2 hours</v>
      </c>
      <c r="L317">
        <f>ROUND(calls[[#This Row],[Satisfaction Rating]],0)</f>
        <v>4</v>
      </c>
    </row>
    <row r="318" spans="2:12" x14ac:dyDescent="0.3">
      <c r="B318" t="s">
        <v>341</v>
      </c>
      <c r="C318" t="s">
        <v>14</v>
      </c>
      <c r="D318">
        <v>23</v>
      </c>
      <c r="E318" s="15" t="s">
        <v>11</v>
      </c>
      <c r="F318" s="16">
        <v>45021</v>
      </c>
      <c r="G318">
        <v>105</v>
      </c>
      <c r="H318">
        <v>4.8</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10 to 30 mins</v>
      </c>
      <c r="L318">
        <f>ROUND(calls[[#This Row],[Satisfaction Rating]],0)</f>
        <v>5</v>
      </c>
    </row>
    <row r="319" spans="2:12" x14ac:dyDescent="0.3">
      <c r="B319" t="s">
        <v>342</v>
      </c>
      <c r="C319" t="s">
        <v>19</v>
      </c>
      <c r="D319">
        <v>124</v>
      </c>
      <c r="E319" s="15" t="s">
        <v>9</v>
      </c>
      <c r="F319" s="16">
        <v>45022</v>
      </c>
      <c r="G319">
        <v>176</v>
      </c>
      <c r="H319">
        <v>3.9</v>
      </c>
      <c r="I319">
        <f>IF(MONTH(calls[[#This Row],[Date of Call]])&lt;=6, YEAR(calls[[#This Row],[Date of Call]]), YEAR(calls[[#This Row],[Date of Call]])+1)</f>
        <v>2023</v>
      </c>
      <c r="J319" t="str">
        <f>TEXT(calls[[#This Row],[Date of Call]],"DDDD")</f>
        <v>Thursday</v>
      </c>
      <c r="K319" t="str" cm="1">
        <f t="array" ref="K319">_xlfn.IFS(calls[[#This Row],[Duration]]&lt;=10,"Under 10 mins", calls[[#This Row],[Duration]]&lt;=30, "10 to 30 mins", calls[[#This Row],[Duration]]&lt;=60, "30 to 60 mins", calls[[#This Row],[Duration]]&lt;=120, "1 to 2 hours", TRUE, "More than 2 hours")</f>
        <v>More than 2 hours</v>
      </c>
      <c r="L319">
        <f>ROUND(calls[[#This Row],[Satisfaction Rating]],0)</f>
        <v>4</v>
      </c>
    </row>
    <row r="320" spans="2:12" x14ac:dyDescent="0.3">
      <c r="B320" t="s">
        <v>343</v>
      </c>
      <c r="C320" t="s">
        <v>23</v>
      </c>
      <c r="D320">
        <v>107</v>
      </c>
      <c r="E320" s="15" t="s">
        <v>9</v>
      </c>
      <c r="F320" s="16">
        <v>45022</v>
      </c>
      <c r="G320">
        <v>115</v>
      </c>
      <c r="H320">
        <v>3.8</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1 to 2 hours</v>
      </c>
      <c r="L320">
        <f>ROUND(calls[[#This Row],[Satisfaction Rating]],0)</f>
        <v>4</v>
      </c>
    </row>
    <row r="321" spans="2:12" x14ac:dyDescent="0.3">
      <c r="B321" t="s">
        <v>344</v>
      </c>
      <c r="C321" t="s">
        <v>7</v>
      </c>
      <c r="D321">
        <v>60</v>
      </c>
      <c r="E321" s="15" t="s">
        <v>10</v>
      </c>
      <c r="F321" s="16">
        <v>45022</v>
      </c>
      <c r="G321">
        <v>116</v>
      </c>
      <c r="H321">
        <v>3.9</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30 to 60 mins</v>
      </c>
      <c r="L321">
        <f>ROUND(calls[[#This Row],[Satisfaction Rating]],0)</f>
        <v>4</v>
      </c>
    </row>
    <row r="322" spans="2:12" x14ac:dyDescent="0.3">
      <c r="B322" t="s">
        <v>345</v>
      </c>
      <c r="C322" t="s">
        <v>7</v>
      </c>
      <c r="D322">
        <v>158</v>
      </c>
      <c r="E322" s="15" t="s">
        <v>6</v>
      </c>
      <c r="F322" s="16">
        <v>45022</v>
      </c>
      <c r="G322">
        <v>100</v>
      </c>
      <c r="H322">
        <v>4.0999999999999996</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More than 2 hours</v>
      </c>
      <c r="L322">
        <f>ROUND(calls[[#This Row],[Satisfaction Rating]],0)</f>
        <v>4</v>
      </c>
    </row>
    <row r="323" spans="2:12" x14ac:dyDescent="0.3">
      <c r="B323" t="s">
        <v>346</v>
      </c>
      <c r="C323" t="s">
        <v>22</v>
      </c>
      <c r="D323">
        <v>110</v>
      </c>
      <c r="E323" s="15" t="s">
        <v>6</v>
      </c>
      <c r="F323" s="16">
        <v>45023</v>
      </c>
      <c r="G323">
        <v>36</v>
      </c>
      <c r="H323">
        <v>2.2000000000000002</v>
      </c>
      <c r="I323">
        <f>IF(MONTH(calls[[#This Row],[Date of Call]])&lt;=6, YEAR(calls[[#This Row],[Date of Call]]), YEAR(calls[[#This Row],[Date of Call]])+1)</f>
        <v>2023</v>
      </c>
      <c r="J323" t="str">
        <f>TEXT(calls[[#This Row],[Date of Call]],"DDDD")</f>
        <v>Friday</v>
      </c>
      <c r="K323" t="str" cm="1">
        <f t="array" ref="K323">_xlfn.IFS(calls[[#This Row],[Duration]]&lt;=10,"Under 10 mins", calls[[#This Row],[Duration]]&lt;=30, "10 to 30 mins", calls[[#This Row],[Duration]]&lt;=60, "30 to 60 mins", calls[[#This Row],[Duration]]&lt;=120, "1 to 2 hours", TRUE, "More than 2 hours")</f>
        <v>1 to 2 hours</v>
      </c>
      <c r="L323">
        <f>ROUND(calls[[#This Row],[Satisfaction Rating]],0)</f>
        <v>2</v>
      </c>
    </row>
    <row r="324" spans="2:12" x14ac:dyDescent="0.3">
      <c r="B324" t="s">
        <v>347</v>
      </c>
      <c r="C324" t="s">
        <v>17</v>
      </c>
      <c r="D324">
        <v>70</v>
      </c>
      <c r="E324" s="15" t="s">
        <v>6</v>
      </c>
      <c r="F324" s="16">
        <v>45023</v>
      </c>
      <c r="G324">
        <v>114</v>
      </c>
      <c r="H324">
        <v>5</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5</v>
      </c>
    </row>
    <row r="325" spans="2:12" x14ac:dyDescent="0.3">
      <c r="B325" t="s">
        <v>348</v>
      </c>
      <c r="C325" t="s">
        <v>17</v>
      </c>
      <c r="D325">
        <v>150</v>
      </c>
      <c r="E325" s="15" t="s">
        <v>10</v>
      </c>
      <c r="F325" s="16">
        <v>45023</v>
      </c>
      <c r="G325">
        <v>24</v>
      </c>
      <c r="H325">
        <v>3.8</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More than 2 hours</v>
      </c>
      <c r="L325">
        <f>ROUND(calls[[#This Row],[Satisfaction Rating]],0)</f>
        <v>4</v>
      </c>
    </row>
    <row r="326" spans="2:12" x14ac:dyDescent="0.3">
      <c r="B326" t="s">
        <v>349</v>
      </c>
      <c r="C326" t="s">
        <v>15</v>
      </c>
      <c r="D326">
        <v>36</v>
      </c>
      <c r="E326" s="15" t="s">
        <v>9</v>
      </c>
      <c r="F326" s="16">
        <v>45023</v>
      </c>
      <c r="G326">
        <v>135</v>
      </c>
      <c r="H326">
        <v>4.5999999999999996</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30 to 60 mins</v>
      </c>
      <c r="L326">
        <f>ROUND(calls[[#This Row],[Satisfaction Rating]],0)</f>
        <v>5</v>
      </c>
    </row>
    <row r="327" spans="2:12" x14ac:dyDescent="0.3">
      <c r="B327" t="s">
        <v>350</v>
      </c>
      <c r="C327" t="s">
        <v>19</v>
      </c>
      <c r="D327">
        <v>74</v>
      </c>
      <c r="E327" s="15" t="s">
        <v>9</v>
      </c>
      <c r="F327" s="16">
        <v>45023</v>
      </c>
      <c r="G327">
        <v>30</v>
      </c>
      <c r="H327">
        <v>4</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1 to 2 hours</v>
      </c>
      <c r="L327">
        <f>ROUND(calls[[#This Row],[Satisfaction Rating]],0)</f>
        <v>4</v>
      </c>
    </row>
    <row r="328" spans="2:12" x14ac:dyDescent="0.3">
      <c r="B328" t="s">
        <v>351</v>
      </c>
      <c r="C328" t="s">
        <v>12</v>
      </c>
      <c r="D328">
        <v>75</v>
      </c>
      <c r="E328" s="15" t="s">
        <v>9</v>
      </c>
      <c r="F328" s="16">
        <v>45023</v>
      </c>
      <c r="G328">
        <v>84</v>
      </c>
      <c r="H328">
        <v>2.8</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3</v>
      </c>
    </row>
    <row r="329" spans="2:12" x14ac:dyDescent="0.3">
      <c r="B329" t="s">
        <v>352</v>
      </c>
      <c r="C329" t="s">
        <v>5</v>
      </c>
      <c r="D329">
        <v>70</v>
      </c>
      <c r="E329" s="15" t="s">
        <v>13</v>
      </c>
      <c r="F329" s="16">
        <v>45023</v>
      </c>
      <c r="G329">
        <v>42</v>
      </c>
      <c r="H329">
        <v>4.4000000000000004</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4</v>
      </c>
    </row>
    <row r="330" spans="2:12" x14ac:dyDescent="0.3">
      <c r="B330" t="s">
        <v>353</v>
      </c>
      <c r="C330" t="s">
        <v>22</v>
      </c>
      <c r="D330">
        <v>23</v>
      </c>
      <c r="E330" s="15" t="s">
        <v>6</v>
      </c>
      <c r="F330" s="16">
        <v>45023</v>
      </c>
      <c r="G330">
        <v>117</v>
      </c>
      <c r="H330">
        <v>2.4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10 to 30 mins</v>
      </c>
      <c r="L330">
        <f>ROUND(calls[[#This Row],[Satisfaction Rating]],0)</f>
        <v>2</v>
      </c>
    </row>
    <row r="331" spans="2:12" x14ac:dyDescent="0.3">
      <c r="B331" t="s">
        <v>354</v>
      </c>
      <c r="C331" t="s">
        <v>18</v>
      </c>
      <c r="D331">
        <v>104</v>
      </c>
      <c r="E331" s="15" t="s">
        <v>11</v>
      </c>
      <c r="F331" s="16">
        <v>45023</v>
      </c>
      <c r="G331">
        <v>164</v>
      </c>
      <c r="H331">
        <v>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 to 2 hours</v>
      </c>
      <c r="L331">
        <f>ROUND(calls[[#This Row],[Satisfaction Rating]],0)</f>
        <v>4</v>
      </c>
    </row>
    <row r="332" spans="2:12" x14ac:dyDescent="0.3">
      <c r="B332" t="s">
        <v>355</v>
      </c>
      <c r="C332" t="s">
        <v>17</v>
      </c>
      <c r="D332">
        <v>95</v>
      </c>
      <c r="E332" s="15" t="s">
        <v>13</v>
      </c>
      <c r="F332" s="16">
        <v>45024</v>
      </c>
      <c r="G332">
        <v>123</v>
      </c>
      <c r="H332">
        <v>4.4000000000000004</v>
      </c>
      <c r="I332">
        <f>IF(MONTH(calls[[#This Row],[Date of Call]])&lt;=6, YEAR(calls[[#This Row],[Date of Call]]), YEAR(calls[[#This Row],[Date of Call]])+1)</f>
        <v>2023</v>
      </c>
      <c r="J332" t="str">
        <f>TEXT(calls[[#This Row],[Date of Call]],"DDDD")</f>
        <v>Saturday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356</v>
      </c>
      <c r="C333" t="s">
        <v>8</v>
      </c>
      <c r="D333">
        <v>49</v>
      </c>
      <c r="E333" s="15" t="s">
        <v>10</v>
      </c>
      <c r="F333" s="16">
        <v>45024</v>
      </c>
      <c r="G333">
        <v>172</v>
      </c>
      <c r="H333">
        <v>2.9</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30 to 60 mins</v>
      </c>
      <c r="L333">
        <f>ROUND(calls[[#This Row],[Satisfaction Rating]],0)</f>
        <v>3</v>
      </c>
    </row>
    <row r="334" spans="2:12" x14ac:dyDescent="0.3">
      <c r="B334" t="s">
        <v>357</v>
      </c>
      <c r="C334" t="s">
        <v>16</v>
      </c>
      <c r="D334">
        <v>8</v>
      </c>
      <c r="E334" s="15" t="s">
        <v>6</v>
      </c>
      <c r="F334" s="16">
        <v>45024</v>
      </c>
      <c r="G334">
        <v>20</v>
      </c>
      <c r="H334">
        <v>4.8</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Under 10 mins</v>
      </c>
      <c r="L334">
        <f>ROUND(calls[[#This Row],[Satisfaction Rating]],0)</f>
        <v>5</v>
      </c>
    </row>
    <row r="335" spans="2:12" x14ac:dyDescent="0.3">
      <c r="B335" t="s">
        <v>358</v>
      </c>
      <c r="C335" t="s">
        <v>17</v>
      </c>
      <c r="D335">
        <v>157</v>
      </c>
      <c r="E335" s="15" t="s">
        <v>10</v>
      </c>
      <c r="F335" s="16">
        <v>45024</v>
      </c>
      <c r="G335">
        <v>72</v>
      </c>
      <c r="H335">
        <v>3.7</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More than 2 hours</v>
      </c>
      <c r="L335">
        <f>ROUND(calls[[#This Row],[Satisfaction Rating]],0)</f>
        <v>4</v>
      </c>
    </row>
    <row r="336" spans="2:12" x14ac:dyDescent="0.3">
      <c r="B336" t="s">
        <v>359</v>
      </c>
      <c r="C336" t="s">
        <v>23</v>
      </c>
      <c r="D336">
        <v>74</v>
      </c>
      <c r="E336" s="15" t="s">
        <v>9</v>
      </c>
      <c r="F336" s="16">
        <v>45024</v>
      </c>
      <c r="G336">
        <v>32</v>
      </c>
      <c r="H336">
        <v>4.8</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1 to 2 hours</v>
      </c>
      <c r="L336">
        <f>ROUND(calls[[#This Row],[Satisfaction Rating]],0)</f>
        <v>5</v>
      </c>
    </row>
    <row r="337" spans="2:12" x14ac:dyDescent="0.3">
      <c r="B337" t="s">
        <v>360</v>
      </c>
      <c r="C337" t="s">
        <v>22</v>
      </c>
      <c r="D337">
        <v>72</v>
      </c>
      <c r="E337" s="15" t="s">
        <v>13</v>
      </c>
      <c r="F337" s="16">
        <v>45024</v>
      </c>
      <c r="G337">
        <v>140</v>
      </c>
      <c r="H337">
        <v>3.2</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3</v>
      </c>
    </row>
    <row r="338" spans="2:12" x14ac:dyDescent="0.3">
      <c r="B338" t="s">
        <v>361</v>
      </c>
      <c r="C338" t="s">
        <v>23</v>
      </c>
      <c r="D338">
        <v>79</v>
      </c>
      <c r="E338" s="15" t="s">
        <v>9</v>
      </c>
      <c r="F338" s="16">
        <v>45025</v>
      </c>
      <c r="G338">
        <v>120</v>
      </c>
      <c r="H338">
        <v>4.9000000000000004</v>
      </c>
      <c r="I338">
        <f>IF(MONTH(calls[[#This Row],[Date of Call]])&lt;=6, YEAR(calls[[#This Row],[Date of Call]]), YEAR(calls[[#This Row],[Date of Call]])+1)</f>
        <v>2023</v>
      </c>
      <c r="J338" t="str">
        <f>TEXT(calls[[#This Row],[Date of Call]],"DDDD")</f>
        <v>Sunday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5</v>
      </c>
    </row>
    <row r="339" spans="2:12" x14ac:dyDescent="0.3">
      <c r="B339" t="s">
        <v>362</v>
      </c>
      <c r="C339" t="s">
        <v>19</v>
      </c>
      <c r="D339">
        <v>23</v>
      </c>
      <c r="E339" s="15" t="s">
        <v>9</v>
      </c>
      <c r="F339" s="16">
        <v>45025</v>
      </c>
      <c r="G339">
        <v>86</v>
      </c>
      <c r="H339">
        <v>2.2000000000000002</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10 to 30 mins</v>
      </c>
      <c r="L339">
        <f>ROUND(calls[[#This Row],[Satisfaction Rating]],0)</f>
        <v>2</v>
      </c>
    </row>
    <row r="340" spans="2:12" x14ac:dyDescent="0.3">
      <c r="B340" t="s">
        <v>363</v>
      </c>
      <c r="C340" t="s">
        <v>12</v>
      </c>
      <c r="D340">
        <v>69</v>
      </c>
      <c r="E340" s="15" t="s">
        <v>9</v>
      </c>
      <c r="F340" s="16">
        <v>45025</v>
      </c>
      <c r="G340">
        <v>132</v>
      </c>
      <c r="H340">
        <v>5</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 to 2 hours</v>
      </c>
      <c r="L340">
        <f>ROUND(calls[[#This Row],[Satisfaction Rating]],0)</f>
        <v>5</v>
      </c>
    </row>
    <row r="341" spans="2:12" x14ac:dyDescent="0.3">
      <c r="B341" t="s">
        <v>364</v>
      </c>
      <c r="C341" t="s">
        <v>7</v>
      </c>
      <c r="D341">
        <v>64</v>
      </c>
      <c r="E341" s="15" t="s">
        <v>9</v>
      </c>
      <c r="F341" s="16">
        <v>45025</v>
      </c>
      <c r="G341">
        <v>80</v>
      </c>
      <c r="H341">
        <v>3.3</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3</v>
      </c>
    </row>
    <row r="342" spans="2:12" x14ac:dyDescent="0.3">
      <c r="B342" t="s">
        <v>365</v>
      </c>
      <c r="C342" t="s">
        <v>24</v>
      </c>
      <c r="D342">
        <v>47</v>
      </c>
      <c r="E342" s="15" t="s">
        <v>10</v>
      </c>
      <c r="F342" s="16">
        <v>45025</v>
      </c>
      <c r="G342">
        <v>132</v>
      </c>
      <c r="H342">
        <v>3.7</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30 to 60 mins</v>
      </c>
      <c r="L342">
        <f>ROUND(calls[[#This Row],[Satisfaction Rating]],0)</f>
        <v>4</v>
      </c>
    </row>
    <row r="343" spans="2:12" x14ac:dyDescent="0.3">
      <c r="B343" t="s">
        <v>366</v>
      </c>
      <c r="C343" t="s">
        <v>23</v>
      </c>
      <c r="D343">
        <v>55</v>
      </c>
      <c r="E343" s="15" t="s">
        <v>13</v>
      </c>
      <c r="F343" s="16">
        <v>45025</v>
      </c>
      <c r="G343">
        <v>27</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367</v>
      </c>
      <c r="C344" t="s">
        <v>18</v>
      </c>
      <c r="D344">
        <v>104</v>
      </c>
      <c r="E344" s="15" t="s">
        <v>13</v>
      </c>
      <c r="F344" s="16">
        <v>45026</v>
      </c>
      <c r="G344">
        <v>68</v>
      </c>
      <c r="H344">
        <v>3.6</v>
      </c>
      <c r="I344">
        <f>IF(MONTH(calls[[#This Row],[Date of Call]])&lt;=6, YEAR(calls[[#This Row],[Date of Call]]), YEAR(calls[[#This Row],[Date of Call]])+1)</f>
        <v>2023</v>
      </c>
      <c r="J344" t="str">
        <f>TEXT(calls[[#This Row],[Date of Call]],"DDDD")</f>
        <v>Monday</v>
      </c>
      <c r="K344" t="str" cm="1">
        <f t="array" ref="K344">_xlfn.IFS(calls[[#This Row],[Duration]]&lt;=10,"Under 10 mins", calls[[#This Row],[Duration]]&lt;=30, "10 to 30 mins", calls[[#This Row],[Duration]]&lt;=60, "30 to 60 mins", calls[[#This Row],[Duration]]&lt;=120, "1 to 2 hours", TRUE, "More than 2 hours")</f>
        <v>1 to 2 hours</v>
      </c>
      <c r="L344">
        <f>ROUND(calls[[#This Row],[Satisfaction Rating]],0)</f>
        <v>4</v>
      </c>
    </row>
    <row r="345" spans="2:12" x14ac:dyDescent="0.3">
      <c r="B345" t="s">
        <v>368</v>
      </c>
      <c r="C345" t="s">
        <v>24</v>
      </c>
      <c r="D345">
        <v>116</v>
      </c>
      <c r="E345" s="15" t="s">
        <v>9</v>
      </c>
      <c r="F345" s="16">
        <v>45026</v>
      </c>
      <c r="G345">
        <v>22</v>
      </c>
      <c r="H345">
        <v>4.7</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5</v>
      </c>
    </row>
    <row r="346" spans="2:12" x14ac:dyDescent="0.3">
      <c r="B346" t="s">
        <v>369</v>
      </c>
      <c r="C346" t="s">
        <v>19</v>
      </c>
      <c r="D346">
        <v>99</v>
      </c>
      <c r="E346" s="15" t="s">
        <v>13</v>
      </c>
      <c r="F346" s="16">
        <v>45026</v>
      </c>
      <c r="G346">
        <v>42</v>
      </c>
      <c r="H346">
        <v>3.1</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3</v>
      </c>
    </row>
    <row r="347" spans="2:12" x14ac:dyDescent="0.3">
      <c r="B347" t="s">
        <v>370</v>
      </c>
      <c r="C347" t="s">
        <v>18</v>
      </c>
      <c r="D347">
        <v>84</v>
      </c>
      <c r="E347" s="15" t="s">
        <v>13</v>
      </c>
      <c r="F347" s="16">
        <v>45027</v>
      </c>
      <c r="G347">
        <v>38</v>
      </c>
      <c r="H347">
        <v>3.3</v>
      </c>
      <c r="I347">
        <f>IF(MONTH(calls[[#This Row],[Date of Call]])&lt;=6, YEAR(calls[[#This Row],[Date of Call]]), YEAR(calls[[#This Row],[Date of Call]])+1)</f>
        <v>2023</v>
      </c>
      <c r="J347" t="str">
        <f>TEXT(calls[[#This Row],[Date of Call]],"DDDD")</f>
        <v>Tuesday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371</v>
      </c>
      <c r="C348" t="s">
        <v>16</v>
      </c>
      <c r="D348">
        <v>159</v>
      </c>
      <c r="E348" s="15" t="s">
        <v>13</v>
      </c>
      <c r="F348" s="16">
        <v>45027</v>
      </c>
      <c r="G348">
        <v>42</v>
      </c>
      <c r="H348">
        <v>4.5</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More than 2 hours</v>
      </c>
      <c r="L348">
        <f>ROUND(calls[[#This Row],[Satisfaction Rating]],0)</f>
        <v>5</v>
      </c>
    </row>
    <row r="349" spans="2:12" x14ac:dyDescent="0.3">
      <c r="B349" t="s">
        <v>372</v>
      </c>
      <c r="C349" t="s">
        <v>15</v>
      </c>
      <c r="D349">
        <v>25</v>
      </c>
      <c r="E349" s="15" t="s">
        <v>10</v>
      </c>
      <c r="F349" s="16">
        <v>45027</v>
      </c>
      <c r="G349">
        <v>75</v>
      </c>
      <c r="H349">
        <v>3.9</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10 to 30 mins</v>
      </c>
      <c r="L349">
        <f>ROUND(calls[[#This Row],[Satisfaction Rating]],0)</f>
        <v>4</v>
      </c>
    </row>
    <row r="350" spans="2:12" x14ac:dyDescent="0.3">
      <c r="B350" t="s">
        <v>373</v>
      </c>
      <c r="C350" t="s">
        <v>16</v>
      </c>
      <c r="D350">
        <v>53</v>
      </c>
      <c r="E350" s="15" t="s">
        <v>6</v>
      </c>
      <c r="F350" s="16">
        <v>45028</v>
      </c>
      <c r="G350">
        <v>23</v>
      </c>
      <c r="H350">
        <v>4.9000000000000004</v>
      </c>
      <c r="I350">
        <f>IF(MONTH(calls[[#This Row],[Date of Call]])&lt;=6, YEAR(calls[[#This Row],[Date of Call]]), YEAR(calls[[#This Row],[Date of Call]])+1)</f>
        <v>2023</v>
      </c>
      <c r="J350" t="str">
        <f>TEXT(calls[[#This Row],[Date of Call]],"DDDD")</f>
        <v>Wednesday</v>
      </c>
      <c r="K350" t="str" cm="1">
        <f t="array" ref="K350">_xlfn.IFS(calls[[#This Row],[Duration]]&lt;=10,"Under 10 mins", calls[[#This Row],[Duration]]&lt;=30, "10 to 30 mins", calls[[#This Row],[Duration]]&lt;=60, "30 to 60 mins", calls[[#This Row],[Duration]]&lt;=120, "1 to 2 hours", TRUE, "More than 2 hours")</f>
        <v>30 to 60 mins</v>
      </c>
      <c r="L350">
        <f>ROUND(calls[[#This Row],[Satisfaction Rating]],0)</f>
        <v>5</v>
      </c>
    </row>
    <row r="351" spans="2:12" x14ac:dyDescent="0.3">
      <c r="B351" t="s">
        <v>374</v>
      </c>
      <c r="C351" t="s">
        <v>16</v>
      </c>
      <c r="D351">
        <v>89</v>
      </c>
      <c r="E351" s="15" t="s">
        <v>10</v>
      </c>
      <c r="F351" s="16">
        <v>45028</v>
      </c>
      <c r="G351">
        <v>200</v>
      </c>
      <c r="H351">
        <v>4.8</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1 to 2 hours</v>
      </c>
      <c r="L351">
        <f>ROUND(calls[[#This Row],[Satisfaction Rating]],0)</f>
        <v>5</v>
      </c>
    </row>
    <row r="352" spans="2:12" x14ac:dyDescent="0.3">
      <c r="B352" t="s">
        <v>375</v>
      </c>
      <c r="C352" t="s">
        <v>21</v>
      </c>
      <c r="D352">
        <v>73</v>
      </c>
      <c r="E352" s="15" t="s">
        <v>9</v>
      </c>
      <c r="F352" s="16">
        <v>45029</v>
      </c>
      <c r="G352">
        <v>45</v>
      </c>
      <c r="H352">
        <v>3.6</v>
      </c>
      <c r="I352">
        <f>IF(MONTH(calls[[#This Row],[Date of Call]])&lt;=6, YEAR(calls[[#This Row],[Date of Call]]), YEAR(calls[[#This Row],[Date of Call]])+1)</f>
        <v>2023</v>
      </c>
      <c r="J352" t="str">
        <f>TEXT(calls[[#This Row],[Date of Call]],"DDDD")</f>
        <v>Thursday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4</v>
      </c>
    </row>
    <row r="353" spans="2:12" x14ac:dyDescent="0.3">
      <c r="B353" t="s">
        <v>376</v>
      </c>
      <c r="C353" t="s">
        <v>19</v>
      </c>
      <c r="D353">
        <v>50</v>
      </c>
      <c r="E353" s="15" t="s">
        <v>9</v>
      </c>
      <c r="F353" s="16">
        <v>45029</v>
      </c>
      <c r="G353">
        <v>105</v>
      </c>
      <c r="H353">
        <v>3.5</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30 to 60 mins</v>
      </c>
      <c r="L353">
        <f>ROUND(calls[[#This Row],[Satisfaction Rating]],0)</f>
        <v>4</v>
      </c>
    </row>
    <row r="354" spans="2:12" x14ac:dyDescent="0.3">
      <c r="B354" t="s">
        <v>377</v>
      </c>
      <c r="C354" t="s">
        <v>8</v>
      </c>
      <c r="D354">
        <v>98</v>
      </c>
      <c r="E354" s="15" t="s">
        <v>9</v>
      </c>
      <c r="F354" s="16">
        <v>45029</v>
      </c>
      <c r="G354">
        <v>22</v>
      </c>
      <c r="H354">
        <v>3.8</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1 to 2 hours</v>
      </c>
      <c r="L354">
        <f>ROUND(calls[[#This Row],[Satisfaction Rating]],0)</f>
        <v>4</v>
      </c>
    </row>
    <row r="355" spans="2:12" x14ac:dyDescent="0.3">
      <c r="B355" t="s">
        <v>378</v>
      </c>
      <c r="C355" t="s">
        <v>14</v>
      </c>
      <c r="D355">
        <v>114</v>
      </c>
      <c r="E355" s="15" t="s">
        <v>13</v>
      </c>
      <c r="F355" s="16">
        <v>45030</v>
      </c>
      <c r="G355">
        <v>126</v>
      </c>
      <c r="H355">
        <v>4.4000000000000004</v>
      </c>
      <c r="I355">
        <f>IF(MONTH(calls[[#This Row],[Date of Call]])&lt;=6, YEAR(calls[[#This Row],[Date of Call]]), YEAR(calls[[#This Row],[Date of Call]])+1)</f>
        <v>2023</v>
      </c>
      <c r="J355" t="str">
        <f>TEXT(calls[[#This Row],[Date of Call]],"DDDD")</f>
        <v>Friday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379</v>
      </c>
      <c r="C356" t="s">
        <v>7</v>
      </c>
      <c r="D356">
        <v>67</v>
      </c>
      <c r="E356" s="15" t="s">
        <v>13</v>
      </c>
      <c r="F356" s="16">
        <v>45030</v>
      </c>
      <c r="G356">
        <v>35</v>
      </c>
      <c r="H356">
        <v>3</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3</v>
      </c>
    </row>
    <row r="357" spans="2:12" x14ac:dyDescent="0.3">
      <c r="B357" t="s">
        <v>380</v>
      </c>
      <c r="C357" t="s">
        <v>23</v>
      </c>
      <c r="D357">
        <v>91</v>
      </c>
      <c r="E357" s="15" t="s">
        <v>9</v>
      </c>
      <c r="F357" s="16">
        <v>45030</v>
      </c>
      <c r="G357">
        <v>84</v>
      </c>
      <c r="H357">
        <v>4.5</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5</v>
      </c>
    </row>
    <row r="358" spans="2:12" x14ac:dyDescent="0.3">
      <c r="B358" t="s">
        <v>381</v>
      </c>
      <c r="C358" t="s">
        <v>5</v>
      </c>
      <c r="D358">
        <v>67</v>
      </c>
      <c r="E358" s="15" t="s">
        <v>9</v>
      </c>
      <c r="F358" s="16">
        <v>45031</v>
      </c>
      <c r="G358">
        <v>172</v>
      </c>
      <c r="H358">
        <v>4.5</v>
      </c>
      <c r="I358">
        <f>IF(MONTH(calls[[#This Row],[Date of Call]])&lt;=6, YEAR(calls[[#This Row],[Date of Call]]), YEAR(calls[[#This Row],[Date of Call]])+1)</f>
        <v>2023</v>
      </c>
      <c r="J358" t="str">
        <f>TEXT(calls[[#This Row],[Date of Call]],"DDDD")</f>
        <v>Saturday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382</v>
      </c>
      <c r="C359" t="s">
        <v>14</v>
      </c>
      <c r="D359">
        <v>139</v>
      </c>
      <c r="E359" s="15" t="s">
        <v>10</v>
      </c>
      <c r="F359" s="16">
        <v>45031</v>
      </c>
      <c r="G359">
        <v>114</v>
      </c>
      <c r="H359">
        <v>4</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More than 2 hours</v>
      </c>
      <c r="L359">
        <f>ROUND(calls[[#This Row],[Satisfaction Rating]],0)</f>
        <v>4</v>
      </c>
    </row>
    <row r="360" spans="2:12" x14ac:dyDescent="0.3">
      <c r="B360" t="s">
        <v>383</v>
      </c>
      <c r="C360" t="s">
        <v>5</v>
      </c>
      <c r="D360">
        <v>102</v>
      </c>
      <c r="E360" s="15" t="s">
        <v>10</v>
      </c>
      <c r="F360" s="16">
        <v>45031</v>
      </c>
      <c r="G360">
        <v>60</v>
      </c>
      <c r="H360">
        <v>3.8</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1 to 2 hours</v>
      </c>
      <c r="L360">
        <f>ROUND(calls[[#This Row],[Satisfaction Rating]],0)</f>
        <v>4</v>
      </c>
    </row>
    <row r="361" spans="2:12" x14ac:dyDescent="0.3">
      <c r="B361" t="s">
        <v>384</v>
      </c>
      <c r="C361" t="s">
        <v>17</v>
      </c>
      <c r="D361">
        <v>108</v>
      </c>
      <c r="E361" s="15" t="s">
        <v>11</v>
      </c>
      <c r="F361" s="16">
        <v>45031</v>
      </c>
      <c r="G361">
        <v>26</v>
      </c>
      <c r="H361">
        <v>3.3</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3</v>
      </c>
    </row>
    <row r="362" spans="2:12" x14ac:dyDescent="0.3">
      <c r="B362" t="s">
        <v>385</v>
      </c>
      <c r="C362" t="s">
        <v>15</v>
      </c>
      <c r="D362">
        <v>66</v>
      </c>
      <c r="E362" s="15" t="s">
        <v>9</v>
      </c>
      <c r="F362" s="16">
        <v>45031</v>
      </c>
      <c r="G362">
        <v>210</v>
      </c>
      <c r="H362">
        <v>4.3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4</v>
      </c>
    </row>
    <row r="363" spans="2:12" x14ac:dyDescent="0.3">
      <c r="B363" t="s">
        <v>386</v>
      </c>
      <c r="C363" t="s">
        <v>22</v>
      </c>
      <c r="D363">
        <v>85</v>
      </c>
      <c r="E363" s="15" t="s">
        <v>10</v>
      </c>
      <c r="F363" s="16">
        <v>45031</v>
      </c>
      <c r="G363">
        <v>129</v>
      </c>
      <c r="H363">
        <v>4.2</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387</v>
      </c>
      <c r="C364" t="s">
        <v>7</v>
      </c>
      <c r="D364">
        <v>55</v>
      </c>
      <c r="E364" s="15" t="s">
        <v>11</v>
      </c>
      <c r="F364" s="16">
        <v>45031</v>
      </c>
      <c r="G364">
        <v>215</v>
      </c>
      <c r="H364">
        <v>4.3</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30 to 60 mins</v>
      </c>
      <c r="L364">
        <f>ROUND(calls[[#This Row],[Satisfaction Rating]],0)</f>
        <v>4</v>
      </c>
    </row>
    <row r="365" spans="2:12" x14ac:dyDescent="0.3">
      <c r="B365" t="s">
        <v>388</v>
      </c>
      <c r="C365" t="s">
        <v>17</v>
      </c>
      <c r="D365">
        <v>17</v>
      </c>
      <c r="E365" s="15" t="s">
        <v>6</v>
      </c>
      <c r="F365" s="16">
        <v>45031</v>
      </c>
      <c r="G365">
        <v>69</v>
      </c>
      <c r="H365">
        <v>4.5999999999999996</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10 to 30 mins</v>
      </c>
      <c r="L365">
        <f>ROUND(calls[[#This Row],[Satisfaction Rating]],0)</f>
        <v>5</v>
      </c>
    </row>
    <row r="366" spans="2:12" x14ac:dyDescent="0.3">
      <c r="B366" t="s">
        <v>389</v>
      </c>
      <c r="C366" t="s">
        <v>7</v>
      </c>
      <c r="D366">
        <v>128</v>
      </c>
      <c r="E366" s="15" t="s">
        <v>6</v>
      </c>
      <c r="F366" s="16">
        <v>45031</v>
      </c>
      <c r="G366">
        <v>140</v>
      </c>
      <c r="H366">
        <v>3</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More than 2 hours</v>
      </c>
      <c r="L366">
        <f>ROUND(calls[[#This Row],[Satisfaction Rating]],0)</f>
        <v>3</v>
      </c>
    </row>
    <row r="367" spans="2:12" x14ac:dyDescent="0.3">
      <c r="B367" t="s">
        <v>390</v>
      </c>
      <c r="C367" t="s">
        <v>19</v>
      </c>
      <c r="D367">
        <v>45</v>
      </c>
      <c r="E367" s="15" t="s">
        <v>11</v>
      </c>
      <c r="F367" s="16">
        <v>45032</v>
      </c>
      <c r="G367">
        <v>156</v>
      </c>
      <c r="H367">
        <v>2.7</v>
      </c>
      <c r="I367">
        <f>IF(MONTH(calls[[#This Row],[Date of Call]])&lt;=6, YEAR(calls[[#This Row],[Date of Call]]), YEAR(calls[[#This Row],[Date of Call]])+1)</f>
        <v>2023</v>
      </c>
      <c r="J367" t="str">
        <f>TEXT(calls[[#This Row],[Date of Call]],"DDDD")</f>
        <v>Sunday</v>
      </c>
      <c r="K367" t="str" cm="1">
        <f t="array" ref="K367">_xlfn.IFS(calls[[#This Row],[Duration]]&lt;=10,"Under 10 mins", calls[[#This Row],[Duration]]&lt;=30, "10 to 30 mins", calls[[#This Row],[Duration]]&lt;=60, "30 to 60 mins", calls[[#This Row],[Duration]]&lt;=120, "1 to 2 hours", TRUE, "More than 2 hours")</f>
        <v>30 to 60 mins</v>
      </c>
      <c r="L367">
        <f>ROUND(calls[[#This Row],[Satisfaction Rating]],0)</f>
        <v>3</v>
      </c>
    </row>
    <row r="368" spans="2:12" x14ac:dyDescent="0.3">
      <c r="B368" t="s">
        <v>391</v>
      </c>
      <c r="C368" t="s">
        <v>17</v>
      </c>
      <c r="D368">
        <v>41</v>
      </c>
      <c r="E368" s="15" t="s">
        <v>6</v>
      </c>
      <c r="F368" s="16">
        <v>45032</v>
      </c>
      <c r="G368">
        <v>164</v>
      </c>
      <c r="H368">
        <v>3.1</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392</v>
      </c>
      <c r="C369" t="s">
        <v>24</v>
      </c>
      <c r="D369">
        <v>49</v>
      </c>
      <c r="E369" s="15" t="s">
        <v>6</v>
      </c>
      <c r="F369" s="16">
        <v>45032</v>
      </c>
      <c r="G369">
        <v>195</v>
      </c>
      <c r="H369">
        <v>2.6</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393</v>
      </c>
      <c r="C370" t="s">
        <v>12</v>
      </c>
      <c r="D370">
        <v>21</v>
      </c>
      <c r="E370" s="15" t="s">
        <v>13</v>
      </c>
      <c r="F370" s="16">
        <v>45032</v>
      </c>
      <c r="G370">
        <v>74</v>
      </c>
      <c r="H370">
        <v>4.5999999999999996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10 to 30 mins</v>
      </c>
      <c r="L370">
        <f>ROUND(calls[[#This Row],[Satisfaction Rating]],0)</f>
        <v>5</v>
      </c>
    </row>
    <row r="371" spans="2:12" x14ac:dyDescent="0.3">
      <c r="B371" t="s">
        <v>394</v>
      </c>
      <c r="C371" t="s">
        <v>16</v>
      </c>
      <c r="D371">
        <v>133</v>
      </c>
      <c r="E371" s="15" t="s">
        <v>11</v>
      </c>
      <c r="F371" s="16">
        <v>45032</v>
      </c>
      <c r="G371">
        <v>100</v>
      </c>
      <c r="H371">
        <v>4</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More than 2 hours</v>
      </c>
      <c r="L371">
        <f>ROUND(calls[[#This Row],[Satisfaction Rating]],0)</f>
        <v>4</v>
      </c>
    </row>
    <row r="372" spans="2:12" x14ac:dyDescent="0.3">
      <c r="B372" t="s">
        <v>395</v>
      </c>
      <c r="C372" t="s">
        <v>20</v>
      </c>
      <c r="D372">
        <v>135</v>
      </c>
      <c r="E372" s="15" t="s">
        <v>9</v>
      </c>
      <c r="F372" s="16">
        <v>45032</v>
      </c>
      <c r="G372">
        <v>185</v>
      </c>
      <c r="H372">
        <v>4.5</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5</v>
      </c>
    </row>
    <row r="373" spans="2:12" x14ac:dyDescent="0.3">
      <c r="B373" t="s">
        <v>396</v>
      </c>
      <c r="C373" t="s">
        <v>14</v>
      </c>
      <c r="D373">
        <v>69</v>
      </c>
      <c r="E373" s="15" t="s">
        <v>11</v>
      </c>
      <c r="F373" s="16">
        <v>45032</v>
      </c>
      <c r="G373">
        <v>130</v>
      </c>
      <c r="H373">
        <v>1.9</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1 to 2 hours</v>
      </c>
      <c r="L373">
        <f>ROUND(calls[[#This Row],[Satisfaction Rating]],0)</f>
        <v>2</v>
      </c>
    </row>
    <row r="374" spans="2:12" x14ac:dyDescent="0.3">
      <c r="B374" t="s">
        <v>397</v>
      </c>
      <c r="C374" t="s">
        <v>18</v>
      </c>
      <c r="D374">
        <v>110</v>
      </c>
      <c r="E374" s="15" t="s">
        <v>13</v>
      </c>
      <c r="F374" s="16">
        <v>45033</v>
      </c>
      <c r="G374">
        <v>21</v>
      </c>
      <c r="H374">
        <v>2.6</v>
      </c>
      <c r="I374">
        <f>IF(MONTH(calls[[#This Row],[Date of Call]])&lt;=6, YEAR(calls[[#This Row],[Date of Call]]), YEAR(calls[[#This Row],[Date of Call]])+1)</f>
        <v>2023</v>
      </c>
      <c r="J374" t="str">
        <f>TEXT(calls[[#This Row],[Date of Call]],"DDDD")</f>
        <v>Monday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3</v>
      </c>
    </row>
    <row r="375" spans="2:12" x14ac:dyDescent="0.3">
      <c r="B375" t="s">
        <v>398</v>
      </c>
      <c r="C375" t="s">
        <v>5</v>
      </c>
      <c r="D375">
        <v>64</v>
      </c>
      <c r="E375" s="15" t="s">
        <v>10</v>
      </c>
      <c r="F375" s="16">
        <v>45033</v>
      </c>
      <c r="G375">
        <v>88</v>
      </c>
      <c r="H375">
        <v>4.3</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4</v>
      </c>
    </row>
    <row r="376" spans="2:12" x14ac:dyDescent="0.3">
      <c r="B376" t="s">
        <v>399</v>
      </c>
      <c r="C376" t="s">
        <v>23</v>
      </c>
      <c r="D376">
        <v>105</v>
      </c>
      <c r="E376" s="15" t="s">
        <v>6</v>
      </c>
      <c r="F376" s="16">
        <v>45033</v>
      </c>
      <c r="G376">
        <v>35</v>
      </c>
      <c r="H376">
        <v>4.4000000000000004</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400</v>
      </c>
      <c r="C377" t="s">
        <v>5</v>
      </c>
      <c r="D377">
        <v>165</v>
      </c>
      <c r="E377" s="15" t="s">
        <v>9</v>
      </c>
      <c r="F377" s="16">
        <v>45033</v>
      </c>
      <c r="G377">
        <v>68</v>
      </c>
      <c r="H377">
        <v>4.3</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More than 2 hours</v>
      </c>
      <c r="L377">
        <f>ROUND(calls[[#This Row],[Satisfaction Rating]],0)</f>
        <v>4</v>
      </c>
    </row>
    <row r="378" spans="2:12" x14ac:dyDescent="0.3">
      <c r="B378" t="s">
        <v>401</v>
      </c>
      <c r="C378" t="s">
        <v>19</v>
      </c>
      <c r="D378">
        <v>125</v>
      </c>
      <c r="E378" s="15" t="s">
        <v>9</v>
      </c>
      <c r="F378" s="16">
        <v>45033</v>
      </c>
      <c r="G378">
        <v>148</v>
      </c>
      <c r="H378">
        <v>4.5</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5</v>
      </c>
    </row>
    <row r="379" spans="2:12" x14ac:dyDescent="0.3">
      <c r="B379" t="s">
        <v>402</v>
      </c>
      <c r="C379" t="s">
        <v>23</v>
      </c>
      <c r="D379">
        <v>88</v>
      </c>
      <c r="E379" s="15" t="s">
        <v>10</v>
      </c>
      <c r="F379" s="16">
        <v>45034</v>
      </c>
      <c r="G379">
        <v>81</v>
      </c>
      <c r="H379">
        <v>4.2</v>
      </c>
      <c r="I379">
        <f>IF(MONTH(calls[[#This Row],[Date of Call]])&lt;=6, YEAR(calls[[#This Row],[Date of Call]]), YEAR(calls[[#This Row],[Date of Call]])+1)</f>
        <v>2023</v>
      </c>
      <c r="J379" t="str">
        <f>TEXT(calls[[#This Row],[Date of Call]],"DDDD")</f>
        <v>Tuesday</v>
      </c>
      <c r="K379" t="str" cm="1">
        <f t="array" ref="K379">_xlfn.IFS(calls[[#This Row],[Duration]]&lt;=10,"Under 10 mins", calls[[#This Row],[Duration]]&lt;=30, "10 to 30 mins", calls[[#This Row],[Duration]]&lt;=60, "30 to 60 mins", calls[[#This Row],[Duration]]&lt;=120, "1 to 2 hours", TRUE, "More than 2 hours")</f>
        <v>1 to 2 hours</v>
      </c>
      <c r="L379">
        <f>ROUND(calls[[#This Row],[Satisfaction Rating]],0)</f>
        <v>4</v>
      </c>
    </row>
    <row r="380" spans="2:12" x14ac:dyDescent="0.3">
      <c r="B380" t="s">
        <v>403</v>
      </c>
      <c r="C380" t="s">
        <v>14</v>
      </c>
      <c r="D380">
        <v>6</v>
      </c>
      <c r="E380" s="15" t="s">
        <v>10</v>
      </c>
      <c r="F380" s="16">
        <v>45034</v>
      </c>
      <c r="G380">
        <v>75</v>
      </c>
      <c r="H380">
        <v>3.9</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Under 10 mins</v>
      </c>
      <c r="L380">
        <f>ROUND(calls[[#This Row],[Satisfaction Rating]],0)</f>
        <v>4</v>
      </c>
    </row>
    <row r="381" spans="2:12" x14ac:dyDescent="0.3">
      <c r="B381" t="s">
        <v>404</v>
      </c>
      <c r="C381" t="s">
        <v>22</v>
      </c>
      <c r="D381">
        <v>69</v>
      </c>
      <c r="E381" s="15" t="s">
        <v>11</v>
      </c>
      <c r="F381" s="16">
        <v>45035</v>
      </c>
      <c r="G381">
        <v>32</v>
      </c>
      <c r="H381">
        <v>3.6</v>
      </c>
      <c r="I381">
        <f>IF(MONTH(calls[[#This Row],[Date of Call]])&lt;=6, YEAR(calls[[#This Row],[Date of Call]]), YEAR(calls[[#This Row],[Date of Call]])+1)</f>
        <v>2023</v>
      </c>
      <c r="J381" t="str">
        <f>TEXT(calls[[#This Row],[Date of Call]],"DDDD")</f>
        <v>Wednesday</v>
      </c>
      <c r="K381" t="str" cm="1">
        <f t="array" ref="K381">_xlfn.IFS(calls[[#This Row],[Duration]]&lt;=10,"Under 10 mins", calls[[#This Row],[Duration]]&lt;=30, "10 to 30 mins", calls[[#This Row],[Duration]]&lt;=60, "30 to 60 mins", calls[[#This Row],[Duration]]&lt;=120, "1 to 2 hours", TRUE, "More than 2 hours")</f>
        <v>1 to 2 hours</v>
      </c>
      <c r="L381">
        <f>ROUND(calls[[#This Row],[Satisfaction Rating]],0)</f>
        <v>4</v>
      </c>
    </row>
    <row r="382" spans="2:12" x14ac:dyDescent="0.3">
      <c r="B382" t="s">
        <v>405</v>
      </c>
      <c r="C382" t="s">
        <v>17</v>
      </c>
      <c r="D382">
        <v>107</v>
      </c>
      <c r="E382" s="15" t="s">
        <v>11</v>
      </c>
      <c r="F382" s="16">
        <v>45035</v>
      </c>
      <c r="G382">
        <v>156</v>
      </c>
      <c r="H382">
        <v>3.8</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406</v>
      </c>
      <c r="C383" t="s">
        <v>12</v>
      </c>
      <c r="D383">
        <v>90</v>
      </c>
      <c r="E383" s="15" t="s">
        <v>9</v>
      </c>
      <c r="F383" s="16">
        <v>45035</v>
      </c>
      <c r="G383">
        <v>99</v>
      </c>
      <c r="H383">
        <v>4.9000000000000004</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5</v>
      </c>
    </row>
    <row r="384" spans="2:12" x14ac:dyDescent="0.3">
      <c r="B384" t="s">
        <v>407</v>
      </c>
      <c r="C384" t="s">
        <v>20</v>
      </c>
      <c r="D384">
        <v>120</v>
      </c>
      <c r="E384" s="15" t="s">
        <v>6</v>
      </c>
      <c r="F384" s="16">
        <v>45035</v>
      </c>
      <c r="G384">
        <v>26</v>
      </c>
      <c r="H384">
        <v>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4</v>
      </c>
    </row>
    <row r="385" spans="2:12" x14ac:dyDescent="0.3">
      <c r="B385" t="s">
        <v>408</v>
      </c>
      <c r="C385" t="s">
        <v>8</v>
      </c>
      <c r="D385">
        <v>47</v>
      </c>
      <c r="E385" s="15" t="s">
        <v>11</v>
      </c>
      <c r="F385" s="16">
        <v>45035</v>
      </c>
      <c r="G385">
        <v>84</v>
      </c>
      <c r="H385">
        <v>4.0999999999999996</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30 to 60 mins</v>
      </c>
      <c r="L385">
        <f>ROUND(calls[[#This Row],[Satisfaction Rating]],0)</f>
        <v>4</v>
      </c>
    </row>
    <row r="386" spans="2:12" x14ac:dyDescent="0.3">
      <c r="B386" t="s">
        <v>409</v>
      </c>
      <c r="C386" t="s">
        <v>21</v>
      </c>
      <c r="D386">
        <v>60</v>
      </c>
      <c r="E386" s="15" t="s">
        <v>6</v>
      </c>
      <c r="F386" s="16">
        <v>45035</v>
      </c>
      <c r="G386">
        <v>84</v>
      </c>
      <c r="H386">
        <v>4.8</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5</v>
      </c>
    </row>
    <row r="387" spans="2:12" x14ac:dyDescent="0.3">
      <c r="B387" t="s">
        <v>410</v>
      </c>
      <c r="C387" t="s">
        <v>7</v>
      </c>
      <c r="D387">
        <v>64</v>
      </c>
      <c r="E387" s="15" t="s">
        <v>9</v>
      </c>
      <c r="F387" s="16">
        <v>45035</v>
      </c>
      <c r="G387">
        <v>170</v>
      </c>
      <c r="H387">
        <v>2.2999999999999998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1 to 2 hours</v>
      </c>
      <c r="L387">
        <f>ROUND(calls[[#This Row],[Satisfaction Rating]],0)</f>
        <v>2</v>
      </c>
    </row>
    <row r="388" spans="2:12" x14ac:dyDescent="0.3">
      <c r="B388" t="s">
        <v>411</v>
      </c>
      <c r="C388" t="s">
        <v>5</v>
      </c>
      <c r="D388">
        <v>62</v>
      </c>
      <c r="E388" s="15" t="s">
        <v>11</v>
      </c>
      <c r="F388" s="16">
        <v>45035</v>
      </c>
      <c r="G388">
        <v>35</v>
      </c>
      <c r="H388">
        <v>4.4000000000000004</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4</v>
      </c>
    </row>
    <row r="389" spans="2:12" x14ac:dyDescent="0.3">
      <c r="B389" t="s">
        <v>412</v>
      </c>
      <c r="C389" t="s">
        <v>18</v>
      </c>
      <c r="D389">
        <v>88</v>
      </c>
      <c r="E389" s="15" t="s">
        <v>11</v>
      </c>
      <c r="F389" s="16">
        <v>45036</v>
      </c>
      <c r="G389">
        <v>35</v>
      </c>
      <c r="H389">
        <v>3.8</v>
      </c>
      <c r="I389">
        <f>IF(MONTH(calls[[#This Row],[Date of Call]])&lt;=6, YEAR(calls[[#This Row],[Date of Call]]), YEAR(calls[[#This Row],[Date of Call]])+1)</f>
        <v>2023</v>
      </c>
      <c r="J389" t="str">
        <f>TEXT(calls[[#This Row],[Date of Call]],"DDDD")</f>
        <v>Thursday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413</v>
      </c>
      <c r="C390" t="s">
        <v>19</v>
      </c>
      <c r="D390">
        <v>116</v>
      </c>
      <c r="E390" s="15" t="s">
        <v>11</v>
      </c>
      <c r="F390" s="16">
        <v>45036</v>
      </c>
      <c r="G390">
        <v>132</v>
      </c>
      <c r="H390">
        <v>5</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5</v>
      </c>
    </row>
    <row r="391" spans="2:12" x14ac:dyDescent="0.3">
      <c r="B391" t="s">
        <v>414</v>
      </c>
      <c r="C391" t="s">
        <v>12</v>
      </c>
      <c r="D391">
        <v>82</v>
      </c>
      <c r="E391" s="15" t="s">
        <v>10</v>
      </c>
      <c r="F391" s="16">
        <v>45037</v>
      </c>
      <c r="G391">
        <v>144</v>
      </c>
      <c r="H391">
        <v>3.3</v>
      </c>
      <c r="I391">
        <f>IF(MONTH(calls[[#This Row],[Date of Call]])&lt;=6, YEAR(calls[[#This Row],[Date of Call]]), YEAR(calls[[#This Row],[Date of Call]])+1)</f>
        <v>2023</v>
      </c>
      <c r="J391" t="str">
        <f>TEXT(calls[[#This Row],[Date of Call]],"DDDD")</f>
        <v>Friday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3</v>
      </c>
    </row>
    <row r="392" spans="2:12" x14ac:dyDescent="0.3">
      <c r="B392" t="s">
        <v>415</v>
      </c>
      <c r="C392" t="s">
        <v>5</v>
      </c>
      <c r="D392">
        <v>99</v>
      </c>
      <c r="E392" s="15" t="s">
        <v>9</v>
      </c>
      <c r="F392" s="16">
        <v>45037</v>
      </c>
      <c r="G392">
        <v>48</v>
      </c>
      <c r="H392">
        <v>5</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5</v>
      </c>
    </row>
    <row r="393" spans="2:12" x14ac:dyDescent="0.3">
      <c r="B393" t="s">
        <v>416</v>
      </c>
      <c r="C393" t="s">
        <v>5</v>
      </c>
      <c r="D393">
        <v>55</v>
      </c>
      <c r="E393" s="15" t="s">
        <v>10</v>
      </c>
      <c r="F393" s="16">
        <v>45037</v>
      </c>
      <c r="G393">
        <v>200</v>
      </c>
      <c r="H393">
        <v>2.2999999999999998</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30 to 60 mins</v>
      </c>
      <c r="L393">
        <f>ROUND(calls[[#This Row],[Satisfaction Rating]],0)</f>
        <v>2</v>
      </c>
    </row>
    <row r="394" spans="2:12" x14ac:dyDescent="0.3">
      <c r="B394" t="s">
        <v>417</v>
      </c>
      <c r="C394" t="s">
        <v>7</v>
      </c>
      <c r="D394">
        <v>61</v>
      </c>
      <c r="E394" s="15" t="s">
        <v>6</v>
      </c>
      <c r="F394" s="16">
        <v>45037</v>
      </c>
      <c r="G394">
        <v>38</v>
      </c>
      <c r="H394">
        <v>4.8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1 to 2 hours</v>
      </c>
      <c r="L394">
        <f>ROUND(calls[[#This Row],[Satisfaction Rating]],0)</f>
        <v>5</v>
      </c>
    </row>
    <row r="395" spans="2:12" x14ac:dyDescent="0.3">
      <c r="B395" t="s">
        <v>418</v>
      </c>
      <c r="C395" t="s">
        <v>19</v>
      </c>
      <c r="D395">
        <v>36</v>
      </c>
      <c r="E395" s="15" t="s">
        <v>13</v>
      </c>
      <c r="F395" s="16">
        <v>45037</v>
      </c>
      <c r="G395">
        <v>81</v>
      </c>
      <c r="H395">
        <v>3.7</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30 to 60 mins</v>
      </c>
      <c r="L395">
        <f>ROUND(calls[[#This Row],[Satisfaction Rating]],0)</f>
        <v>4</v>
      </c>
    </row>
    <row r="396" spans="2:12" x14ac:dyDescent="0.3">
      <c r="B396" t="s">
        <v>419</v>
      </c>
      <c r="C396" t="s">
        <v>12</v>
      </c>
      <c r="D396">
        <v>123</v>
      </c>
      <c r="E396" s="15" t="s">
        <v>11</v>
      </c>
      <c r="F396" s="16">
        <v>45037</v>
      </c>
      <c r="G396">
        <v>120</v>
      </c>
      <c r="H396">
        <v>4.2</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More than 2 hours</v>
      </c>
      <c r="L396">
        <f>ROUND(calls[[#This Row],[Satisfaction Rating]],0)</f>
        <v>4</v>
      </c>
    </row>
    <row r="397" spans="2:12" x14ac:dyDescent="0.3">
      <c r="B397" t="s">
        <v>420</v>
      </c>
      <c r="C397" t="s">
        <v>24</v>
      </c>
      <c r="D397">
        <v>24</v>
      </c>
      <c r="E397" s="15" t="s">
        <v>6</v>
      </c>
      <c r="F397" s="16">
        <v>45037</v>
      </c>
      <c r="G397">
        <v>74</v>
      </c>
      <c r="H397">
        <v>4.8</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10 to 30 mins</v>
      </c>
      <c r="L397">
        <f>ROUND(calls[[#This Row],[Satisfaction Rating]],0)</f>
        <v>5</v>
      </c>
    </row>
    <row r="398" spans="2:12" x14ac:dyDescent="0.3">
      <c r="B398" t="s">
        <v>421</v>
      </c>
      <c r="C398" t="s">
        <v>12</v>
      </c>
      <c r="D398">
        <v>43</v>
      </c>
      <c r="E398" s="15" t="s">
        <v>11</v>
      </c>
      <c r="F398" s="16">
        <v>45038</v>
      </c>
      <c r="G398">
        <v>128</v>
      </c>
      <c r="H398">
        <v>4.7</v>
      </c>
      <c r="I398">
        <f>IF(MONTH(calls[[#This Row],[Date of Call]])&lt;=6, YEAR(calls[[#This Row],[Date of Call]]), YEAR(calls[[#This Row],[Date of Call]])+1)</f>
        <v>2023</v>
      </c>
      <c r="J398" t="str">
        <f>TEXT(calls[[#This Row],[Date of Call]],"DDDD")</f>
        <v>Saturday</v>
      </c>
      <c r="K398" t="str" cm="1">
        <f t="array" ref="K398">_xlfn.IFS(calls[[#This Row],[Duration]]&lt;=10,"Under 10 mins", calls[[#This Row],[Duration]]&lt;=30, "10 to 30 mins", calls[[#This Row],[Duration]]&lt;=60, "30 to 60 mins", calls[[#This Row],[Duration]]&lt;=120, "1 to 2 hours", TRUE, "More than 2 hours")</f>
        <v>30 to 60 mins</v>
      </c>
      <c r="L398">
        <f>ROUND(calls[[#This Row],[Satisfaction Rating]],0)</f>
        <v>5</v>
      </c>
    </row>
    <row r="399" spans="2:12" x14ac:dyDescent="0.3">
      <c r="B399" t="s">
        <v>422</v>
      </c>
      <c r="C399" t="s">
        <v>21</v>
      </c>
      <c r="D399">
        <v>95</v>
      </c>
      <c r="E399" s="15" t="s">
        <v>9</v>
      </c>
      <c r="F399" s="16">
        <v>45038</v>
      </c>
      <c r="G399">
        <v>21</v>
      </c>
      <c r="H399">
        <v>3.9</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1 to 2 hours</v>
      </c>
      <c r="L399">
        <f>ROUND(calls[[#This Row],[Satisfaction Rating]],0)</f>
        <v>4</v>
      </c>
    </row>
    <row r="400" spans="2:12" x14ac:dyDescent="0.3">
      <c r="B400" t="s">
        <v>423</v>
      </c>
      <c r="C400" t="s">
        <v>5</v>
      </c>
      <c r="D400">
        <v>53</v>
      </c>
      <c r="E400" s="15" t="s">
        <v>11</v>
      </c>
      <c r="F400" s="16">
        <v>45038</v>
      </c>
      <c r="G400">
        <v>110</v>
      </c>
      <c r="H400">
        <v>4.3</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30 to 60 mins</v>
      </c>
      <c r="L400">
        <f>ROUND(calls[[#This Row],[Satisfaction Rating]],0)</f>
        <v>4</v>
      </c>
    </row>
    <row r="401" spans="2:12" x14ac:dyDescent="0.3">
      <c r="B401" t="s">
        <v>424</v>
      </c>
      <c r="C401" t="s">
        <v>12</v>
      </c>
      <c r="D401">
        <v>113</v>
      </c>
      <c r="E401" s="15" t="s">
        <v>11</v>
      </c>
      <c r="F401" s="16">
        <v>45038</v>
      </c>
      <c r="G401">
        <v>145</v>
      </c>
      <c r="H401">
        <v>4</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1 to 2 hours</v>
      </c>
      <c r="L401">
        <f>ROUND(calls[[#This Row],[Satisfaction Rating]],0)</f>
        <v>4</v>
      </c>
    </row>
    <row r="402" spans="2:12" x14ac:dyDescent="0.3">
      <c r="B402" t="s">
        <v>425</v>
      </c>
      <c r="C402" t="s">
        <v>5</v>
      </c>
      <c r="D402">
        <v>89</v>
      </c>
      <c r="E402" s="15" t="s">
        <v>13</v>
      </c>
      <c r="F402" s="16">
        <v>45038</v>
      </c>
      <c r="G402">
        <v>129</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426</v>
      </c>
      <c r="C403" t="s">
        <v>18</v>
      </c>
      <c r="D403">
        <v>84</v>
      </c>
      <c r="E403" s="15" t="s">
        <v>10</v>
      </c>
      <c r="F403" s="16">
        <v>45038</v>
      </c>
      <c r="G403">
        <v>156</v>
      </c>
      <c r="H403">
        <v>3.2</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3</v>
      </c>
    </row>
    <row r="404" spans="2:12" x14ac:dyDescent="0.3">
      <c r="B404" t="s">
        <v>427</v>
      </c>
      <c r="C404" t="s">
        <v>24</v>
      </c>
      <c r="D404">
        <v>130</v>
      </c>
      <c r="E404" s="15" t="s">
        <v>11</v>
      </c>
      <c r="F404" s="16">
        <v>45039</v>
      </c>
      <c r="G404">
        <v>120</v>
      </c>
      <c r="H404">
        <v>3.8</v>
      </c>
      <c r="I404">
        <f>IF(MONTH(calls[[#This Row],[Date of Call]])&lt;=6, YEAR(calls[[#This Row],[Date of Call]]), YEAR(calls[[#This Row],[Date of Call]])+1)</f>
        <v>2023</v>
      </c>
      <c r="J404" t="str">
        <f>TEXT(calls[[#This Row],[Date of Call]],"DDDD")</f>
        <v>Sunday</v>
      </c>
      <c r="K404" t="str" cm="1">
        <f t="array" ref="K404">_xlfn.IFS(calls[[#This Row],[Duration]]&lt;=10,"Under 10 mins", calls[[#This Row],[Duration]]&lt;=30, "10 to 30 mins", calls[[#This Row],[Duration]]&lt;=60, "30 to 60 mins", calls[[#This Row],[Duration]]&lt;=120, "1 to 2 hours", TRUE, "More than 2 hours")</f>
        <v>More than 2 hours</v>
      </c>
      <c r="L404">
        <f>ROUND(calls[[#This Row],[Satisfaction Rating]],0)</f>
        <v>4</v>
      </c>
    </row>
    <row r="405" spans="2:12" x14ac:dyDescent="0.3">
      <c r="B405" t="s">
        <v>428</v>
      </c>
      <c r="C405" t="s">
        <v>21</v>
      </c>
      <c r="D405">
        <v>163</v>
      </c>
      <c r="E405" s="15" t="s">
        <v>13</v>
      </c>
      <c r="F405" s="16">
        <v>45039</v>
      </c>
      <c r="G405">
        <v>62</v>
      </c>
      <c r="H405">
        <v>3.4</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3</v>
      </c>
    </row>
    <row r="406" spans="2:12" x14ac:dyDescent="0.3">
      <c r="B406" t="s">
        <v>429</v>
      </c>
      <c r="C406" t="s">
        <v>22</v>
      </c>
      <c r="D406">
        <v>127</v>
      </c>
      <c r="E406" s="15" t="s">
        <v>11</v>
      </c>
      <c r="F406" s="16">
        <v>45039</v>
      </c>
      <c r="G406">
        <v>160</v>
      </c>
      <c r="H406">
        <v>3.2</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430</v>
      </c>
      <c r="C407" t="s">
        <v>12</v>
      </c>
      <c r="D407">
        <v>50</v>
      </c>
      <c r="E407" s="15" t="s">
        <v>11</v>
      </c>
      <c r="F407" s="16">
        <v>45039</v>
      </c>
      <c r="G407">
        <v>56</v>
      </c>
      <c r="H407">
        <v>4.7</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30 to 60 mins</v>
      </c>
      <c r="L407">
        <f>ROUND(calls[[#This Row],[Satisfaction Rating]],0)</f>
        <v>5</v>
      </c>
    </row>
    <row r="408" spans="2:12" x14ac:dyDescent="0.3">
      <c r="B408" t="s">
        <v>431</v>
      </c>
      <c r="C408" t="s">
        <v>15</v>
      </c>
      <c r="D408">
        <v>88</v>
      </c>
      <c r="E408" s="15" t="s">
        <v>6</v>
      </c>
      <c r="F408" s="16">
        <v>45039</v>
      </c>
      <c r="G408">
        <v>72</v>
      </c>
      <c r="H408">
        <v>4</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1 to 2 hours</v>
      </c>
      <c r="L408">
        <f>ROUND(calls[[#This Row],[Satisfaction Rating]],0)</f>
        <v>4</v>
      </c>
    </row>
    <row r="409" spans="2:12" x14ac:dyDescent="0.3">
      <c r="B409" t="s">
        <v>432</v>
      </c>
      <c r="C409" t="s">
        <v>12</v>
      </c>
      <c r="D409">
        <v>139</v>
      </c>
      <c r="E409" s="15" t="s">
        <v>9</v>
      </c>
      <c r="F409" s="16">
        <v>45040</v>
      </c>
      <c r="G409">
        <v>81</v>
      </c>
      <c r="H409">
        <v>4.8</v>
      </c>
      <c r="I409">
        <f>IF(MONTH(calls[[#This Row],[Date of Call]])&lt;=6, YEAR(calls[[#This Row],[Date of Call]]), YEAR(calls[[#This Row],[Date of Call]])+1)</f>
        <v>2023</v>
      </c>
      <c r="J409" t="str">
        <f>TEXT(calls[[#This Row],[Date of Call]],"DDDD")</f>
        <v>Monday</v>
      </c>
      <c r="K409" t="str" cm="1">
        <f t="array" ref="K409">_xlfn.IFS(calls[[#This Row],[Duration]]&lt;=10,"Under 10 mins", calls[[#This Row],[Duration]]&lt;=30, "10 to 30 mins", calls[[#This Row],[Duration]]&lt;=60, "30 to 60 mins", calls[[#This Row],[Duration]]&lt;=120, "1 to 2 hours", TRUE, "More than 2 hours")</f>
        <v>More than 2 hours</v>
      </c>
      <c r="L409">
        <f>ROUND(calls[[#This Row],[Satisfaction Rating]],0)</f>
        <v>5</v>
      </c>
    </row>
    <row r="410" spans="2:12" x14ac:dyDescent="0.3">
      <c r="B410" t="s">
        <v>433</v>
      </c>
      <c r="C410" t="s">
        <v>21</v>
      </c>
      <c r="D410">
        <v>111</v>
      </c>
      <c r="E410" s="15" t="s">
        <v>11</v>
      </c>
      <c r="F410" s="16">
        <v>45040</v>
      </c>
      <c r="G410">
        <v>144</v>
      </c>
      <c r="H410">
        <v>3.9</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1 to 2 hours</v>
      </c>
      <c r="L410">
        <f>ROUND(calls[[#This Row],[Satisfaction Rating]],0)</f>
        <v>4</v>
      </c>
    </row>
    <row r="411" spans="2:12" x14ac:dyDescent="0.3">
      <c r="B411" t="s">
        <v>434</v>
      </c>
      <c r="C411" t="s">
        <v>23</v>
      </c>
      <c r="D411">
        <v>115</v>
      </c>
      <c r="E411" s="15" t="s">
        <v>9</v>
      </c>
      <c r="F411" s="16">
        <v>45040</v>
      </c>
      <c r="G411">
        <v>111</v>
      </c>
      <c r="H411">
        <v>4.3</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435</v>
      </c>
      <c r="C412" t="s">
        <v>5</v>
      </c>
      <c r="D412">
        <v>26</v>
      </c>
      <c r="E412" s="15" t="s">
        <v>13</v>
      </c>
      <c r="F412" s="16">
        <v>45040</v>
      </c>
      <c r="G412">
        <v>43</v>
      </c>
      <c r="H412">
        <v>4.2</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10 to 30 mins</v>
      </c>
      <c r="L412">
        <f>ROUND(calls[[#This Row],[Satisfaction Rating]],0)</f>
        <v>4</v>
      </c>
    </row>
    <row r="413" spans="2:12" x14ac:dyDescent="0.3">
      <c r="B413" t="s">
        <v>436</v>
      </c>
      <c r="C413" t="s">
        <v>18</v>
      </c>
      <c r="D413">
        <v>131</v>
      </c>
      <c r="E413" s="15" t="s">
        <v>6</v>
      </c>
      <c r="F413" s="16">
        <v>45040</v>
      </c>
      <c r="G413">
        <v>41</v>
      </c>
      <c r="H413">
        <v>4.9000000000000004</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More than 2 hours</v>
      </c>
      <c r="L413">
        <f>ROUND(calls[[#This Row],[Satisfaction Rating]],0)</f>
        <v>5</v>
      </c>
    </row>
    <row r="414" spans="2:12" x14ac:dyDescent="0.3">
      <c r="B414" t="s">
        <v>437</v>
      </c>
      <c r="C414" t="s">
        <v>23</v>
      </c>
      <c r="D414">
        <v>27</v>
      </c>
      <c r="E414" s="15" t="s">
        <v>6</v>
      </c>
      <c r="F414" s="16">
        <v>45040</v>
      </c>
      <c r="G414">
        <v>74</v>
      </c>
      <c r="H414">
        <v>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10 to 30 mins</v>
      </c>
      <c r="L414">
        <f>ROUND(calls[[#This Row],[Satisfaction Rating]],0)</f>
        <v>4</v>
      </c>
    </row>
    <row r="415" spans="2:12" x14ac:dyDescent="0.3">
      <c r="B415" t="s">
        <v>438</v>
      </c>
      <c r="C415" t="s">
        <v>16</v>
      </c>
      <c r="D415">
        <v>75</v>
      </c>
      <c r="E415" s="15" t="s">
        <v>11</v>
      </c>
      <c r="F415" s="16">
        <v>45040</v>
      </c>
      <c r="G415">
        <v>43</v>
      </c>
      <c r="H415">
        <v>4.9000000000000004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 to 2 hours</v>
      </c>
      <c r="L415">
        <f>ROUND(calls[[#This Row],[Satisfaction Rating]],0)</f>
        <v>5</v>
      </c>
    </row>
    <row r="416" spans="2:12" x14ac:dyDescent="0.3">
      <c r="B416" t="s">
        <v>439</v>
      </c>
      <c r="C416" t="s">
        <v>7</v>
      </c>
      <c r="D416">
        <v>123</v>
      </c>
      <c r="E416" s="15" t="s">
        <v>6</v>
      </c>
      <c r="F416" s="16">
        <v>45040</v>
      </c>
      <c r="G416">
        <v>128</v>
      </c>
      <c r="H416">
        <v>3.6</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More than 2 hours</v>
      </c>
      <c r="L416">
        <f>ROUND(calls[[#This Row],[Satisfaction Rating]],0)</f>
        <v>4</v>
      </c>
    </row>
    <row r="417" spans="2:12" x14ac:dyDescent="0.3">
      <c r="B417" t="s">
        <v>440</v>
      </c>
      <c r="C417" t="s">
        <v>20</v>
      </c>
      <c r="D417">
        <v>129</v>
      </c>
      <c r="E417" s="15" t="s">
        <v>6</v>
      </c>
      <c r="F417" s="16">
        <v>45041</v>
      </c>
      <c r="G417">
        <v>144</v>
      </c>
      <c r="H417">
        <v>4.0999999999999996</v>
      </c>
      <c r="I417">
        <f>IF(MONTH(calls[[#This Row],[Date of Call]])&lt;=6, YEAR(calls[[#This Row],[Date of Call]]), YEAR(calls[[#This Row],[Date of Call]])+1)</f>
        <v>2023</v>
      </c>
      <c r="J417" t="str">
        <f>TEXT(calls[[#This Row],[Date of Call]],"DDDD")</f>
        <v>Tuesday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441</v>
      </c>
      <c r="C418" t="s">
        <v>16</v>
      </c>
      <c r="D418">
        <v>124</v>
      </c>
      <c r="E418" s="15" t="s">
        <v>9</v>
      </c>
      <c r="F418" s="16">
        <v>45041</v>
      </c>
      <c r="G418">
        <v>132</v>
      </c>
      <c r="H418">
        <v>4.9000000000000004</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5</v>
      </c>
    </row>
    <row r="419" spans="2:12" x14ac:dyDescent="0.3">
      <c r="B419" t="s">
        <v>442</v>
      </c>
      <c r="C419" t="s">
        <v>23</v>
      </c>
      <c r="D419">
        <v>108</v>
      </c>
      <c r="E419" s="15" t="s">
        <v>9</v>
      </c>
      <c r="F419" s="16">
        <v>45041</v>
      </c>
      <c r="G419">
        <v>180</v>
      </c>
      <c r="H419">
        <v>3.9</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1 to 2 hours</v>
      </c>
      <c r="L419">
        <f>ROUND(calls[[#This Row],[Satisfaction Rating]],0)</f>
        <v>4</v>
      </c>
    </row>
    <row r="420" spans="2:12" x14ac:dyDescent="0.3">
      <c r="B420" t="s">
        <v>443</v>
      </c>
      <c r="C420" t="s">
        <v>8</v>
      </c>
      <c r="D420">
        <v>15</v>
      </c>
      <c r="E420" s="15" t="s">
        <v>9</v>
      </c>
      <c r="F420" s="16">
        <v>45041</v>
      </c>
      <c r="G420">
        <v>31</v>
      </c>
      <c r="H420">
        <v>4.0999999999999996</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10 to 30 mins</v>
      </c>
      <c r="L420">
        <f>ROUND(calls[[#This Row],[Satisfaction Rating]],0)</f>
        <v>4</v>
      </c>
    </row>
    <row r="421" spans="2:12" x14ac:dyDescent="0.3">
      <c r="B421" t="s">
        <v>444</v>
      </c>
      <c r="C421" t="s">
        <v>23</v>
      </c>
      <c r="D421">
        <v>66</v>
      </c>
      <c r="E421" s="15" t="s">
        <v>9</v>
      </c>
      <c r="F421" s="16">
        <v>45041</v>
      </c>
      <c r="G421">
        <v>102</v>
      </c>
      <c r="H421">
        <v>3.8</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 to 2 hours</v>
      </c>
      <c r="L421">
        <f>ROUND(calls[[#This Row],[Satisfaction Rating]],0)</f>
        <v>4</v>
      </c>
    </row>
    <row r="422" spans="2:12" x14ac:dyDescent="0.3">
      <c r="B422" t="s">
        <v>445</v>
      </c>
      <c r="C422" t="s">
        <v>15</v>
      </c>
      <c r="D422">
        <v>126</v>
      </c>
      <c r="E422" s="15" t="s">
        <v>11</v>
      </c>
      <c r="F422" s="16">
        <v>45042</v>
      </c>
      <c r="G422">
        <v>175</v>
      </c>
      <c r="H422">
        <v>4.8</v>
      </c>
      <c r="I422">
        <f>IF(MONTH(calls[[#This Row],[Date of Call]])&lt;=6, YEAR(calls[[#This Row],[Date of Call]]), YEAR(calls[[#This Row],[Date of Call]])+1)</f>
        <v>2023</v>
      </c>
      <c r="J422" t="str">
        <f>TEXT(calls[[#This Row],[Date of Call]],"DDDD")</f>
        <v>Wednesday</v>
      </c>
      <c r="K422" t="str" cm="1">
        <f t="array" ref="K422">_xlfn.IFS(calls[[#This Row],[Duration]]&lt;=10,"Under 10 mins", calls[[#This Row],[Duration]]&lt;=30, "10 to 30 mins", calls[[#This Row],[Duration]]&lt;=60, "30 to 60 mins", calls[[#This Row],[Duration]]&lt;=120, "1 to 2 hours", TRUE, "More than 2 hours")</f>
        <v>More than 2 hours</v>
      </c>
      <c r="L422">
        <f>ROUND(calls[[#This Row],[Satisfaction Rating]],0)</f>
        <v>5</v>
      </c>
    </row>
    <row r="423" spans="2:12" x14ac:dyDescent="0.3">
      <c r="B423" t="s">
        <v>446</v>
      </c>
      <c r="C423" t="s">
        <v>16</v>
      </c>
      <c r="D423">
        <v>26</v>
      </c>
      <c r="E423" s="15" t="s">
        <v>10</v>
      </c>
      <c r="F423" s="16">
        <v>45042</v>
      </c>
      <c r="G423">
        <v>87</v>
      </c>
      <c r="H423">
        <v>4.7</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10 to 30 mins</v>
      </c>
      <c r="L423">
        <f>ROUND(calls[[#This Row],[Satisfaction Rating]],0)</f>
        <v>5</v>
      </c>
    </row>
    <row r="424" spans="2:12" x14ac:dyDescent="0.3">
      <c r="B424" t="s">
        <v>447</v>
      </c>
      <c r="C424" t="s">
        <v>24</v>
      </c>
      <c r="D424">
        <v>105</v>
      </c>
      <c r="E424" s="15" t="s">
        <v>11</v>
      </c>
      <c r="F424" s="16">
        <v>45042</v>
      </c>
      <c r="G424">
        <v>66</v>
      </c>
      <c r="H424">
        <v>4.2</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 to 2 hours</v>
      </c>
      <c r="L424">
        <f>ROUND(calls[[#This Row],[Satisfaction Rating]],0)</f>
        <v>4</v>
      </c>
    </row>
    <row r="425" spans="2:12" x14ac:dyDescent="0.3">
      <c r="B425" t="s">
        <v>448</v>
      </c>
      <c r="C425" t="s">
        <v>24</v>
      </c>
      <c r="D425">
        <v>31</v>
      </c>
      <c r="E425" s="15" t="s">
        <v>11</v>
      </c>
      <c r="F425" s="16">
        <v>45042</v>
      </c>
      <c r="G425">
        <v>25</v>
      </c>
      <c r="H425">
        <v>3.2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30 to 60 mins</v>
      </c>
      <c r="L425">
        <f>ROUND(calls[[#This Row],[Satisfaction Rating]],0)</f>
        <v>3</v>
      </c>
    </row>
    <row r="426" spans="2:12" x14ac:dyDescent="0.3">
      <c r="B426" t="s">
        <v>449</v>
      </c>
      <c r="C426" t="s">
        <v>23</v>
      </c>
      <c r="D426">
        <v>109</v>
      </c>
      <c r="E426" s="15" t="s">
        <v>9</v>
      </c>
      <c r="F426" s="16">
        <v>45042</v>
      </c>
      <c r="G426">
        <v>126</v>
      </c>
      <c r="H426">
        <v>3.4</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1 to 2 hours</v>
      </c>
      <c r="L426">
        <f>ROUND(calls[[#This Row],[Satisfaction Rating]],0)</f>
        <v>3</v>
      </c>
    </row>
    <row r="427" spans="2:12" x14ac:dyDescent="0.3">
      <c r="B427" t="s">
        <v>450</v>
      </c>
      <c r="C427" t="s">
        <v>20</v>
      </c>
      <c r="D427">
        <v>113</v>
      </c>
      <c r="E427" s="15" t="s">
        <v>13</v>
      </c>
      <c r="F427" s="16">
        <v>45043</v>
      </c>
      <c r="G427">
        <v>42</v>
      </c>
      <c r="H427">
        <v>4.5999999999999996</v>
      </c>
      <c r="I427">
        <f>IF(MONTH(calls[[#This Row],[Date of Call]])&lt;=6, YEAR(calls[[#This Row],[Date of Call]]), YEAR(calls[[#This Row],[Date of Call]])+1)</f>
        <v>2023</v>
      </c>
      <c r="J427" t="str">
        <f>TEXT(calls[[#This Row],[Date of Call]],"DDDD")</f>
        <v>Thursday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5</v>
      </c>
    </row>
    <row r="428" spans="2:12" x14ac:dyDescent="0.3">
      <c r="B428" t="s">
        <v>451</v>
      </c>
      <c r="C428" t="s">
        <v>15</v>
      </c>
      <c r="D428">
        <v>101</v>
      </c>
      <c r="E428" s="15" t="s">
        <v>10</v>
      </c>
      <c r="F428" s="16">
        <v>45043</v>
      </c>
      <c r="G428">
        <v>225</v>
      </c>
      <c r="H428">
        <v>1.9</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2</v>
      </c>
    </row>
    <row r="429" spans="2:12" x14ac:dyDescent="0.3">
      <c r="B429" t="s">
        <v>452</v>
      </c>
      <c r="C429" t="s">
        <v>21</v>
      </c>
      <c r="D429">
        <v>156</v>
      </c>
      <c r="E429" s="15" t="s">
        <v>10</v>
      </c>
      <c r="F429" s="16">
        <v>45043</v>
      </c>
      <c r="G429">
        <v>42</v>
      </c>
      <c r="H429">
        <v>3.3</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More than 2 hours</v>
      </c>
      <c r="L429">
        <f>ROUND(calls[[#This Row],[Satisfaction Rating]],0)</f>
        <v>3</v>
      </c>
    </row>
    <row r="430" spans="2:12" x14ac:dyDescent="0.3">
      <c r="B430" t="s">
        <v>453</v>
      </c>
      <c r="C430" t="s">
        <v>23</v>
      </c>
      <c r="D430">
        <v>145</v>
      </c>
      <c r="E430" s="15" t="s">
        <v>13</v>
      </c>
      <c r="F430" s="16">
        <v>45044</v>
      </c>
      <c r="G430">
        <v>110</v>
      </c>
      <c r="H430">
        <v>3.1</v>
      </c>
      <c r="I430">
        <f>IF(MONTH(calls[[#This Row],[Date of Call]])&lt;=6, YEAR(calls[[#This Row],[Date of Call]]), YEAR(calls[[#This Row],[Date of Call]])+1)</f>
        <v>2023</v>
      </c>
      <c r="J430" t="str">
        <f>TEXT(calls[[#This Row],[Date of Call]],"DDDD")</f>
        <v>Friday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454</v>
      </c>
      <c r="C431" t="s">
        <v>7</v>
      </c>
      <c r="D431">
        <v>36</v>
      </c>
      <c r="E431" s="15" t="s">
        <v>9</v>
      </c>
      <c r="F431" s="16">
        <v>45044</v>
      </c>
      <c r="G431">
        <v>225</v>
      </c>
      <c r="H431">
        <v>4.8</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30 to 60 mins</v>
      </c>
      <c r="L431">
        <f>ROUND(calls[[#This Row],[Satisfaction Rating]],0)</f>
        <v>5</v>
      </c>
    </row>
    <row r="432" spans="2:12" x14ac:dyDescent="0.3">
      <c r="B432" t="s">
        <v>455</v>
      </c>
      <c r="C432" t="s">
        <v>24</v>
      </c>
      <c r="D432">
        <v>135</v>
      </c>
      <c r="E432" s="15" t="s">
        <v>6</v>
      </c>
      <c r="F432" s="16">
        <v>45045</v>
      </c>
      <c r="G432">
        <v>125</v>
      </c>
      <c r="H432">
        <v>3.3</v>
      </c>
      <c r="I432">
        <f>IF(MONTH(calls[[#This Row],[Date of Call]])&lt;=6, YEAR(calls[[#This Row],[Date of Call]]), YEAR(calls[[#This Row],[Date of Call]])+1)</f>
        <v>2023</v>
      </c>
      <c r="J432" t="str">
        <f>TEXT(calls[[#This Row],[Date of Call]],"DDDD")</f>
        <v>Saturday</v>
      </c>
      <c r="K432" t="str" cm="1">
        <f t="array" ref="K432">_xlfn.IFS(calls[[#This Row],[Duration]]&lt;=10,"Under 10 mins", calls[[#This Row],[Duration]]&lt;=30, "10 to 30 mins", calls[[#This Row],[Duration]]&lt;=60, "30 to 60 mins", calls[[#This Row],[Duration]]&lt;=120, "1 to 2 hours", TRUE, "More than 2 hours")</f>
        <v>More than 2 hours</v>
      </c>
      <c r="L432">
        <f>ROUND(calls[[#This Row],[Satisfaction Rating]],0)</f>
        <v>3</v>
      </c>
    </row>
    <row r="433" spans="2:12" x14ac:dyDescent="0.3">
      <c r="B433" t="s">
        <v>456</v>
      </c>
      <c r="C433" t="s">
        <v>15</v>
      </c>
      <c r="D433">
        <v>81</v>
      </c>
      <c r="E433" s="15" t="s">
        <v>9</v>
      </c>
      <c r="F433" s="16">
        <v>45045</v>
      </c>
      <c r="G433">
        <v>78</v>
      </c>
      <c r="H433">
        <v>2.9</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1 to 2 hours</v>
      </c>
      <c r="L433">
        <f>ROUND(calls[[#This Row],[Satisfaction Rating]],0)</f>
        <v>3</v>
      </c>
    </row>
    <row r="434" spans="2:12" x14ac:dyDescent="0.3">
      <c r="B434" t="s">
        <v>457</v>
      </c>
      <c r="C434" t="s">
        <v>15</v>
      </c>
      <c r="D434">
        <v>81</v>
      </c>
      <c r="E434" s="15" t="s">
        <v>13</v>
      </c>
      <c r="F434" s="16">
        <v>45045</v>
      </c>
      <c r="G434">
        <v>40</v>
      </c>
      <c r="H434">
        <v>2.4</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2</v>
      </c>
    </row>
    <row r="435" spans="2:12" x14ac:dyDescent="0.3">
      <c r="B435" t="s">
        <v>458</v>
      </c>
      <c r="C435" t="s">
        <v>22</v>
      </c>
      <c r="D435">
        <v>93</v>
      </c>
      <c r="E435" s="15" t="s">
        <v>11</v>
      </c>
      <c r="F435" s="16">
        <v>45045</v>
      </c>
      <c r="G435">
        <v>150</v>
      </c>
      <c r="H435">
        <v>4.5999999999999996</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5</v>
      </c>
    </row>
    <row r="436" spans="2:12" x14ac:dyDescent="0.3">
      <c r="B436" t="s">
        <v>459</v>
      </c>
      <c r="C436" t="s">
        <v>23</v>
      </c>
      <c r="D436">
        <v>14</v>
      </c>
      <c r="E436" s="15" t="s">
        <v>9</v>
      </c>
      <c r="F436" s="16">
        <v>45045</v>
      </c>
      <c r="G436">
        <v>96</v>
      </c>
      <c r="H436">
        <v>4.8</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10 to 30 mins</v>
      </c>
      <c r="L436">
        <f>ROUND(calls[[#This Row],[Satisfaction Rating]],0)</f>
        <v>5</v>
      </c>
    </row>
    <row r="437" spans="2:12" x14ac:dyDescent="0.3">
      <c r="B437" t="s">
        <v>460</v>
      </c>
      <c r="C437" t="s">
        <v>24</v>
      </c>
      <c r="D437">
        <v>95</v>
      </c>
      <c r="E437" s="15" t="s">
        <v>13</v>
      </c>
      <c r="F437" s="16">
        <v>45046</v>
      </c>
      <c r="G437">
        <v>75</v>
      </c>
      <c r="H437">
        <v>4.8</v>
      </c>
      <c r="I437">
        <f>IF(MONTH(calls[[#This Row],[Date of Call]])&lt;=6, YEAR(calls[[#This Row],[Date of Call]]), YEAR(calls[[#This Row],[Date of Call]])+1)</f>
        <v>2023</v>
      </c>
      <c r="J437" t="str">
        <f>TEXT(calls[[#This Row],[Date of Call]],"DDDD")</f>
        <v>Sunday</v>
      </c>
      <c r="K437" t="str" cm="1">
        <f t="array" ref="K437">_xlfn.IFS(calls[[#This Row],[Duration]]&lt;=10,"Under 10 mins", calls[[#This Row],[Duration]]&lt;=30, "10 to 30 mins", calls[[#This Row],[Duration]]&lt;=60, "30 to 60 mins", calls[[#This Row],[Duration]]&lt;=120, "1 to 2 hours", TRUE, "More than 2 hours")</f>
        <v>1 to 2 hours</v>
      </c>
      <c r="L437">
        <f>ROUND(calls[[#This Row],[Satisfaction Rating]],0)</f>
        <v>5</v>
      </c>
    </row>
    <row r="438" spans="2:12" x14ac:dyDescent="0.3">
      <c r="B438" t="s">
        <v>461</v>
      </c>
      <c r="C438" t="s">
        <v>22</v>
      </c>
      <c r="D438">
        <v>81</v>
      </c>
      <c r="E438" s="15" t="s">
        <v>13</v>
      </c>
      <c r="F438" s="16">
        <v>45046</v>
      </c>
      <c r="G438">
        <v>60</v>
      </c>
      <c r="H438">
        <v>3.6</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4</v>
      </c>
    </row>
    <row r="439" spans="2:12" x14ac:dyDescent="0.3">
      <c r="B439" t="s">
        <v>462</v>
      </c>
      <c r="C439" t="s">
        <v>5</v>
      </c>
      <c r="D439">
        <v>60</v>
      </c>
      <c r="E439" s="15" t="s">
        <v>9</v>
      </c>
      <c r="F439" s="16">
        <v>45047</v>
      </c>
      <c r="G439">
        <v>41</v>
      </c>
      <c r="H439">
        <v>4.8</v>
      </c>
      <c r="I439">
        <f>IF(MONTH(calls[[#This Row],[Date of Call]])&lt;=6, YEAR(calls[[#This Row],[Date of Call]]), YEAR(calls[[#This Row],[Date of Call]])+1)</f>
        <v>2023</v>
      </c>
      <c r="J439" t="str">
        <f>TEXT(calls[[#This Row],[Date of Call]],"DDDD")</f>
        <v>Monday</v>
      </c>
      <c r="K439" t="str" cm="1">
        <f t="array" ref="K439">_xlfn.IFS(calls[[#This Row],[Duration]]&lt;=10,"Under 10 mins", calls[[#This Row],[Duration]]&lt;=30, "10 to 30 mins", calls[[#This Row],[Duration]]&lt;=60, "30 to 60 mins", calls[[#This Row],[Duration]]&lt;=120, "1 to 2 hours", TRUE, "More than 2 hours")</f>
        <v>30 to 60 mins</v>
      </c>
      <c r="L439">
        <f>ROUND(calls[[#This Row],[Satisfaction Rating]],0)</f>
        <v>5</v>
      </c>
    </row>
    <row r="440" spans="2:12" x14ac:dyDescent="0.3">
      <c r="B440" t="s">
        <v>463</v>
      </c>
      <c r="C440" t="s">
        <v>14</v>
      </c>
      <c r="D440">
        <v>137</v>
      </c>
      <c r="E440" s="15" t="s">
        <v>11</v>
      </c>
      <c r="F440" s="16">
        <v>45047</v>
      </c>
      <c r="G440">
        <v>20</v>
      </c>
      <c r="H440">
        <v>4.2</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More than 2 hours</v>
      </c>
      <c r="L440">
        <f>ROUND(calls[[#This Row],[Satisfaction Rating]],0)</f>
        <v>4</v>
      </c>
    </row>
    <row r="441" spans="2:12" x14ac:dyDescent="0.3">
      <c r="B441" t="s">
        <v>464</v>
      </c>
      <c r="C441" t="s">
        <v>12</v>
      </c>
      <c r="D441">
        <v>112</v>
      </c>
      <c r="E441" s="15" t="s">
        <v>6</v>
      </c>
      <c r="F441" s="16">
        <v>45047</v>
      </c>
      <c r="G441">
        <v>84</v>
      </c>
      <c r="H441">
        <v>2.6</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1 to 2 hours</v>
      </c>
      <c r="L441">
        <f>ROUND(calls[[#This Row],[Satisfaction Rating]],0)</f>
        <v>3</v>
      </c>
    </row>
    <row r="442" spans="2:12" x14ac:dyDescent="0.3">
      <c r="B442" t="s">
        <v>465</v>
      </c>
      <c r="C442" t="s">
        <v>24</v>
      </c>
      <c r="D442">
        <v>76</v>
      </c>
      <c r="E442" s="15" t="s">
        <v>10</v>
      </c>
      <c r="F442" s="16">
        <v>45047</v>
      </c>
      <c r="G442">
        <v>140</v>
      </c>
      <c r="H442">
        <v>3.7</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4</v>
      </c>
    </row>
    <row r="443" spans="2:12" x14ac:dyDescent="0.3">
      <c r="B443" t="s">
        <v>466</v>
      </c>
      <c r="C443" t="s">
        <v>19</v>
      </c>
      <c r="D443">
        <v>73</v>
      </c>
      <c r="E443" s="15" t="s">
        <v>9</v>
      </c>
      <c r="F443" s="16">
        <v>45047</v>
      </c>
      <c r="G443">
        <v>66</v>
      </c>
      <c r="H443">
        <v>4.8</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5</v>
      </c>
    </row>
    <row r="444" spans="2:12" x14ac:dyDescent="0.3">
      <c r="B444" t="s">
        <v>467</v>
      </c>
      <c r="C444" t="s">
        <v>18</v>
      </c>
      <c r="D444">
        <v>119</v>
      </c>
      <c r="E444" s="15" t="s">
        <v>11</v>
      </c>
      <c r="F444" s="16">
        <v>45047</v>
      </c>
      <c r="G444">
        <v>105</v>
      </c>
      <c r="H444">
        <v>4.7</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468</v>
      </c>
      <c r="C445" t="s">
        <v>20</v>
      </c>
      <c r="D445">
        <v>135</v>
      </c>
      <c r="E445" s="15" t="s">
        <v>13</v>
      </c>
      <c r="F445" s="16">
        <v>45048</v>
      </c>
      <c r="G445">
        <v>104</v>
      </c>
      <c r="H445">
        <v>4.0999999999999996</v>
      </c>
      <c r="I445">
        <f>IF(MONTH(calls[[#This Row],[Date of Call]])&lt;=6, YEAR(calls[[#This Row],[Date of Call]]), YEAR(calls[[#This Row],[Date of Call]])+1)</f>
        <v>2023</v>
      </c>
      <c r="J445" t="str">
        <f>TEXT(calls[[#This Row],[Date of Call]],"DDDD")</f>
        <v>Tuesday</v>
      </c>
      <c r="K445" t="str" cm="1">
        <f t="array" ref="K445">_xlfn.IFS(calls[[#This Row],[Duration]]&lt;=10,"Under 10 mins", calls[[#This Row],[Duration]]&lt;=30, "10 to 30 mins", calls[[#This Row],[Duration]]&lt;=60, "30 to 60 mins", calls[[#This Row],[Duration]]&lt;=120, "1 to 2 hours", TRUE, "More than 2 hours")</f>
        <v>More than 2 hours</v>
      </c>
      <c r="L445">
        <f>ROUND(calls[[#This Row],[Satisfaction Rating]],0)</f>
        <v>4</v>
      </c>
    </row>
    <row r="446" spans="2:12" x14ac:dyDescent="0.3">
      <c r="B446" t="s">
        <v>469</v>
      </c>
      <c r="C446" t="s">
        <v>14</v>
      </c>
      <c r="D446">
        <v>41</v>
      </c>
      <c r="E446" s="15" t="s">
        <v>6</v>
      </c>
      <c r="F446" s="16">
        <v>45048</v>
      </c>
      <c r="G446">
        <v>123</v>
      </c>
      <c r="H446">
        <v>3.2</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30 to 60 mins</v>
      </c>
      <c r="L446">
        <f>ROUND(calls[[#This Row],[Satisfaction Rating]],0)</f>
        <v>3</v>
      </c>
    </row>
    <row r="447" spans="2:12" x14ac:dyDescent="0.3">
      <c r="B447" t="s">
        <v>470</v>
      </c>
      <c r="C447" t="s">
        <v>23</v>
      </c>
      <c r="D447">
        <v>35</v>
      </c>
      <c r="E447" s="15" t="s">
        <v>13</v>
      </c>
      <c r="F447" s="16">
        <v>45049</v>
      </c>
      <c r="G447">
        <v>215</v>
      </c>
      <c r="H447">
        <v>4.3</v>
      </c>
      <c r="I447">
        <f>IF(MONTH(calls[[#This Row],[Date of Call]])&lt;=6, YEAR(calls[[#This Row],[Date of Call]]), YEAR(calls[[#This Row],[Date of Call]])+1)</f>
        <v>2023</v>
      </c>
      <c r="J447" t="str">
        <f>TEXT(calls[[#This Row],[Date of Call]],"DDDD")</f>
        <v>Wednesday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4</v>
      </c>
    </row>
    <row r="448" spans="2:12" x14ac:dyDescent="0.3">
      <c r="B448" t="s">
        <v>471</v>
      </c>
      <c r="C448" t="s">
        <v>20</v>
      </c>
      <c r="D448">
        <v>96</v>
      </c>
      <c r="E448" s="15" t="s">
        <v>9</v>
      </c>
      <c r="F448" s="16">
        <v>45049</v>
      </c>
      <c r="G448">
        <v>46</v>
      </c>
      <c r="H448">
        <v>0.7</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1 to 2 hours</v>
      </c>
      <c r="L448">
        <f>ROUND(calls[[#This Row],[Satisfaction Rating]],0)</f>
        <v>1</v>
      </c>
    </row>
    <row r="449" spans="2:12" x14ac:dyDescent="0.3">
      <c r="B449" t="s">
        <v>472</v>
      </c>
      <c r="C449" t="s">
        <v>22</v>
      </c>
      <c r="D449">
        <v>61</v>
      </c>
      <c r="E449" s="15" t="s">
        <v>6</v>
      </c>
      <c r="F449" s="16">
        <v>45049</v>
      </c>
      <c r="G449">
        <v>115</v>
      </c>
      <c r="H449">
        <v>3.7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4</v>
      </c>
    </row>
    <row r="450" spans="2:12" x14ac:dyDescent="0.3">
      <c r="B450" t="s">
        <v>473</v>
      </c>
      <c r="C450" t="s">
        <v>20</v>
      </c>
      <c r="D450">
        <v>91</v>
      </c>
      <c r="E450" s="15" t="s">
        <v>6</v>
      </c>
      <c r="F450" s="16">
        <v>45049</v>
      </c>
      <c r="G450">
        <v>124</v>
      </c>
      <c r="H450">
        <v>3.9</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474</v>
      </c>
      <c r="C451" t="s">
        <v>17</v>
      </c>
      <c r="D451">
        <v>30</v>
      </c>
      <c r="E451" s="15" t="s">
        <v>6</v>
      </c>
      <c r="F451" s="16">
        <v>45050</v>
      </c>
      <c r="G451">
        <v>205</v>
      </c>
      <c r="H451">
        <v>4.5</v>
      </c>
      <c r="I451">
        <f>IF(MONTH(calls[[#This Row],[Date of Call]])&lt;=6, YEAR(calls[[#This Row],[Date of Call]]), YEAR(calls[[#This Row],[Date of Call]])+1)</f>
        <v>2023</v>
      </c>
      <c r="J451" t="str">
        <f>TEXT(calls[[#This Row],[Date of Call]],"DDDD")</f>
        <v>Thursday</v>
      </c>
      <c r="K451" t="str" cm="1">
        <f t="array" ref="K451">_xlfn.IFS(calls[[#This Row],[Duration]]&lt;=10,"Under 10 mins", calls[[#This Row],[Duration]]&lt;=30, "10 to 30 mins", calls[[#This Row],[Duration]]&lt;=60, "30 to 60 mins", calls[[#This Row],[Duration]]&lt;=120, "1 to 2 hours", TRUE, "More than 2 hours")</f>
        <v>10 to 30 mins</v>
      </c>
      <c r="L451">
        <f>ROUND(calls[[#This Row],[Satisfaction Rating]],0)</f>
        <v>5</v>
      </c>
    </row>
    <row r="452" spans="2:12" x14ac:dyDescent="0.3">
      <c r="B452" t="s">
        <v>475</v>
      </c>
      <c r="C452" t="s">
        <v>5</v>
      </c>
      <c r="D452">
        <v>111</v>
      </c>
      <c r="E452" s="15" t="s">
        <v>11</v>
      </c>
      <c r="F452" s="16">
        <v>45050</v>
      </c>
      <c r="G452">
        <v>90</v>
      </c>
      <c r="H452">
        <v>2.8</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 to 2 hours</v>
      </c>
      <c r="L452">
        <f>ROUND(calls[[#This Row],[Satisfaction Rating]],0)</f>
        <v>3</v>
      </c>
    </row>
    <row r="453" spans="2:12" x14ac:dyDescent="0.3">
      <c r="B453" t="s">
        <v>476</v>
      </c>
      <c r="C453" t="s">
        <v>22</v>
      </c>
      <c r="D453">
        <v>81</v>
      </c>
      <c r="E453" s="15" t="s">
        <v>9</v>
      </c>
      <c r="F453" s="16">
        <v>45050</v>
      </c>
      <c r="G453">
        <v>92</v>
      </c>
      <c r="H453">
        <v>4.9000000000000004</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5</v>
      </c>
    </row>
    <row r="454" spans="2:12" x14ac:dyDescent="0.3">
      <c r="B454" t="s">
        <v>477</v>
      </c>
      <c r="C454" t="s">
        <v>24</v>
      </c>
      <c r="D454">
        <v>40</v>
      </c>
      <c r="E454" s="15" t="s">
        <v>13</v>
      </c>
      <c r="F454" s="16">
        <v>45052</v>
      </c>
      <c r="G454">
        <v>108</v>
      </c>
      <c r="H454">
        <v>4.2</v>
      </c>
      <c r="I454">
        <f>IF(MONTH(calls[[#This Row],[Date of Call]])&lt;=6, YEAR(calls[[#This Row],[Date of Call]]), YEAR(calls[[#This Row],[Date of Call]])+1)</f>
        <v>2023</v>
      </c>
      <c r="J454" t="str">
        <f>TEXT(calls[[#This Row],[Date of Call]],"DDDD")</f>
        <v>Saturday</v>
      </c>
      <c r="K454" t="str" cm="1">
        <f t="array" ref="K454">_xlfn.IFS(calls[[#This Row],[Duration]]&lt;=10,"Under 10 mins", calls[[#This Row],[Duration]]&lt;=30, "10 to 30 mins", calls[[#This Row],[Duration]]&lt;=60, "30 to 60 mins", calls[[#This Row],[Duration]]&lt;=120, "1 to 2 hours", TRUE, "More than 2 hours")</f>
        <v>30 to 60 mins</v>
      </c>
      <c r="L454">
        <f>ROUND(calls[[#This Row],[Satisfaction Rating]],0)</f>
        <v>4</v>
      </c>
    </row>
    <row r="455" spans="2:12" x14ac:dyDescent="0.3">
      <c r="B455" t="s">
        <v>478</v>
      </c>
      <c r="C455" t="s">
        <v>5</v>
      </c>
      <c r="D455">
        <v>143</v>
      </c>
      <c r="E455" s="15" t="s">
        <v>13</v>
      </c>
      <c r="F455" s="16">
        <v>45052</v>
      </c>
      <c r="G455">
        <v>54</v>
      </c>
      <c r="H455">
        <v>4.4000000000000004</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More than 2 hours</v>
      </c>
      <c r="L455">
        <f>ROUND(calls[[#This Row],[Satisfaction Rating]],0)</f>
        <v>4</v>
      </c>
    </row>
    <row r="456" spans="2:12" x14ac:dyDescent="0.3">
      <c r="B456" t="s">
        <v>479</v>
      </c>
      <c r="C456" t="s">
        <v>24</v>
      </c>
      <c r="D456">
        <v>70</v>
      </c>
      <c r="E456" s="15" t="s">
        <v>13</v>
      </c>
      <c r="F456" s="16">
        <v>45053</v>
      </c>
      <c r="G456">
        <v>44</v>
      </c>
      <c r="H456">
        <v>3.5</v>
      </c>
      <c r="I456">
        <f>IF(MONTH(calls[[#This Row],[Date of Call]])&lt;=6, YEAR(calls[[#This Row],[Date of Call]]), YEAR(calls[[#This Row],[Date of Call]])+1)</f>
        <v>2023</v>
      </c>
      <c r="J456" t="str">
        <f>TEXT(calls[[#This Row],[Date of Call]],"DDDD")</f>
        <v>Sunday</v>
      </c>
      <c r="K456" t="str" cm="1">
        <f t="array" ref="K456">_xlfn.IFS(calls[[#This Row],[Duration]]&lt;=10,"Under 10 mins", calls[[#This Row],[Duration]]&lt;=30, "10 to 30 mins", calls[[#This Row],[Duration]]&lt;=60, "30 to 60 mins", calls[[#This Row],[Duration]]&lt;=120, "1 to 2 hours", TRUE, "More than 2 hours")</f>
        <v>1 to 2 hours</v>
      </c>
      <c r="L456">
        <f>ROUND(calls[[#This Row],[Satisfaction Rating]],0)</f>
        <v>4</v>
      </c>
    </row>
    <row r="457" spans="2:12" x14ac:dyDescent="0.3">
      <c r="B457" t="s">
        <v>480</v>
      </c>
      <c r="C457" t="s">
        <v>19</v>
      </c>
      <c r="D457">
        <v>137</v>
      </c>
      <c r="E457" s="15" t="s">
        <v>13</v>
      </c>
      <c r="F457" s="16">
        <v>45053</v>
      </c>
      <c r="G457">
        <v>44</v>
      </c>
      <c r="H457">
        <v>4.7</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More than 2 hours</v>
      </c>
      <c r="L457">
        <f>ROUND(calls[[#This Row],[Satisfaction Rating]],0)</f>
        <v>5</v>
      </c>
    </row>
    <row r="458" spans="2:12" x14ac:dyDescent="0.3">
      <c r="B458" t="s">
        <v>481</v>
      </c>
      <c r="C458" t="s">
        <v>20</v>
      </c>
      <c r="D458">
        <v>52</v>
      </c>
      <c r="E458" s="15" t="s">
        <v>9</v>
      </c>
      <c r="F458" s="16">
        <v>45054</v>
      </c>
      <c r="G458">
        <v>37</v>
      </c>
      <c r="H458">
        <v>4.9000000000000004</v>
      </c>
      <c r="I458">
        <f>IF(MONTH(calls[[#This Row],[Date of Call]])&lt;=6, YEAR(calls[[#This Row],[Date of Call]]), YEAR(calls[[#This Row],[Date of Call]])+1)</f>
        <v>2023</v>
      </c>
      <c r="J458" t="str">
        <f>TEXT(calls[[#This Row],[Date of Call]],"DDDD")</f>
        <v>Monday</v>
      </c>
      <c r="K458" t="str" cm="1">
        <f t="array" ref="K458">_xlfn.IFS(calls[[#This Row],[Duration]]&lt;=10,"Under 10 mins", calls[[#This Row],[Duration]]&lt;=30, "10 to 30 mins", calls[[#This Row],[Duration]]&lt;=60, "30 to 60 mins", calls[[#This Row],[Duration]]&lt;=120, "1 to 2 hours", TRUE, "More than 2 hours")</f>
        <v>30 to 60 mins</v>
      </c>
      <c r="L458">
        <f>ROUND(calls[[#This Row],[Satisfaction Rating]],0)</f>
        <v>5</v>
      </c>
    </row>
    <row r="459" spans="2:12" x14ac:dyDescent="0.3">
      <c r="B459" t="s">
        <v>482</v>
      </c>
      <c r="C459" t="s">
        <v>12</v>
      </c>
      <c r="D459">
        <v>31</v>
      </c>
      <c r="E459" s="15" t="s">
        <v>11</v>
      </c>
      <c r="F459" s="16">
        <v>45054</v>
      </c>
      <c r="G459">
        <v>180</v>
      </c>
      <c r="H459">
        <v>4.5</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483</v>
      </c>
      <c r="C460" t="s">
        <v>20</v>
      </c>
      <c r="D460">
        <v>114</v>
      </c>
      <c r="E460" s="15" t="s">
        <v>6</v>
      </c>
      <c r="F460" s="16">
        <v>45054</v>
      </c>
      <c r="G460">
        <v>105</v>
      </c>
      <c r="H460">
        <v>4.9000000000000004</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1 to 2 hours</v>
      </c>
      <c r="L460">
        <f>ROUND(calls[[#This Row],[Satisfaction Rating]],0)</f>
        <v>5</v>
      </c>
    </row>
    <row r="461" spans="2:12" x14ac:dyDescent="0.3">
      <c r="B461" t="s">
        <v>484</v>
      </c>
      <c r="C461" t="s">
        <v>19</v>
      </c>
      <c r="D461">
        <v>73</v>
      </c>
      <c r="E461" s="15" t="s">
        <v>10</v>
      </c>
      <c r="F461" s="16">
        <v>45054</v>
      </c>
      <c r="G461">
        <v>87</v>
      </c>
      <c r="H461">
        <v>3.6</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4</v>
      </c>
    </row>
    <row r="462" spans="2:12" x14ac:dyDescent="0.3">
      <c r="B462" t="s">
        <v>485</v>
      </c>
      <c r="C462" t="s">
        <v>22</v>
      </c>
      <c r="D462">
        <v>25</v>
      </c>
      <c r="E462" s="15" t="s">
        <v>11</v>
      </c>
      <c r="F462" s="16">
        <v>45054</v>
      </c>
      <c r="G462">
        <v>52</v>
      </c>
      <c r="H462">
        <v>3.8</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10 to 30 mins</v>
      </c>
      <c r="L462">
        <f>ROUND(calls[[#This Row],[Satisfaction Rating]],0)</f>
        <v>4</v>
      </c>
    </row>
    <row r="463" spans="2:12" x14ac:dyDescent="0.3">
      <c r="B463" t="s">
        <v>486</v>
      </c>
      <c r="C463" t="s">
        <v>8</v>
      </c>
      <c r="D463">
        <v>44</v>
      </c>
      <c r="E463" s="15" t="s">
        <v>6</v>
      </c>
      <c r="F463" s="16">
        <v>45054</v>
      </c>
      <c r="G463">
        <v>63</v>
      </c>
      <c r="H463">
        <v>3.5</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30 to 60 mins</v>
      </c>
      <c r="L463">
        <f>ROUND(calls[[#This Row],[Satisfaction Rating]],0)</f>
        <v>4</v>
      </c>
    </row>
    <row r="464" spans="2:12" x14ac:dyDescent="0.3">
      <c r="B464" t="s">
        <v>487</v>
      </c>
      <c r="C464" t="s">
        <v>7</v>
      </c>
      <c r="D464">
        <v>34</v>
      </c>
      <c r="E464" s="15" t="s">
        <v>9</v>
      </c>
      <c r="F464" s="16">
        <v>45055</v>
      </c>
      <c r="G464">
        <v>195</v>
      </c>
      <c r="H464">
        <v>4.8</v>
      </c>
      <c r="I464">
        <f>IF(MONTH(calls[[#This Row],[Date of Call]])&lt;=6, YEAR(calls[[#This Row],[Date of Call]]), YEAR(calls[[#This Row],[Date of Call]])+1)</f>
        <v>2023</v>
      </c>
      <c r="J464" t="str">
        <f>TEXT(calls[[#This Row],[Date of Call]],"DDDD")</f>
        <v>Tuesday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5</v>
      </c>
    </row>
    <row r="465" spans="2:12" x14ac:dyDescent="0.3">
      <c r="B465" t="s">
        <v>488</v>
      </c>
      <c r="C465" t="s">
        <v>5</v>
      </c>
      <c r="D465">
        <v>89</v>
      </c>
      <c r="E465" s="15" t="s">
        <v>13</v>
      </c>
      <c r="F465" s="16">
        <v>45056</v>
      </c>
      <c r="G465">
        <v>176</v>
      </c>
      <c r="H465">
        <v>4.5</v>
      </c>
      <c r="I465">
        <f>IF(MONTH(calls[[#This Row],[Date of Call]])&lt;=6, YEAR(calls[[#This Row],[Date of Call]]), YEAR(calls[[#This Row],[Date of Call]])+1)</f>
        <v>2023</v>
      </c>
      <c r="J465" t="str">
        <f>TEXT(calls[[#This Row],[Date of Call]],"DDDD")</f>
        <v>Wednesday</v>
      </c>
      <c r="K465" t="str" cm="1">
        <f t="array" ref="K465">_xlfn.IFS(calls[[#This Row],[Duration]]&lt;=10,"Under 10 mins", calls[[#This Row],[Duration]]&lt;=30, "10 to 30 mins", calls[[#This Row],[Duration]]&lt;=60, "30 to 60 mins", calls[[#This Row],[Duration]]&lt;=120, "1 to 2 hours", TRUE, "More than 2 hours")</f>
        <v>1 to 2 hours</v>
      </c>
      <c r="L465">
        <f>ROUND(calls[[#This Row],[Satisfaction Rating]],0)</f>
        <v>5</v>
      </c>
    </row>
    <row r="466" spans="2:12" x14ac:dyDescent="0.3">
      <c r="B466" t="s">
        <v>489</v>
      </c>
      <c r="C466" t="s">
        <v>18</v>
      </c>
      <c r="D466">
        <v>54</v>
      </c>
      <c r="E466" s="15" t="s">
        <v>11</v>
      </c>
      <c r="F466" s="16">
        <v>45057</v>
      </c>
      <c r="G466">
        <v>31</v>
      </c>
      <c r="H466">
        <v>3.3</v>
      </c>
      <c r="I466">
        <f>IF(MONTH(calls[[#This Row],[Date of Call]])&lt;=6, YEAR(calls[[#This Row],[Date of Call]]), YEAR(calls[[#This Row],[Date of Call]])+1)</f>
        <v>2023</v>
      </c>
      <c r="J466" t="str">
        <f>TEXT(calls[[#This Row],[Date of Call]],"DDDD")</f>
        <v>Thursday</v>
      </c>
      <c r="K466" t="str" cm="1">
        <f t="array" ref="K466">_xlfn.IFS(calls[[#This Row],[Duration]]&lt;=10,"Under 10 mins", calls[[#This Row],[Duration]]&lt;=30, "10 to 30 mins", calls[[#This Row],[Duration]]&lt;=60, "30 to 60 mins", calls[[#This Row],[Duration]]&lt;=120, "1 to 2 hours", TRUE, "More than 2 hours")</f>
        <v>30 to 60 mins</v>
      </c>
      <c r="L466">
        <f>ROUND(calls[[#This Row],[Satisfaction Rating]],0)</f>
        <v>3</v>
      </c>
    </row>
    <row r="467" spans="2:12" x14ac:dyDescent="0.3">
      <c r="B467" t="s">
        <v>490</v>
      </c>
      <c r="C467" t="s">
        <v>23</v>
      </c>
      <c r="D467">
        <v>25</v>
      </c>
      <c r="E467" s="15" t="s">
        <v>11</v>
      </c>
      <c r="F467" s="16">
        <v>45058</v>
      </c>
      <c r="G467">
        <v>27</v>
      </c>
      <c r="H467">
        <v>3.2</v>
      </c>
      <c r="I467">
        <f>IF(MONTH(calls[[#This Row],[Date of Call]])&lt;=6, YEAR(calls[[#This Row],[Date of Call]]), YEAR(calls[[#This Row],[Date of Call]])+1)</f>
        <v>2023</v>
      </c>
      <c r="J467" t="str">
        <f>TEXT(calls[[#This Row],[Date of Call]],"DDDD")</f>
        <v>Friday</v>
      </c>
      <c r="K467" t="str" cm="1">
        <f t="array" ref="K467">_xlfn.IFS(calls[[#This Row],[Duration]]&lt;=10,"Under 10 mins", calls[[#This Row],[Duration]]&lt;=30, "10 to 30 mins", calls[[#This Row],[Duration]]&lt;=60, "30 to 60 mins", calls[[#This Row],[Duration]]&lt;=120, "1 to 2 hours", TRUE, "More than 2 hours")</f>
        <v>10 to 30 mins</v>
      </c>
      <c r="L467">
        <f>ROUND(calls[[#This Row],[Satisfaction Rating]],0)</f>
        <v>3</v>
      </c>
    </row>
    <row r="468" spans="2:12" x14ac:dyDescent="0.3">
      <c r="B468" t="s">
        <v>491</v>
      </c>
      <c r="C468" t="s">
        <v>14</v>
      </c>
      <c r="D468">
        <v>91</v>
      </c>
      <c r="E468" s="15" t="s">
        <v>13</v>
      </c>
      <c r="F468" s="16">
        <v>45058</v>
      </c>
      <c r="G468">
        <v>76</v>
      </c>
      <c r="H468">
        <v>4.9000000000000004</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 to 2 hours</v>
      </c>
      <c r="L468">
        <f>ROUND(calls[[#This Row],[Satisfaction Rating]],0)</f>
        <v>5</v>
      </c>
    </row>
    <row r="469" spans="2:12" x14ac:dyDescent="0.3">
      <c r="B469" t="s">
        <v>492</v>
      </c>
      <c r="C469" t="s">
        <v>8</v>
      </c>
      <c r="D469">
        <v>144</v>
      </c>
      <c r="E469" s="15" t="s">
        <v>6</v>
      </c>
      <c r="F469" s="16">
        <v>45058</v>
      </c>
      <c r="G469">
        <v>62</v>
      </c>
      <c r="H469">
        <v>4.8</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More than 2 hours</v>
      </c>
      <c r="L469">
        <f>ROUND(calls[[#This Row],[Satisfaction Rating]],0)</f>
        <v>5</v>
      </c>
    </row>
    <row r="470" spans="2:12" x14ac:dyDescent="0.3">
      <c r="B470" t="s">
        <v>493</v>
      </c>
      <c r="C470" t="s">
        <v>14</v>
      </c>
      <c r="D470">
        <v>81</v>
      </c>
      <c r="E470" s="15" t="s">
        <v>9</v>
      </c>
      <c r="F470" s="16">
        <v>45060</v>
      </c>
      <c r="G470">
        <v>100</v>
      </c>
      <c r="H470">
        <v>1.3</v>
      </c>
      <c r="I470">
        <f>IF(MONTH(calls[[#This Row],[Date of Call]])&lt;=6, YEAR(calls[[#This Row],[Date of Call]]), YEAR(calls[[#This Row],[Date of Call]])+1)</f>
        <v>2023</v>
      </c>
      <c r="J470" t="str">
        <f>TEXT(calls[[#This Row],[Date of Call]],"DDDD")</f>
        <v>Sunday</v>
      </c>
      <c r="K470" t="str" cm="1">
        <f t="array" ref="K470">_xlfn.IFS(calls[[#This Row],[Duration]]&lt;=10,"Under 10 mins", calls[[#This Row],[Duration]]&lt;=30, "10 to 30 mins", calls[[#This Row],[Duration]]&lt;=60, "30 to 60 mins", calls[[#This Row],[Duration]]&lt;=120, "1 to 2 hours", TRUE, "More than 2 hours")</f>
        <v>1 to 2 hours</v>
      </c>
      <c r="L470">
        <f>ROUND(calls[[#This Row],[Satisfaction Rating]],0)</f>
        <v>1</v>
      </c>
    </row>
    <row r="471" spans="2:12" x14ac:dyDescent="0.3">
      <c r="B471" t="s">
        <v>494</v>
      </c>
      <c r="C471" t="s">
        <v>17</v>
      </c>
      <c r="D471">
        <v>92</v>
      </c>
      <c r="E471" s="15" t="s">
        <v>11</v>
      </c>
      <c r="F471" s="16">
        <v>45060</v>
      </c>
      <c r="G471">
        <v>44</v>
      </c>
      <c r="H471">
        <v>3.1</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3</v>
      </c>
    </row>
    <row r="472" spans="2:12" x14ac:dyDescent="0.3">
      <c r="B472" t="s">
        <v>495</v>
      </c>
      <c r="C472" t="s">
        <v>23</v>
      </c>
      <c r="D472">
        <v>115</v>
      </c>
      <c r="E472" s="15" t="s">
        <v>13</v>
      </c>
      <c r="F472" s="16">
        <v>45060</v>
      </c>
      <c r="G472">
        <v>168</v>
      </c>
      <c r="H472">
        <v>3.4</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496</v>
      </c>
      <c r="C473" t="s">
        <v>15</v>
      </c>
      <c r="D473">
        <v>56</v>
      </c>
      <c r="E473" s="15" t="s">
        <v>13</v>
      </c>
      <c r="F473" s="16">
        <v>45061</v>
      </c>
      <c r="G473">
        <v>200</v>
      </c>
      <c r="H473">
        <v>4.5999999999999996</v>
      </c>
      <c r="I473">
        <f>IF(MONTH(calls[[#This Row],[Date of Call]])&lt;=6, YEAR(calls[[#This Row],[Date of Call]]), YEAR(calls[[#This Row],[Date of Call]])+1)</f>
        <v>2023</v>
      </c>
      <c r="J473" t="str">
        <f>TEXT(calls[[#This Row],[Date of Call]],"DDDD")</f>
        <v>Monday</v>
      </c>
      <c r="K473" t="str" cm="1">
        <f t="array" ref="K473">_xlfn.IFS(calls[[#This Row],[Duration]]&lt;=10,"Under 10 mins", calls[[#This Row],[Duration]]&lt;=30, "10 to 30 mins", calls[[#This Row],[Duration]]&lt;=60, "30 to 60 mins", calls[[#This Row],[Duration]]&lt;=120, "1 to 2 hours", TRUE, "More than 2 hours")</f>
        <v>30 to 60 mins</v>
      </c>
      <c r="L473">
        <f>ROUND(calls[[#This Row],[Satisfaction Rating]],0)</f>
        <v>5</v>
      </c>
    </row>
    <row r="474" spans="2:12" x14ac:dyDescent="0.3">
      <c r="B474" t="s">
        <v>497</v>
      </c>
      <c r="C474" t="s">
        <v>12</v>
      </c>
      <c r="D474">
        <v>154</v>
      </c>
      <c r="E474" s="15" t="s">
        <v>11</v>
      </c>
      <c r="F474" s="16">
        <v>45061</v>
      </c>
      <c r="G474">
        <v>84</v>
      </c>
      <c r="H474">
        <v>4.3</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More than 2 hours</v>
      </c>
      <c r="L474">
        <f>ROUND(calls[[#This Row],[Satisfaction Rating]],0)</f>
        <v>4</v>
      </c>
    </row>
    <row r="475" spans="2:12" x14ac:dyDescent="0.3">
      <c r="B475" t="s">
        <v>498</v>
      </c>
      <c r="C475" t="s">
        <v>5</v>
      </c>
      <c r="D475">
        <v>51</v>
      </c>
      <c r="E475" s="15" t="s">
        <v>13</v>
      </c>
      <c r="F475" s="16">
        <v>45062</v>
      </c>
      <c r="G475">
        <v>117</v>
      </c>
      <c r="H475">
        <v>2.7</v>
      </c>
      <c r="I475">
        <f>IF(MONTH(calls[[#This Row],[Date of Call]])&lt;=6, YEAR(calls[[#This Row],[Date of Call]]), YEAR(calls[[#This Row],[Date of Call]])+1)</f>
        <v>2023</v>
      </c>
      <c r="J475" t="str">
        <f>TEXT(calls[[#This Row],[Date of Call]],"DDDD")</f>
        <v>Tuesday</v>
      </c>
      <c r="K475" t="str" cm="1">
        <f t="array" ref="K475">_xlfn.IFS(calls[[#This Row],[Duration]]&lt;=10,"Under 10 mins", calls[[#This Row],[Duration]]&lt;=30, "10 to 30 mins", calls[[#This Row],[Duration]]&lt;=60, "30 to 60 mins", calls[[#This Row],[Duration]]&lt;=120, "1 to 2 hours", TRUE, "More than 2 hours")</f>
        <v>30 to 60 mins</v>
      </c>
      <c r="L475">
        <f>ROUND(calls[[#This Row],[Satisfaction Rating]],0)</f>
        <v>3</v>
      </c>
    </row>
    <row r="476" spans="2:12" x14ac:dyDescent="0.3">
      <c r="B476" t="s">
        <v>499</v>
      </c>
      <c r="C476" t="s">
        <v>7</v>
      </c>
      <c r="D476">
        <v>21</v>
      </c>
      <c r="E476" s="15" t="s">
        <v>9</v>
      </c>
      <c r="F476" s="16">
        <v>45062</v>
      </c>
      <c r="G476">
        <v>63</v>
      </c>
      <c r="H476">
        <v>4.2</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10 to 30 mins</v>
      </c>
      <c r="L476">
        <f>ROUND(calls[[#This Row],[Satisfaction Rating]],0)</f>
        <v>4</v>
      </c>
    </row>
    <row r="477" spans="2:12" x14ac:dyDescent="0.3">
      <c r="B477" t="s">
        <v>500</v>
      </c>
      <c r="C477" t="s">
        <v>23</v>
      </c>
      <c r="D477">
        <v>80</v>
      </c>
      <c r="E477" s="15" t="s">
        <v>13</v>
      </c>
      <c r="F477" s="16">
        <v>45063</v>
      </c>
      <c r="G477">
        <v>145</v>
      </c>
      <c r="H477">
        <v>4.9000000000000004</v>
      </c>
      <c r="I477">
        <f>IF(MONTH(calls[[#This Row],[Date of Call]])&lt;=6, YEAR(calls[[#This Row],[Date of Call]]), YEAR(calls[[#This Row],[Date of Call]])+1)</f>
        <v>2023</v>
      </c>
      <c r="J477" t="str">
        <f>TEXT(calls[[#This Row],[Date of Call]],"DDDD")</f>
        <v>Wednesday</v>
      </c>
      <c r="K477" t="str" cm="1">
        <f t="array" ref="K477">_xlfn.IFS(calls[[#This Row],[Duration]]&lt;=10,"Under 10 mins", calls[[#This Row],[Duration]]&lt;=30, "10 to 30 mins", calls[[#This Row],[Duration]]&lt;=60, "30 to 60 mins", calls[[#This Row],[Duration]]&lt;=120, "1 to 2 hours", TRUE, "More than 2 hours")</f>
        <v>1 to 2 hours</v>
      </c>
      <c r="L477">
        <f>ROUND(calls[[#This Row],[Satisfaction Rating]],0)</f>
        <v>5</v>
      </c>
    </row>
    <row r="478" spans="2:12" x14ac:dyDescent="0.3">
      <c r="B478" t="s">
        <v>501</v>
      </c>
      <c r="C478" t="s">
        <v>5</v>
      </c>
      <c r="D478">
        <v>139</v>
      </c>
      <c r="E478" s="15" t="s">
        <v>11</v>
      </c>
      <c r="F478" s="16">
        <v>45063</v>
      </c>
      <c r="G478">
        <v>220</v>
      </c>
      <c r="H478">
        <v>3.2</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More than 2 hours</v>
      </c>
      <c r="L478">
        <f>ROUND(calls[[#This Row],[Satisfaction Rating]],0)</f>
        <v>3</v>
      </c>
    </row>
    <row r="479" spans="2:12" x14ac:dyDescent="0.3">
      <c r="B479" t="s">
        <v>502</v>
      </c>
      <c r="C479" t="s">
        <v>24</v>
      </c>
      <c r="D479">
        <v>50</v>
      </c>
      <c r="E479" s="15" t="s">
        <v>9</v>
      </c>
      <c r="F479" s="16">
        <v>45063</v>
      </c>
      <c r="G479">
        <v>26</v>
      </c>
      <c r="H479">
        <v>4.7</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30 to 60 mins</v>
      </c>
      <c r="L479">
        <f>ROUND(calls[[#This Row],[Satisfaction Rating]],0)</f>
        <v>5</v>
      </c>
    </row>
    <row r="480" spans="2:12" x14ac:dyDescent="0.3">
      <c r="B480" t="s">
        <v>503</v>
      </c>
      <c r="C480" t="s">
        <v>23</v>
      </c>
      <c r="D480">
        <v>88</v>
      </c>
      <c r="E480" s="15" t="s">
        <v>13</v>
      </c>
      <c r="F480" s="16">
        <v>45063</v>
      </c>
      <c r="G480">
        <v>78</v>
      </c>
      <c r="H480">
        <v>4.3</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1 to 2 hours</v>
      </c>
      <c r="L480">
        <f>ROUND(calls[[#This Row],[Satisfaction Rating]],0)</f>
        <v>4</v>
      </c>
    </row>
    <row r="481" spans="2:12" x14ac:dyDescent="0.3">
      <c r="B481" t="s">
        <v>504</v>
      </c>
      <c r="C481" t="s">
        <v>18</v>
      </c>
      <c r="D481">
        <v>19</v>
      </c>
      <c r="E481" s="15" t="s">
        <v>6</v>
      </c>
      <c r="F481" s="16">
        <v>45064</v>
      </c>
      <c r="G481">
        <v>132</v>
      </c>
      <c r="H481">
        <v>4.3</v>
      </c>
      <c r="I481">
        <f>IF(MONTH(calls[[#This Row],[Date of Call]])&lt;=6, YEAR(calls[[#This Row],[Date of Call]]), YEAR(calls[[#This Row],[Date of Call]])+1)</f>
        <v>2023</v>
      </c>
      <c r="J481" t="str">
        <f>TEXT(calls[[#This Row],[Date of Call]],"DDDD")</f>
        <v>Thursday</v>
      </c>
      <c r="K481" t="str" cm="1">
        <f t="array" ref="K481">_xlfn.IFS(calls[[#This Row],[Duration]]&lt;=10,"Under 10 mins", calls[[#This Row],[Duration]]&lt;=30, "10 to 30 mins", calls[[#This Row],[Duration]]&lt;=60, "30 to 60 mins", calls[[#This Row],[Duration]]&lt;=120, "1 to 2 hours", TRUE, "More than 2 hours")</f>
        <v>10 to 30 mins</v>
      </c>
      <c r="L481">
        <f>ROUND(calls[[#This Row],[Satisfaction Rating]],0)</f>
        <v>4</v>
      </c>
    </row>
    <row r="482" spans="2:12" x14ac:dyDescent="0.3">
      <c r="B482" t="s">
        <v>505</v>
      </c>
      <c r="C482" t="s">
        <v>22</v>
      </c>
      <c r="D482">
        <v>104</v>
      </c>
      <c r="E482" s="15" t="s">
        <v>6</v>
      </c>
      <c r="F482" s="16">
        <v>45065</v>
      </c>
      <c r="G482">
        <v>68</v>
      </c>
      <c r="H482">
        <v>3.7</v>
      </c>
      <c r="I482">
        <f>IF(MONTH(calls[[#This Row],[Date of Call]])&lt;=6, YEAR(calls[[#This Row],[Date of Call]]), YEAR(calls[[#This Row],[Date of Call]])+1)</f>
        <v>2023</v>
      </c>
      <c r="J482" t="str">
        <f>TEXT(calls[[#This Row],[Date of Call]],"DDDD")</f>
        <v>Friday</v>
      </c>
      <c r="K482" t="str" cm="1">
        <f t="array" ref="K482">_xlfn.IFS(calls[[#This Row],[Duration]]&lt;=10,"Under 10 mins", calls[[#This Row],[Duration]]&lt;=30, "10 to 30 mins", calls[[#This Row],[Duration]]&lt;=60, "30 to 60 mins", calls[[#This Row],[Duration]]&lt;=120, "1 to 2 hours", TRUE, "More than 2 hours")</f>
        <v>1 to 2 hours</v>
      </c>
      <c r="L482">
        <f>ROUND(calls[[#This Row],[Satisfaction Rating]],0)</f>
        <v>4</v>
      </c>
    </row>
    <row r="483" spans="2:12" x14ac:dyDescent="0.3">
      <c r="B483" t="s">
        <v>506</v>
      </c>
      <c r="C483" t="s">
        <v>12</v>
      </c>
      <c r="D483">
        <v>67</v>
      </c>
      <c r="E483" s="15" t="s">
        <v>11</v>
      </c>
      <c r="F483" s="16">
        <v>45067</v>
      </c>
      <c r="G483">
        <v>129</v>
      </c>
      <c r="H483">
        <v>4.7</v>
      </c>
      <c r="I483">
        <f>IF(MONTH(calls[[#This Row],[Date of Call]])&lt;=6, YEAR(calls[[#This Row],[Date of Call]]), YEAR(calls[[#This Row],[Date of Call]])+1)</f>
        <v>2023</v>
      </c>
      <c r="J483" t="str">
        <f>TEXT(calls[[#This Row],[Date of Call]],"DDDD")</f>
        <v>Sunday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5</v>
      </c>
    </row>
    <row r="484" spans="2:12" x14ac:dyDescent="0.3">
      <c r="B484" t="s">
        <v>507</v>
      </c>
      <c r="C484" t="s">
        <v>16</v>
      </c>
      <c r="D484">
        <v>107</v>
      </c>
      <c r="E484" s="15" t="s">
        <v>6</v>
      </c>
      <c r="F484" s="16">
        <v>45067</v>
      </c>
      <c r="G484">
        <v>115</v>
      </c>
      <c r="H484">
        <v>4.9000000000000004</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508</v>
      </c>
      <c r="C485" t="s">
        <v>16</v>
      </c>
      <c r="D485">
        <v>93</v>
      </c>
      <c r="E485" s="15" t="s">
        <v>6</v>
      </c>
      <c r="F485" s="16">
        <v>45067</v>
      </c>
      <c r="G485">
        <v>128</v>
      </c>
      <c r="H485">
        <v>3.9</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4</v>
      </c>
    </row>
    <row r="486" spans="2:12" x14ac:dyDescent="0.3">
      <c r="B486" t="s">
        <v>509</v>
      </c>
      <c r="C486" t="s">
        <v>16</v>
      </c>
      <c r="D486">
        <v>117</v>
      </c>
      <c r="E486" s="15" t="s">
        <v>11</v>
      </c>
      <c r="F486" s="16">
        <v>45067</v>
      </c>
      <c r="G486">
        <v>90</v>
      </c>
      <c r="H486">
        <v>4.5</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5</v>
      </c>
    </row>
    <row r="487" spans="2:12" x14ac:dyDescent="0.3">
      <c r="B487" t="s">
        <v>510</v>
      </c>
      <c r="C487" t="s">
        <v>24</v>
      </c>
      <c r="D487">
        <v>76</v>
      </c>
      <c r="E487" s="15" t="s">
        <v>13</v>
      </c>
      <c r="F487" s="16">
        <v>45068</v>
      </c>
      <c r="G487">
        <v>39</v>
      </c>
      <c r="H487">
        <v>4.5999999999999996</v>
      </c>
      <c r="I487">
        <f>IF(MONTH(calls[[#This Row],[Date of Call]])&lt;=6, YEAR(calls[[#This Row],[Date of Call]]), YEAR(calls[[#This Row],[Date of Call]])+1)</f>
        <v>2023</v>
      </c>
      <c r="J487" t="str">
        <f>TEXT(calls[[#This Row],[Date of Call]],"DDDD")</f>
        <v>Monday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511</v>
      </c>
      <c r="C488" t="s">
        <v>18</v>
      </c>
      <c r="D488">
        <v>64</v>
      </c>
      <c r="E488" s="15" t="s">
        <v>6</v>
      </c>
      <c r="F488" s="16">
        <v>45068</v>
      </c>
      <c r="G488">
        <v>132</v>
      </c>
      <c r="H488">
        <v>3.3</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3</v>
      </c>
    </row>
    <row r="489" spans="2:12" x14ac:dyDescent="0.3">
      <c r="B489" t="s">
        <v>512</v>
      </c>
      <c r="C489" t="s">
        <v>8</v>
      </c>
      <c r="D489">
        <v>33</v>
      </c>
      <c r="E489" s="15" t="s">
        <v>6</v>
      </c>
      <c r="F489" s="16">
        <v>45068</v>
      </c>
      <c r="G489">
        <v>170</v>
      </c>
      <c r="H489">
        <v>3.8</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30 to 60 mins</v>
      </c>
      <c r="L489">
        <f>ROUND(calls[[#This Row],[Satisfaction Rating]],0)</f>
        <v>4</v>
      </c>
    </row>
    <row r="490" spans="2:12" x14ac:dyDescent="0.3">
      <c r="B490" t="s">
        <v>513</v>
      </c>
      <c r="C490" t="s">
        <v>16</v>
      </c>
      <c r="D490">
        <v>115</v>
      </c>
      <c r="E490" s="15" t="s">
        <v>11</v>
      </c>
      <c r="F490" s="16">
        <v>45068</v>
      </c>
      <c r="G490">
        <v>42</v>
      </c>
      <c r="H490">
        <v>4.7</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1 to 2 hours</v>
      </c>
      <c r="L490">
        <f>ROUND(calls[[#This Row],[Satisfaction Rating]],0)</f>
        <v>5</v>
      </c>
    </row>
    <row r="491" spans="2:12" x14ac:dyDescent="0.3">
      <c r="B491" t="s">
        <v>514</v>
      </c>
      <c r="C491" t="s">
        <v>21</v>
      </c>
      <c r="D491">
        <v>155</v>
      </c>
      <c r="E491" s="15" t="s">
        <v>13</v>
      </c>
      <c r="F491" s="16">
        <v>45069</v>
      </c>
      <c r="G491">
        <v>37</v>
      </c>
      <c r="H491">
        <v>4</v>
      </c>
      <c r="I491">
        <f>IF(MONTH(calls[[#This Row],[Date of Call]])&lt;=6, YEAR(calls[[#This Row],[Date of Call]]), YEAR(calls[[#This Row],[Date of Call]])+1)</f>
        <v>2023</v>
      </c>
      <c r="J491" t="str">
        <f>TEXT(calls[[#This Row],[Date of Call]],"DDDD")</f>
        <v>Tuesday</v>
      </c>
      <c r="K491" t="str" cm="1">
        <f t="array" ref="K491">_xlfn.IFS(calls[[#This Row],[Duration]]&lt;=10,"Under 10 mins", calls[[#This Row],[Duration]]&lt;=30, "10 to 30 mins", calls[[#This Row],[Duration]]&lt;=60, "30 to 60 mins", calls[[#This Row],[Duration]]&lt;=120, "1 to 2 hours", TRUE, "More than 2 hours")</f>
        <v>More than 2 hours</v>
      </c>
      <c r="L491">
        <f>ROUND(calls[[#This Row],[Satisfaction Rating]],0)</f>
        <v>4</v>
      </c>
    </row>
    <row r="492" spans="2:12" x14ac:dyDescent="0.3">
      <c r="B492" t="s">
        <v>515</v>
      </c>
      <c r="C492" t="s">
        <v>12</v>
      </c>
      <c r="D492">
        <v>117</v>
      </c>
      <c r="E492" s="15" t="s">
        <v>13</v>
      </c>
      <c r="F492" s="16">
        <v>45069</v>
      </c>
      <c r="G492">
        <v>88</v>
      </c>
      <c r="H492">
        <v>4.7</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1 to 2 hours</v>
      </c>
      <c r="L492">
        <f>ROUND(calls[[#This Row],[Satisfaction Rating]],0)</f>
        <v>5</v>
      </c>
    </row>
    <row r="493" spans="2:12" x14ac:dyDescent="0.3">
      <c r="B493" t="s">
        <v>516</v>
      </c>
      <c r="C493" t="s">
        <v>5</v>
      </c>
      <c r="D493">
        <v>63</v>
      </c>
      <c r="E493" s="15" t="s">
        <v>13</v>
      </c>
      <c r="F493" s="16">
        <v>45069</v>
      </c>
      <c r="G493">
        <v>80</v>
      </c>
      <c r="H493">
        <v>2.5</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3</v>
      </c>
    </row>
    <row r="494" spans="2:12" x14ac:dyDescent="0.3">
      <c r="B494" t="s">
        <v>517</v>
      </c>
      <c r="C494" t="s">
        <v>18</v>
      </c>
      <c r="D494">
        <v>59</v>
      </c>
      <c r="E494" s="15" t="s">
        <v>10</v>
      </c>
      <c r="F494" s="16">
        <v>45070</v>
      </c>
      <c r="G494">
        <v>123</v>
      </c>
      <c r="H494">
        <v>3.6</v>
      </c>
      <c r="I494">
        <f>IF(MONTH(calls[[#This Row],[Date of Call]])&lt;=6, YEAR(calls[[#This Row],[Date of Call]]), YEAR(calls[[#This Row],[Date of Call]])+1)</f>
        <v>2023</v>
      </c>
      <c r="J494" t="str">
        <f>TEXT(calls[[#This Row],[Date of Call]],"DDDD")</f>
        <v>Wednesday</v>
      </c>
      <c r="K494" t="str" cm="1">
        <f t="array" ref="K494">_xlfn.IFS(calls[[#This Row],[Duration]]&lt;=10,"Under 10 mins", calls[[#This Row],[Duration]]&lt;=30, "10 to 30 mins", calls[[#This Row],[Duration]]&lt;=60, "30 to 60 mins", calls[[#This Row],[Duration]]&lt;=120, "1 to 2 hours", TRUE, "More than 2 hours")</f>
        <v>30 to 60 mins</v>
      </c>
      <c r="L494">
        <f>ROUND(calls[[#This Row],[Satisfaction Rating]],0)</f>
        <v>4</v>
      </c>
    </row>
    <row r="495" spans="2:12" x14ac:dyDescent="0.3">
      <c r="B495" t="s">
        <v>518</v>
      </c>
      <c r="C495" t="s">
        <v>7</v>
      </c>
      <c r="D495">
        <v>133</v>
      </c>
      <c r="E495" s="15" t="s">
        <v>6</v>
      </c>
      <c r="F495" s="16">
        <v>45070</v>
      </c>
      <c r="G495">
        <v>31</v>
      </c>
      <c r="H495">
        <v>3.7</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More than 2 hours</v>
      </c>
      <c r="L495">
        <f>ROUND(calls[[#This Row],[Satisfaction Rating]],0)</f>
        <v>4</v>
      </c>
    </row>
    <row r="496" spans="2:12" x14ac:dyDescent="0.3">
      <c r="B496" t="s">
        <v>519</v>
      </c>
      <c r="C496" t="s">
        <v>17</v>
      </c>
      <c r="D496">
        <v>101</v>
      </c>
      <c r="E496" s="15" t="s">
        <v>9</v>
      </c>
      <c r="F496" s="16">
        <v>45070</v>
      </c>
      <c r="G496">
        <v>205</v>
      </c>
      <c r="H496">
        <v>3.9</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1 to 2 hours</v>
      </c>
      <c r="L496">
        <f>ROUND(calls[[#This Row],[Satisfaction Rating]],0)</f>
        <v>4</v>
      </c>
    </row>
    <row r="497" spans="2:12" x14ac:dyDescent="0.3">
      <c r="B497" t="s">
        <v>520</v>
      </c>
      <c r="C497" t="s">
        <v>14</v>
      </c>
      <c r="D497">
        <v>151</v>
      </c>
      <c r="E497" s="15" t="s">
        <v>13</v>
      </c>
      <c r="F497" s="16">
        <v>45071</v>
      </c>
      <c r="G497">
        <v>123</v>
      </c>
      <c r="H497">
        <v>3.7</v>
      </c>
      <c r="I497">
        <f>IF(MONTH(calls[[#This Row],[Date of Call]])&lt;=6, YEAR(calls[[#This Row],[Date of Call]]), YEAR(calls[[#This Row],[Date of Call]])+1)</f>
        <v>2023</v>
      </c>
      <c r="J497" t="str">
        <f>TEXT(calls[[#This Row],[Date of Call]],"DDDD")</f>
        <v>Thursday</v>
      </c>
      <c r="K497" t="str" cm="1">
        <f t="array" ref="K497">_xlfn.IFS(calls[[#This Row],[Duration]]&lt;=10,"Under 10 mins", calls[[#This Row],[Duration]]&lt;=30, "10 to 30 mins", calls[[#This Row],[Duration]]&lt;=60, "30 to 60 mins", calls[[#This Row],[Duration]]&lt;=120, "1 to 2 hours", TRUE, "More than 2 hours")</f>
        <v>More than 2 hours</v>
      </c>
      <c r="L497">
        <f>ROUND(calls[[#This Row],[Satisfaction Rating]],0)</f>
        <v>4</v>
      </c>
    </row>
    <row r="498" spans="2:12" x14ac:dyDescent="0.3">
      <c r="B498" t="s">
        <v>521</v>
      </c>
      <c r="C498" t="s">
        <v>8</v>
      </c>
      <c r="D498">
        <v>146</v>
      </c>
      <c r="E498" s="15" t="s">
        <v>6</v>
      </c>
      <c r="F498" s="16">
        <v>45071</v>
      </c>
      <c r="G498">
        <v>123</v>
      </c>
      <c r="H498">
        <v>4.3</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522</v>
      </c>
      <c r="C499" t="s">
        <v>5</v>
      </c>
      <c r="D499">
        <v>148</v>
      </c>
      <c r="E499" s="15" t="s">
        <v>6</v>
      </c>
      <c r="F499" s="16">
        <v>45071</v>
      </c>
      <c r="G499">
        <v>36</v>
      </c>
      <c r="H499">
        <v>2.9</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3</v>
      </c>
    </row>
    <row r="500" spans="2:12" x14ac:dyDescent="0.3">
      <c r="B500" t="s">
        <v>523</v>
      </c>
      <c r="C500" t="s">
        <v>14</v>
      </c>
      <c r="D500">
        <v>81</v>
      </c>
      <c r="E500" s="15" t="s">
        <v>6</v>
      </c>
      <c r="F500" s="16">
        <v>45071</v>
      </c>
      <c r="G500">
        <v>116</v>
      </c>
      <c r="H500">
        <v>4.3</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1 to 2 hours</v>
      </c>
      <c r="L500">
        <f>ROUND(calls[[#This Row],[Satisfaction Rating]],0)</f>
        <v>4</v>
      </c>
    </row>
    <row r="501" spans="2:12" x14ac:dyDescent="0.3">
      <c r="B501" t="s">
        <v>524</v>
      </c>
      <c r="C501" t="s">
        <v>22</v>
      </c>
      <c r="D501">
        <v>115</v>
      </c>
      <c r="E501" s="15" t="s">
        <v>6</v>
      </c>
      <c r="F501" s="16">
        <v>45071</v>
      </c>
      <c r="G501">
        <v>40</v>
      </c>
      <c r="H501">
        <v>4.9000000000000004</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5</v>
      </c>
    </row>
    <row r="502" spans="2:12" x14ac:dyDescent="0.3">
      <c r="B502" t="s">
        <v>525</v>
      </c>
      <c r="C502" t="s">
        <v>22</v>
      </c>
      <c r="D502">
        <v>117</v>
      </c>
      <c r="E502" s="15" t="s">
        <v>13</v>
      </c>
      <c r="F502" s="16">
        <v>45071</v>
      </c>
      <c r="G502">
        <v>40</v>
      </c>
      <c r="H502">
        <v>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4</v>
      </c>
    </row>
    <row r="503" spans="2:12" x14ac:dyDescent="0.3">
      <c r="B503" t="s">
        <v>526</v>
      </c>
      <c r="C503" t="s">
        <v>17</v>
      </c>
      <c r="D503">
        <v>110</v>
      </c>
      <c r="E503" s="15" t="s">
        <v>11</v>
      </c>
      <c r="F503" s="16">
        <v>45072</v>
      </c>
      <c r="G503">
        <v>82</v>
      </c>
      <c r="H503">
        <v>4</v>
      </c>
      <c r="I503">
        <f>IF(MONTH(calls[[#This Row],[Date of Call]])&lt;=6, YEAR(calls[[#This Row],[Date of Call]]), YEAR(calls[[#This Row],[Date of Call]])+1)</f>
        <v>2023</v>
      </c>
      <c r="J503" t="str">
        <f>TEXT(calls[[#This Row],[Date of Call]],"DDDD")</f>
        <v>Friday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527</v>
      </c>
      <c r="C504" t="s">
        <v>24</v>
      </c>
      <c r="D504">
        <v>103</v>
      </c>
      <c r="E504" s="15" t="s">
        <v>10</v>
      </c>
      <c r="F504" s="16">
        <v>45072</v>
      </c>
      <c r="G504">
        <v>62</v>
      </c>
      <c r="H504">
        <v>3.4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3</v>
      </c>
    </row>
    <row r="505" spans="2:12" x14ac:dyDescent="0.3">
      <c r="B505" t="s">
        <v>528</v>
      </c>
      <c r="C505" t="s">
        <v>21</v>
      </c>
      <c r="D505">
        <v>45</v>
      </c>
      <c r="E505" s="15" t="s">
        <v>10</v>
      </c>
      <c r="F505" s="16">
        <v>45072</v>
      </c>
      <c r="G505">
        <v>135</v>
      </c>
      <c r="H505">
        <v>3.9</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30 to 60 mins</v>
      </c>
      <c r="L505">
        <f>ROUND(calls[[#This Row],[Satisfaction Rating]],0)</f>
        <v>4</v>
      </c>
    </row>
    <row r="506" spans="2:12" x14ac:dyDescent="0.3">
      <c r="B506" t="s">
        <v>529</v>
      </c>
      <c r="C506" t="s">
        <v>17</v>
      </c>
      <c r="D506">
        <v>110</v>
      </c>
      <c r="E506" s="15" t="s">
        <v>9</v>
      </c>
      <c r="F506" s="16">
        <v>45072</v>
      </c>
      <c r="G506">
        <v>155</v>
      </c>
      <c r="H506">
        <v>2.1</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1 to 2 hours</v>
      </c>
      <c r="L506">
        <f>ROUND(calls[[#This Row],[Satisfaction Rating]],0)</f>
        <v>2</v>
      </c>
    </row>
    <row r="507" spans="2:12" x14ac:dyDescent="0.3">
      <c r="B507" t="s">
        <v>530</v>
      </c>
      <c r="C507" t="s">
        <v>18</v>
      </c>
      <c r="D507">
        <v>43</v>
      </c>
      <c r="E507" s="15" t="s">
        <v>11</v>
      </c>
      <c r="F507" s="16">
        <v>45072</v>
      </c>
      <c r="G507">
        <v>37</v>
      </c>
      <c r="H507">
        <v>4.9000000000000004</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30 to 60 mins</v>
      </c>
      <c r="L507">
        <f>ROUND(calls[[#This Row],[Satisfaction Rating]],0)</f>
        <v>5</v>
      </c>
    </row>
    <row r="508" spans="2:12" x14ac:dyDescent="0.3">
      <c r="B508" t="s">
        <v>531</v>
      </c>
      <c r="C508" t="s">
        <v>17</v>
      </c>
      <c r="D508">
        <v>104</v>
      </c>
      <c r="E508" s="15" t="s">
        <v>13</v>
      </c>
      <c r="F508" s="16">
        <v>45073</v>
      </c>
      <c r="G508">
        <v>56</v>
      </c>
      <c r="H508">
        <v>3.4</v>
      </c>
      <c r="I508">
        <f>IF(MONTH(calls[[#This Row],[Date of Call]])&lt;=6, YEAR(calls[[#This Row],[Date of Call]]), YEAR(calls[[#This Row],[Date of Call]])+1)</f>
        <v>2023</v>
      </c>
      <c r="J508" t="str">
        <f>TEXT(calls[[#This Row],[Date of Call]],"DDDD")</f>
        <v>Saturday</v>
      </c>
      <c r="K508" t="str" cm="1">
        <f t="array" ref="K508">_xlfn.IFS(calls[[#This Row],[Duration]]&lt;=10,"Under 10 mins", calls[[#This Row],[Duration]]&lt;=30, "10 to 30 mins", calls[[#This Row],[Duration]]&lt;=60, "30 to 60 mins", calls[[#This Row],[Duration]]&lt;=120, "1 to 2 hours", TRUE, "More than 2 hours")</f>
        <v>1 to 2 hours</v>
      </c>
      <c r="L508">
        <f>ROUND(calls[[#This Row],[Satisfaction Rating]],0)</f>
        <v>3</v>
      </c>
    </row>
    <row r="509" spans="2:12" x14ac:dyDescent="0.3">
      <c r="B509" t="s">
        <v>532</v>
      </c>
      <c r="C509" t="s">
        <v>17</v>
      </c>
      <c r="D509">
        <v>101</v>
      </c>
      <c r="E509" s="15" t="s">
        <v>13</v>
      </c>
      <c r="F509" s="16">
        <v>45073</v>
      </c>
      <c r="G509">
        <v>185</v>
      </c>
      <c r="H509">
        <v>5</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5</v>
      </c>
    </row>
    <row r="510" spans="2:12" x14ac:dyDescent="0.3">
      <c r="B510" t="s">
        <v>533</v>
      </c>
      <c r="C510" t="s">
        <v>20</v>
      </c>
      <c r="D510">
        <v>55</v>
      </c>
      <c r="E510" s="15" t="s">
        <v>11</v>
      </c>
      <c r="F510" s="16">
        <v>45074</v>
      </c>
      <c r="G510">
        <v>145</v>
      </c>
      <c r="H510">
        <v>4.5</v>
      </c>
      <c r="I510">
        <f>IF(MONTH(calls[[#This Row],[Date of Call]])&lt;=6, YEAR(calls[[#This Row],[Date of Call]]), YEAR(calls[[#This Row],[Date of Call]])+1)</f>
        <v>2023</v>
      </c>
      <c r="J510" t="str">
        <f>TEXT(calls[[#This Row],[Date of Call]],"DDDD")</f>
        <v>Sunday</v>
      </c>
      <c r="K510" t="str" cm="1">
        <f t="array" ref="K510">_xlfn.IFS(calls[[#This Row],[Duration]]&lt;=10,"Under 10 mins", calls[[#This Row],[Duration]]&lt;=30, "10 to 30 mins", calls[[#This Row],[Duration]]&lt;=60, "30 to 60 mins", calls[[#This Row],[Duration]]&lt;=120, "1 to 2 hours", TRUE, "More than 2 hours")</f>
        <v>30 to 60 mins</v>
      </c>
      <c r="L510">
        <f>ROUND(calls[[#This Row],[Satisfaction Rating]],0)</f>
        <v>5</v>
      </c>
    </row>
    <row r="511" spans="2:12" x14ac:dyDescent="0.3">
      <c r="B511" t="s">
        <v>534</v>
      </c>
      <c r="C511" t="s">
        <v>14</v>
      </c>
      <c r="D511">
        <v>40</v>
      </c>
      <c r="E511" s="15" t="s">
        <v>10</v>
      </c>
      <c r="F511" s="16">
        <v>45074</v>
      </c>
      <c r="G511">
        <v>116</v>
      </c>
      <c r="H511">
        <v>2.6</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3</v>
      </c>
    </row>
    <row r="512" spans="2:12" x14ac:dyDescent="0.3">
      <c r="B512" t="s">
        <v>535</v>
      </c>
      <c r="C512" t="s">
        <v>18</v>
      </c>
      <c r="D512">
        <v>122</v>
      </c>
      <c r="E512" s="15" t="s">
        <v>6</v>
      </c>
      <c r="F512" s="16">
        <v>45074</v>
      </c>
      <c r="G512">
        <v>45</v>
      </c>
      <c r="H512">
        <v>4.2</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More than 2 hours</v>
      </c>
      <c r="L512">
        <f>ROUND(calls[[#This Row],[Satisfaction Rating]],0)</f>
        <v>4</v>
      </c>
    </row>
    <row r="513" spans="2:12" x14ac:dyDescent="0.3">
      <c r="B513" t="s">
        <v>536</v>
      </c>
      <c r="C513" t="s">
        <v>8</v>
      </c>
      <c r="D513">
        <v>98</v>
      </c>
      <c r="E513" s="15" t="s">
        <v>13</v>
      </c>
      <c r="F513" s="16">
        <v>45075</v>
      </c>
      <c r="G513">
        <v>35</v>
      </c>
      <c r="H513">
        <v>4.5</v>
      </c>
      <c r="I513">
        <f>IF(MONTH(calls[[#This Row],[Date of Call]])&lt;=6, YEAR(calls[[#This Row],[Date of Call]]), YEAR(calls[[#This Row],[Date of Call]])+1)</f>
        <v>2023</v>
      </c>
      <c r="J513" t="str">
        <f>TEXT(calls[[#This Row],[Date of Call]],"DDDD")</f>
        <v>Monday</v>
      </c>
      <c r="K513" t="str" cm="1">
        <f t="array" ref="K513">_xlfn.IFS(calls[[#This Row],[Duration]]&lt;=10,"Under 10 mins", calls[[#This Row],[Duration]]&lt;=30, "10 to 30 mins", calls[[#This Row],[Duration]]&lt;=60, "30 to 60 mins", calls[[#This Row],[Duration]]&lt;=120, "1 to 2 hours", TRUE, "More than 2 hours")</f>
        <v>1 to 2 hours</v>
      </c>
      <c r="L513">
        <f>ROUND(calls[[#This Row],[Satisfaction Rating]],0)</f>
        <v>5</v>
      </c>
    </row>
    <row r="514" spans="2:12" x14ac:dyDescent="0.3">
      <c r="B514" t="s">
        <v>537</v>
      </c>
      <c r="C514" t="s">
        <v>22</v>
      </c>
      <c r="D514">
        <v>110</v>
      </c>
      <c r="E514" s="15" t="s">
        <v>10</v>
      </c>
      <c r="F514" s="16">
        <v>45075</v>
      </c>
      <c r="G514">
        <v>100</v>
      </c>
      <c r="H514">
        <v>4.4000000000000004</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4</v>
      </c>
    </row>
    <row r="515" spans="2:12" x14ac:dyDescent="0.3">
      <c r="B515" t="s">
        <v>538</v>
      </c>
      <c r="C515" t="s">
        <v>22</v>
      </c>
      <c r="D515">
        <v>62</v>
      </c>
      <c r="E515" s="15" t="s">
        <v>11</v>
      </c>
      <c r="F515" s="16">
        <v>45076</v>
      </c>
      <c r="G515">
        <v>125</v>
      </c>
      <c r="H515">
        <v>3.5</v>
      </c>
      <c r="I515">
        <f>IF(MONTH(calls[[#This Row],[Date of Call]])&lt;=6, YEAR(calls[[#This Row],[Date of Call]]), YEAR(calls[[#This Row],[Date of Call]])+1)</f>
        <v>2023</v>
      </c>
      <c r="J515" t="str">
        <f>TEXT(calls[[#This Row],[Date of Call]],"DDDD")</f>
        <v>Tuesday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539</v>
      </c>
      <c r="C516" t="s">
        <v>18</v>
      </c>
      <c r="D516">
        <v>134</v>
      </c>
      <c r="E516" s="15" t="s">
        <v>6</v>
      </c>
      <c r="F516" s="16">
        <v>45076</v>
      </c>
      <c r="G516">
        <v>120</v>
      </c>
      <c r="H516">
        <v>3</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More than 2 hours</v>
      </c>
      <c r="L516">
        <f>ROUND(calls[[#This Row],[Satisfaction Rating]],0)</f>
        <v>3</v>
      </c>
    </row>
    <row r="517" spans="2:12" x14ac:dyDescent="0.3">
      <c r="B517" t="s">
        <v>540</v>
      </c>
      <c r="C517" t="s">
        <v>19</v>
      </c>
      <c r="D517">
        <v>94</v>
      </c>
      <c r="E517" s="15" t="s">
        <v>9</v>
      </c>
      <c r="F517" s="16">
        <v>45076</v>
      </c>
      <c r="G517">
        <v>180</v>
      </c>
      <c r="H517">
        <v>4.7</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1 to 2 hours</v>
      </c>
      <c r="L517">
        <f>ROUND(calls[[#This Row],[Satisfaction Rating]],0)</f>
        <v>5</v>
      </c>
    </row>
    <row r="518" spans="2:12" x14ac:dyDescent="0.3">
      <c r="B518" t="s">
        <v>541</v>
      </c>
      <c r="C518" t="s">
        <v>15</v>
      </c>
      <c r="D518">
        <v>63</v>
      </c>
      <c r="E518" s="15" t="s">
        <v>10</v>
      </c>
      <c r="F518" s="16">
        <v>45076</v>
      </c>
      <c r="G518">
        <v>44</v>
      </c>
      <c r="H518">
        <v>3</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3</v>
      </c>
    </row>
    <row r="519" spans="2:12" x14ac:dyDescent="0.3">
      <c r="B519" t="s">
        <v>542</v>
      </c>
      <c r="C519" t="s">
        <v>7</v>
      </c>
      <c r="D519">
        <v>95</v>
      </c>
      <c r="E519" s="15" t="s">
        <v>6</v>
      </c>
      <c r="F519" s="16">
        <v>45076</v>
      </c>
      <c r="G519">
        <v>86</v>
      </c>
      <c r="H519">
        <v>3.6</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4</v>
      </c>
    </row>
    <row r="520" spans="2:12" x14ac:dyDescent="0.3">
      <c r="B520" t="s">
        <v>543</v>
      </c>
      <c r="C520" t="s">
        <v>18</v>
      </c>
      <c r="D520">
        <v>106</v>
      </c>
      <c r="E520" s="15" t="s">
        <v>6</v>
      </c>
      <c r="F520" s="16">
        <v>45077</v>
      </c>
      <c r="G520">
        <v>120</v>
      </c>
      <c r="H520">
        <v>4.0999999999999996</v>
      </c>
      <c r="I520">
        <f>IF(MONTH(calls[[#This Row],[Date of Call]])&lt;=6, YEAR(calls[[#This Row],[Date of Call]]), YEAR(calls[[#This Row],[Date of Call]])+1)</f>
        <v>2023</v>
      </c>
      <c r="J520" t="str">
        <f>TEXT(calls[[#This Row],[Date of Call]],"DDDD")</f>
        <v>Wednesday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544</v>
      </c>
      <c r="C521" t="s">
        <v>21</v>
      </c>
      <c r="D521">
        <v>94</v>
      </c>
      <c r="E521" s="15" t="s">
        <v>9</v>
      </c>
      <c r="F521" s="16">
        <v>45077</v>
      </c>
      <c r="G521">
        <v>100</v>
      </c>
      <c r="H521">
        <v>3.7</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545</v>
      </c>
      <c r="C522" t="s">
        <v>21</v>
      </c>
      <c r="D522">
        <v>51</v>
      </c>
      <c r="E522" s="15" t="s">
        <v>9</v>
      </c>
      <c r="F522" s="16">
        <v>45078</v>
      </c>
      <c r="G522">
        <v>108</v>
      </c>
      <c r="H522">
        <v>4.5</v>
      </c>
      <c r="I522">
        <f>IF(MONTH(calls[[#This Row],[Date of Call]])&lt;=6, YEAR(calls[[#This Row],[Date of Call]]), YEAR(calls[[#This Row],[Date of Call]])+1)</f>
        <v>2023</v>
      </c>
      <c r="J522" t="str">
        <f>TEXT(calls[[#This Row],[Date of Call]],"DDDD")</f>
        <v>Thursday</v>
      </c>
      <c r="K522" t="str" cm="1">
        <f t="array" ref="K522">_xlfn.IFS(calls[[#This Row],[Duration]]&lt;=10,"Under 10 mins", calls[[#This Row],[Duration]]&lt;=30, "10 to 30 mins", calls[[#This Row],[Duration]]&lt;=60, "30 to 60 mins", calls[[#This Row],[Duration]]&lt;=120, "1 to 2 hours", TRUE, "More than 2 hours")</f>
        <v>30 to 60 mins</v>
      </c>
      <c r="L522">
        <f>ROUND(calls[[#This Row],[Satisfaction Rating]],0)</f>
        <v>5</v>
      </c>
    </row>
    <row r="523" spans="2:12" x14ac:dyDescent="0.3">
      <c r="B523" t="s">
        <v>546</v>
      </c>
      <c r="C523" t="s">
        <v>5</v>
      </c>
      <c r="D523">
        <v>39</v>
      </c>
      <c r="E523" s="15" t="s">
        <v>9</v>
      </c>
      <c r="F523" s="16">
        <v>45078</v>
      </c>
      <c r="G523">
        <v>46</v>
      </c>
      <c r="H523">
        <v>4.5999999999999996</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547</v>
      </c>
      <c r="C524" t="s">
        <v>14</v>
      </c>
      <c r="D524">
        <v>111</v>
      </c>
      <c r="E524" s="15" t="s">
        <v>6</v>
      </c>
      <c r="F524" s="16">
        <v>45078</v>
      </c>
      <c r="G524">
        <v>210</v>
      </c>
      <c r="H524">
        <v>4.3</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1 to 2 hours</v>
      </c>
      <c r="L524">
        <f>ROUND(calls[[#This Row],[Satisfaction Rating]],0)</f>
        <v>4</v>
      </c>
    </row>
    <row r="525" spans="2:12" x14ac:dyDescent="0.3">
      <c r="B525" t="s">
        <v>548</v>
      </c>
      <c r="C525" t="s">
        <v>16</v>
      </c>
      <c r="D525">
        <v>141</v>
      </c>
      <c r="E525" s="15" t="s">
        <v>11</v>
      </c>
      <c r="F525" s="16">
        <v>45080</v>
      </c>
      <c r="G525">
        <v>54</v>
      </c>
      <c r="H525">
        <v>4.8</v>
      </c>
      <c r="I525">
        <f>IF(MONTH(calls[[#This Row],[Date of Call]])&lt;=6, YEAR(calls[[#This Row],[Date of Call]]), YEAR(calls[[#This Row],[Date of Call]])+1)</f>
        <v>2023</v>
      </c>
      <c r="J525" t="str">
        <f>TEXT(calls[[#This Row],[Date of Call]],"DDDD")</f>
        <v>Saturday</v>
      </c>
      <c r="K525" t="str" cm="1">
        <f t="array" ref="K525">_xlfn.IFS(calls[[#This Row],[Duration]]&lt;=10,"Under 10 mins", calls[[#This Row],[Duration]]&lt;=30, "10 to 30 mins", calls[[#This Row],[Duration]]&lt;=60, "30 to 60 mins", calls[[#This Row],[Duration]]&lt;=120, "1 to 2 hours", TRUE, "More than 2 hours")</f>
        <v>More than 2 hours</v>
      </c>
      <c r="L525">
        <f>ROUND(calls[[#This Row],[Satisfaction Rating]],0)</f>
        <v>5</v>
      </c>
    </row>
    <row r="526" spans="2:12" x14ac:dyDescent="0.3">
      <c r="B526" t="s">
        <v>549</v>
      </c>
      <c r="C526" t="s">
        <v>15</v>
      </c>
      <c r="D526">
        <v>147</v>
      </c>
      <c r="E526" s="15" t="s">
        <v>6</v>
      </c>
      <c r="F526" s="16">
        <v>45080</v>
      </c>
      <c r="G526">
        <v>115</v>
      </c>
      <c r="H526">
        <v>4.7</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550</v>
      </c>
      <c r="C527" t="s">
        <v>19</v>
      </c>
      <c r="D527">
        <v>49</v>
      </c>
      <c r="E527" s="15" t="s">
        <v>9</v>
      </c>
      <c r="F527" s="16">
        <v>45081</v>
      </c>
      <c r="G527">
        <v>100</v>
      </c>
      <c r="H527">
        <v>2.2000000000000002</v>
      </c>
      <c r="I527">
        <f>IF(MONTH(calls[[#This Row],[Date of Call]])&lt;=6, YEAR(calls[[#This Row],[Date of Call]]), YEAR(calls[[#This Row],[Date of Call]])+1)</f>
        <v>2023</v>
      </c>
      <c r="J527" t="str">
        <f>TEXT(calls[[#This Row],[Date of Call]],"DDDD")</f>
        <v>Sunday</v>
      </c>
      <c r="K527" t="str" cm="1">
        <f t="array" ref="K527">_xlfn.IFS(calls[[#This Row],[Duration]]&lt;=10,"Under 10 mins", calls[[#This Row],[Duration]]&lt;=30, "10 to 30 mins", calls[[#This Row],[Duration]]&lt;=60, "30 to 60 mins", calls[[#This Row],[Duration]]&lt;=120, "1 to 2 hours", TRUE, "More than 2 hours")</f>
        <v>30 to 60 mins</v>
      </c>
      <c r="L527">
        <f>ROUND(calls[[#This Row],[Satisfaction Rating]],0)</f>
        <v>2</v>
      </c>
    </row>
    <row r="528" spans="2:12" x14ac:dyDescent="0.3">
      <c r="B528" t="s">
        <v>551</v>
      </c>
      <c r="C528" t="s">
        <v>23</v>
      </c>
      <c r="D528">
        <v>75</v>
      </c>
      <c r="E528" s="15" t="s">
        <v>6</v>
      </c>
      <c r="F528" s="16">
        <v>45081</v>
      </c>
      <c r="G528">
        <v>38</v>
      </c>
      <c r="H528">
        <v>4.4000000000000004</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1 to 2 hours</v>
      </c>
      <c r="L528">
        <f>ROUND(calls[[#This Row],[Satisfaction Rating]],0)</f>
        <v>4</v>
      </c>
    </row>
    <row r="529" spans="2:12" x14ac:dyDescent="0.3">
      <c r="B529" t="s">
        <v>552</v>
      </c>
      <c r="C529" t="s">
        <v>16</v>
      </c>
      <c r="D529">
        <v>48</v>
      </c>
      <c r="E529" s="15" t="s">
        <v>11</v>
      </c>
      <c r="F529" s="16">
        <v>45082</v>
      </c>
      <c r="G529">
        <v>120</v>
      </c>
      <c r="H529">
        <v>4.0999999999999996</v>
      </c>
      <c r="I529">
        <f>IF(MONTH(calls[[#This Row],[Date of Call]])&lt;=6, YEAR(calls[[#This Row],[Date of Call]]), YEAR(calls[[#This Row],[Date of Call]])+1)</f>
        <v>2023</v>
      </c>
      <c r="J529" t="str">
        <f>TEXT(calls[[#This Row],[Date of Call]],"DDDD")</f>
        <v>Monday</v>
      </c>
      <c r="K529" t="str" cm="1">
        <f t="array" ref="K529">_xlfn.IFS(calls[[#This Row],[Duration]]&lt;=10,"Under 10 mins", calls[[#This Row],[Duration]]&lt;=30, "10 to 30 mins", calls[[#This Row],[Duration]]&lt;=60, "30 to 60 mins", calls[[#This Row],[Duration]]&lt;=120, "1 to 2 hours", TRUE, "More than 2 hours")</f>
        <v>30 to 60 mins</v>
      </c>
      <c r="L529">
        <f>ROUND(calls[[#This Row],[Satisfaction Rating]],0)</f>
        <v>4</v>
      </c>
    </row>
    <row r="530" spans="2:12" x14ac:dyDescent="0.3">
      <c r="B530" t="s">
        <v>553</v>
      </c>
      <c r="C530" t="s">
        <v>22</v>
      </c>
      <c r="D530">
        <v>48</v>
      </c>
      <c r="E530" s="15" t="s">
        <v>11</v>
      </c>
      <c r="F530" s="16">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554</v>
      </c>
      <c r="C531" t="s">
        <v>12</v>
      </c>
      <c r="D531">
        <v>138</v>
      </c>
      <c r="E531" s="15" t="s">
        <v>9</v>
      </c>
      <c r="F531" s="16">
        <v>45082</v>
      </c>
      <c r="G531">
        <v>29</v>
      </c>
      <c r="H531">
        <v>4.4000000000000004</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More than 2 hours</v>
      </c>
      <c r="L531">
        <f>ROUND(calls[[#This Row],[Satisfaction Rating]],0)</f>
        <v>4</v>
      </c>
    </row>
    <row r="532" spans="2:12" x14ac:dyDescent="0.3">
      <c r="B532" t="s">
        <v>555</v>
      </c>
      <c r="C532" t="s">
        <v>7</v>
      </c>
      <c r="D532">
        <v>144</v>
      </c>
      <c r="E532" s="15" t="s">
        <v>9</v>
      </c>
      <c r="F532" s="16">
        <v>45083</v>
      </c>
      <c r="G532">
        <v>25</v>
      </c>
      <c r="H532">
        <v>3.7</v>
      </c>
      <c r="I532">
        <f>IF(MONTH(calls[[#This Row],[Date of Call]])&lt;=6, YEAR(calls[[#This Row],[Date of Call]]), YEAR(calls[[#This Row],[Date of Call]])+1)</f>
        <v>2023</v>
      </c>
      <c r="J532" t="str">
        <f>TEXT(calls[[#This Row],[Date of Call]],"DDDD")</f>
        <v>Tuesday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556</v>
      </c>
      <c r="C533" t="s">
        <v>17</v>
      </c>
      <c r="D533">
        <v>119</v>
      </c>
      <c r="E533" s="15" t="s">
        <v>6</v>
      </c>
      <c r="F533" s="16">
        <v>45084</v>
      </c>
      <c r="G533">
        <v>116</v>
      </c>
      <c r="H533">
        <v>3.8</v>
      </c>
      <c r="I533">
        <f>IF(MONTH(calls[[#This Row],[Date of Call]])&lt;=6, YEAR(calls[[#This Row],[Date of Call]]), YEAR(calls[[#This Row],[Date of Call]])+1)</f>
        <v>2023</v>
      </c>
      <c r="J533" t="str">
        <f>TEXT(calls[[#This Row],[Date of Call]],"DDDD")</f>
        <v>Wednesday</v>
      </c>
      <c r="K533" t="str" cm="1">
        <f t="array" ref="K533">_xlfn.IFS(calls[[#This Row],[Duration]]&lt;=10,"Under 10 mins", calls[[#This Row],[Duration]]&lt;=30, "10 to 30 mins", calls[[#This Row],[Duration]]&lt;=60, "30 to 60 mins", calls[[#This Row],[Duration]]&lt;=120, "1 to 2 hours", TRUE, "More than 2 hours")</f>
        <v>1 to 2 hours</v>
      </c>
      <c r="L533">
        <f>ROUND(calls[[#This Row],[Satisfaction Rating]],0)</f>
        <v>4</v>
      </c>
    </row>
    <row r="534" spans="2:12" x14ac:dyDescent="0.3">
      <c r="B534" t="s">
        <v>557</v>
      </c>
      <c r="C534" t="s">
        <v>12</v>
      </c>
      <c r="D534">
        <v>101</v>
      </c>
      <c r="E534" s="15" t="s">
        <v>11</v>
      </c>
      <c r="F534" s="16">
        <v>45085</v>
      </c>
      <c r="G534">
        <v>132</v>
      </c>
      <c r="H534">
        <v>4.3</v>
      </c>
      <c r="I534">
        <f>IF(MONTH(calls[[#This Row],[Date of Call]])&lt;=6, YEAR(calls[[#This Row],[Date of Call]]), YEAR(calls[[#This Row],[Date of Call]])+1)</f>
        <v>2023</v>
      </c>
      <c r="J534" t="str">
        <f>TEXT(calls[[#This Row],[Date of Call]],"DDDD")</f>
        <v>Thursday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558</v>
      </c>
      <c r="C535" t="s">
        <v>7</v>
      </c>
      <c r="D535">
        <v>59</v>
      </c>
      <c r="E535" s="15" t="s">
        <v>6</v>
      </c>
      <c r="F535" s="16">
        <v>45086</v>
      </c>
      <c r="G535">
        <v>90</v>
      </c>
      <c r="H535">
        <v>3.5</v>
      </c>
      <c r="I535">
        <f>IF(MONTH(calls[[#This Row],[Date of Call]])&lt;=6, YEAR(calls[[#This Row],[Date of Call]]), YEAR(calls[[#This Row],[Date of Call]])+1)</f>
        <v>2023</v>
      </c>
      <c r="J535" t="str">
        <f>TEXT(calls[[#This Row],[Date of Call]],"DDDD")</f>
        <v>Friday</v>
      </c>
      <c r="K535" t="str" cm="1">
        <f t="array" ref="K535">_xlfn.IFS(calls[[#This Row],[Duration]]&lt;=10,"Under 10 mins", calls[[#This Row],[Duration]]&lt;=30, "10 to 30 mins", calls[[#This Row],[Duration]]&lt;=60, "30 to 60 mins", calls[[#This Row],[Duration]]&lt;=120, "1 to 2 hours", TRUE, "More than 2 hours")</f>
        <v>30 to 60 mins</v>
      </c>
      <c r="L535">
        <f>ROUND(calls[[#This Row],[Satisfaction Rating]],0)</f>
        <v>4</v>
      </c>
    </row>
    <row r="536" spans="2:12" x14ac:dyDescent="0.3">
      <c r="B536" t="s">
        <v>559</v>
      </c>
      <c r="C536" t="s">
        <v>14</v>
      </c>
      <c r="D536">
        <v>125</v>
      </c>
      <c r="E536" s="15" t="s">
        <v>10</v>
      </c>
      <c r="F536" s="16">
        <v>45086</v>
      </c>
      <c r="G536">
        <v>87</v>
      </c>
      <c r="H536">
        <v>4.0999999999999996</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More than 2 hours</v>
      </c>
      <c r="L536">
        <f>ROUND(calls[[#This Row],[Satisfaction Rating]],0)</f>
        <v>4</v>
      </c>
    </row>
    <row r="537" spans="2:12" x14ac:dyDescent="0.3">
      <c r="B537" t="s">
        <v>560</v>
      </c>
      <c r="C537" t="s">
        <v>18</v>
      </c>
      <c r="D537">
        <v>147</v>
      </c>
      <c r="E537" s="15" t="s">
        <v>6</v>
      </c>
      <c r="F537" s="16">
        <v>45086</v>
      </c>
      <c r="G537">
        <v>140</v>
      </c>
      <c r="H537">
        <v>4.2</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561</v>
      </c>
      <c r="C538" t="s">
        <v>24</v>
      </c>
      <c r="D538">
        <v>76</v>
      </c>
      <c r="E538" s="15" t="s">
        <v>6</v>
      </c>
      <c r="F538" s="16">
        <v>45086</v>
      </c>
      <c r="G538">
        <v>164</v>
      </c>
      <c r="H538">
        <v>4.5</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1 to 2 hours</v>
      </c>
      <c r="L538">
        <f>ROUND(calls[[#This Row],[Satisfaction Rating]],0)</f>
        <v>5</v>
      </c>
    </row>
    <row r="539" spans="2:12" x14ac:dyDescent="0.3">
      <c r="B539" t="s">
        <v>562</v>
      </c>
      <c r="C539" t="s">
        <v>15</v>
      </c>
      <c r="D539">
        <v>99</v>
      </c>
      <c r="E539" s="15" t="s">
        <v>11</v>
      </c>
      <c r="F539" s="16">
        <v>45087</v>
      </c>
      <c r="G539">
        <v>180</v>
      </c>
      <c r="H539">
        <v>3.8</v>
      </c>
      <c r="I539">
        <f>IF(MONTH(calls[[#This Row],[Date of Call]])&lt;=6, YEAR(calls[[#This Row],[Date of Call]]), YEAR(calls[[#This Row],[Date of Call]])+1)</f>
        <v>2023</v>
      </c>
      <c r="J539" t="str">
        <f>TEXT(calls[[#This Row],[Date of Call]],"DDDD")</f>
        <v>Saturday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4</v>
      </c>
    </row>
    <row r="540" spans="2:12" x14ac:dyDescent="0.3">
      <c r="B540" t="s">
        <v>563</v>
      </c>
      <c r="C540" t="s">
        <v>5</v>
      </c>
      <c r="D540">
        <v>111</v>
      </c>
      <c r="E540" s="15" t="s">
        <v>13</v>
      </c>
      <c r="F540" s="16">
        <v>45088</v>
      </c>
      <c r="G540">
        <v>22</v>
      </c>
      <c r="H540">
        <v>4.0999999999999996</v>
      </c>
      <c r="I540">
        <f>IF(MONTH(calls[[#This Row],[Date of Call]])&lt;=6, YEAR(calls[[#This Row],[Date of Call]]), YEAR(calls[[#This Row],[Date of Call]])+1)</f>
        <v>2023</v>
      </c>
      <c r="J540" t="str">
        <f>TEXT(calls[[#This Row],[Date of Call]],"DDDD")</f>
        <v>Sunday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564</v>
      </c>
      <c r="C541" t="s">
        <v>8</v>
      </c>
      <c r="D541">
        <v>147</v>
      </c>
      <c r="E541" s="15" t="s">
        <v>10</v>
      </c>
      <c r="F541" s="16">
        <v>45088</v>
      </c>
      <c r="G541">
        <v>82</v>
      </c>
      <c r="H541">
        <v>4.4000000000000004</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More than 2 hours</v>
      </c>
      <c r="L541">
        <f>ROUND(calls[[#This Row],[Satisfaction Rating]],0)</f>
        <v>4</v>
      </c>
    </row>
    <row r="542" spans="2:12" x14ac:dyDescent="0.3">
      <c r="B542" t="s">
        <v>565</v>
      </c>
      <c r="C542" t="s">
        <v>20</v>
      </c>
      <c r="D542">
        <v>141</v>
      </c>
      <c r="E542" s="15" t="s">
        <v>11</v>
      </c>
      <c r="F542" s="16">
        <v>45088</v>
      </c>
      <c r="G542">
        <v>100</v>
      </c>
      <c r="H542">
        <v>4.5999999999999996</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5</v>
      </c>
    </row>
    <row r="543" spans="2:12" x14ac:dyDescent="0.3">
      <c r="B543" t="s">
        <v>566</v>
      </c>
      <c r="C543" t="s">
        <v>24</v>
      </c>
      <c r="D543">
        <v>71</v>
      </c>
      <c r="E543" s="15" t="s">
        <v>6</v>
      </c>
      <c r="F543" s="16">
        <v>45089</v>
      </c>
      <c r="G543">
        <v>52</v>
      </c>
      <c r="H543">
        <v>3.4</v>
      </c>
      <c r="I543">
        <f>IF(MONTH(calls[[#This Row],[Date of Call]])&lt;=6, YEAR(calls[[#This Row],[Date of Call]]), YEAR(calls[[#This Row],[Date of Call]])+1)</f>
        <v>2023</v>
      </c>
      <c r="J543" t="str">
        <f>TEXT(calls[[#This Row],[Date of Call]],"DDDD")</f>
        <v>Monday</v>
      </c>
      <c r="K543" t="str" cm="1">
        <f t="array" ref="K543">_xlfn.IFS(calls[[#This Row],[Duration]]&lt;=10,"Under 10 mins", calls[[#This Row],[Duration]]&lt;=30, "10 to 30 mins", calls[[#This Row],[Duration]]&lt;=60, "30 to 60 mins", calls[[#This Row],[Duration]]&lt;=120, "1 to 2 hours", TRUE, "More than 2 hours")</f>
        <v>1 to 2 hours</v>
      </c>
      <c r="L543">
        <f>ROUND(calls[[#This Row],[Satisfaction Rating]],0)</f>
        <v>3</v>
      </c>
    </row>
    <row r="544" spans="2:12" x14ac:dyDescent="0.3">
      <c r="B544" t="s">
        <v>567</v>
      </c>
      <c r="C544" t="s">
        <v>24</v>
      </c>
      <c r="D544">
        <v>121</v>
      </c>
      <c r="E544" s="15" t="s">
        <v>10</v>
      </c>
      <c r="F544" s="16">
        <v>45090</v>
      </c>
      <c r="G544">
        <v>84</v>
      </c>
      <c r="H544">
        <v>4.5999999999999996</v>
      </c>
      <c r="I544">
        <f>IF(MONTH(calls[[#This Row],[Date of Call]])&lt;=6, YEAR(calls[[#This Row],[Date of Call]]), YEAR(calls[[#This Row],[Date of Call]])+1)</f>
        <v>2023</v>
      </c>
      <c r="J544" t="str">
        <f>TEXT(calls[[#This Row],[Date of Call]],"DDDD")</f>
        <v>Tuesday</v>
      </c>
      <c r="K544" t="str" cm="1">
        <f t="array" ref="K544">_xlfn.IFS(calls[[#This Row],[Duration]]&lt;=10,"Under 10 mins", calls[[#This Row],[Duration]]&lt;=30, "10 to 30 mins", calls[[#This Row],[Duration]]&lt;=60, "30 to 60 mins", calls[[#This Row],[Duration]]&lt;=120, "1 to 2 hours", TRUE, "More than 2 hours")</f>
        <v>More than 2 hours</v>
      </c>
      <c r="L544">
        <f>ROUND(calls[[#This Row],[Satisfaction Rating]],0)</f>
        <v>5</v>
      </c>
    </row>
    <row r="545" spans="2:12" x14ac:dyDescent="0.3">
      <c r="B545" t="s">
        <v>568</v>
      </c>
      <c r="C545" t="s">
        <v>24</v>
      </c>
      <c r="D545">
        <v>60</v>
      </c>
      <c r="E545" s="15" t="s">
        <v>10</v>
      </c>
      <c r="F545" s="16">
        <v>45090</v>
      </c>
      <c r="G545">
        <v>37</v>
      </c>
      <c r="H545">
        <v>3.9</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30 to 60 mins</v>
      </c>
      <c r="L545">
        <f>ROUND(calls[[#This Row],[Satisfaction Rating]],0)</f>
        <v>4</v>
      </c>
    </row>
    <row r="546" spans="2:12" x14ac:dyDescent="0.3">
      <c r="B546" t="s">
        <v>569</v>
      </c>
      <c r="C546" t="s">
        <v>19</v>
      </c>
      <c r="D546">
        <v>158</v>
      </c>
      <c r="E546" s="15" t="s">
        <v>11</v>
      </c>
      <c r="F546" s="16">
        <v>45091</v>
      </c>
      <c r="G546">
        <v>190</v>
      </c>
      <c r="H546">
        <v>4</v>
      </c>
      <c r="I546">
        <f>IF(MONTH(calls[[#This Row],[Date of Call]])&lt;=6, YEAR(calls[[#This Row],[Date of Call]]), YEAR(calls[[#This Row],[Date of Call]])+1)</f>
        <v>2023</v>
      </c>
      <c r="J546" t="str">
        <f>TEXT(calls[[#This Row],[Date of Call]],"DDDD")</f>
        <v>Wednesday</v>
      </c>
      <c r="K546" t="str" cm="1">
        <f t="array" ref="K546">_xlfn.IFS(calls[[#This Row],[Duration]]&lt;=10,"Under 10 mins", calls[[#This Row],[Duration]]&lt;=30, "10 to 30 mins", calls[[#This Row],[Duration]]&lt;=60, "30 to 60 mins", calls[[#This Row],[Duration]]&lt;=120, "1 to 2 hours", TRUE, "More than 2 hours")</f>
        <v>More than 2 hours</v>
      </c>
      <c r="L546">
        <f>ROUND(calls[[#This Row],[Satisfaction Rating]],0)</f>
        <v>4</v>
      </c>
    </row>
    <row r="547" spans="2:12" x14ac:dyDescent="0.3">
      <c r="B547" t="s">
        <v>570</v>
      </c>
      <c r="C547" t="s">
        <v>18</v>
      </c>
      <c r="D547">
        <v>159</v>
      </c>
      <c r="E547" s="15" t="s">
        <v>9</v>
      </c>
      <c r="F547" s="16">
        <v>45091</v>
      </c>
      <c r="G547">
        <v>66</v>
      </c>
      <c r="H547">
        <v>3.4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3</v>
      </c>
    </row>
    <row r="548" spans="2:12" x14ac:dyDescent="0.3">
      <c r="B548" t="s">
        <v>571</v>
      </c>
      <c r="C548" t="s">
        <v>12</v>
      </c>
      <c r="D548">
        <v>70</v>
      </c>
      <c r="E548" s="15" t="s">
        <v>6</v>
      </c>
      <c r="F548" s="16">
        <v>45092</v>
      </c>
      <c r="G548">
        <v>116</v>
      </c>
      <c r="H548">
        <v>3.2</v>
      </c>
      <c r="I548">
        <f>IF(MONTH(calls[[#This Row],[Date of Call]])&lt;=6, YEAR(calls[[#This Row],[Date of Call]]), YEAR(calls[[#This Row],[Date of Call]])+1)</f>
        <v>2023</v>
      </c>
      <c r="J548" t="str">
        <f>TEXT(calls[[#This Row],[Date of Call]],"DDDD")</f>
        <v>Thursday</v>
      </c>
      <c r="K548" t="str" cm="1">
        <f t="array" ref="K548">_xlfn.IFS(calls[[#This Row],[Duration]]&lt;=10,"Under 10 mins", calls[[#This Row],[Duration]]&lt;=30, "10 to 30 mins", calls[[#This Row],[Duration]]&lt;=60, "30 to 60 mins", calls[[#This Row],[Duration]]&lt;=120, "1 to 2 hours", TRUE, "More than 2 hours")</f>
        <v>1 to 2 hours</v>
      </c>
      <c r="L548">
        <f>ROUND(calls[[#This Row],[Satisfaction Rating]],0)</f>
        <v>3</v>
      </c>
    </row>
    <row r="549" spans="2:12" x14ac:dyDescent="0.3">
      <c r="B549" t="s">
        <v>572</v>
      </c>
      <c r="C549" t="s">
        <v>16</v>
      </c>
      <c r="D549">
        <v>78</v>
      </c>
      <c r="E549" s="15" t="s">
        <v>13</v>
      </c>
      <c r="F549" s="16">
        <v>45092</v>
      </c>
      <c r="G549">
        <v>28</v>
      </c>
      <c r="H549">
        <v>3.9</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4</v>
      </c>
    </row>
    <row r="550" spans="2:12" x14ac:dyDescent="0.3">
      <c r="B550" t="s">
        <v>573</v>
      </c>
      <c r="C550" t="s">
        <v>8</v>
      </c>
      <c r="D550">
        <v>103</v>
      </c>
      <c r="E550" s="15" t="s">
        <v>6</v>
      </c>
      <c r="F550" s="16">
        <v>45092</v>
      </c>
      <c r="G550">
        <v>120</v>
      </c>
      <c r="H550">
        <v>5</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5</v>
      </c>
    </row>
    <row r="551" spans="2:12" x14ac:dyDescent="0.3">
      <c r="B551" t="s">
        <v>574</v>
      </c>
      <c r="C551" t="s">
        <v>23</v>
      </c>
      <c r="D551">
        <v>108</v>
      </c>
      <c r="E551" s="15" t="s">
        <v>11</v>
      </c>
      <c r="F551" s="16">
        <v>45092</v>
      </c>
      <c r="G551">
        <v>56</v>
      </c>
      <c r="H551">
        <v>3.5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4</v>
      </c>
    </row>
    <row r="552" spans="2:12" x14ac:dyDescent="0.3">
      <c r="B552" t="s">
        <v>575</v>
      </c>
      <c r="C552" t="s">
        <v>23</v>
      </c>
      <c r="D552">
        <v>44</v>
      </c>
      <c r="E552" s="15" t="s">
        <v>10</v>
      </c>
      <c r="F552" s="16">
        <v>45092</v>
      </c>
      <c r="G552">
        <v>170</v>
      </c>
      <c r="H552">
        <v>3.8</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30 to 60 mins</v>
      </c>
      <c r="L552">
        <f>ROUND(calls[[#This Row],[Satisfaction Rating]],0)</f>
        <v>4</v>
      </c>
    </row>
    <row r="553" spans="2:12" x14ac:dyDescent="0.3">
      <c r="B553" t="s">
        <v>576</v>
      </c>
      <c r="C553" t="s">
        <v>16</v>
      </c>
      <c r="D553">
        <v>127</v>
      </c>
      <c r="E553" s="15" t="s">
        <v>11</v>
      </c>
      <c r="F553" s="16">
        <v>45093</v>
      </c>
      <c r="G553">
        <v>200</v>
      </c>
      <c r="H553">
        <v>4.8</v>
      </c>
      <c r="I553">
        <f>IF(MONTH(calls[[#This Row],[Date of Call]])&lt;=6, YEAR(calls[[#This Row],[Date of Call]]), YEAR(calls[[#This Row],[Date of Call]])+1)</f>
        <v>2023</v>
      </c>
      <c r="J553" t="str">
        <f>TEXT(calls[[#This Row],[Date of Call]],"DDDD")</f>
        <v>Friday</v>
      </c>
      <c r="K553" t="str" cm="1">
        <f t="array" ref="K553">_xlfn.IFS(calls[[#This Row],[Duration]]&lt;=10,"Under 10 mins", calls[[#This Row],[Duration]]&lt;=30, "10 to 30 mins", calls[[#This Row],[Duration]]&lt;=60, "30 to 60 mins", calls[[#This Row],[Duration]]&lt;=120, "1 to 2 hours", TRUE, "More than 2 hours")</f>
        <v>More than 2 hours</v>
      </c>
      <c r="L553">
        <f>ROUND(calls[[#This Row],[Satisfaction Rating]],0)</f>
        <v>5</v>
      </c>
    </row>
    <row r="554" spans="2:12" x14ac:dyDescent="0.3">
      <c r="B554" t="s">
        <v>577</v>
      </c>
      <c r="C554" t="s">
        <v>8</v>
      </c>
      <c r="D554">
        <v>132</v>
      </c>
      <c r="E554" s="15" t="s">
        <v>6</v>
      </c>
      <c r="F554" s="16">
        <v>45094</v>
      </c>
      <c r="G554">
        <v>50</v>
      </c>
      <c r="H554">
        <v>4.2</v>
      </c>
      <c r="I554">
        <f>IF(MONTH(calls[[#This Row],[Date of Call]])&lt;=6, YEAR(calls[[#This Row],[Date of Call]]), YEAR(calls[[#This Row],[Date of Call]])+1)</f>
        <v>2023</v>
      </c>
      <c r="J554" t="str">
        <f>TEXT(calls[[#This Row],[Date of Call]],"DDDD")</f>
        <v>Saturday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4</v>
      </c>
    </row>
    <row r="555" spans="2:12" x14ac:dyDescent="0.3">
      <c r="B555" t="s">
        <v>578</v>
      </c>
      <c r="C555" t="s">
        <v>20</v>
      </c>
      <c r="D555">
        <v>106</v>
      </c>
      <c r="E555" s="15" t="s">
        <v>13</v>
      </c>
      <c r="F555" s="16">
        <v>45094</v>
      </c>
      <c r="G555">
        <v>112</v>
      </c>
      <c r="H555">
        <v>3.7</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1 to 2 hours</v>
      </c>
      <c r="L555">
        <f>ROUND(calls[[#This Row],[Satisfaction Rating]],0)</f>
        <v>4</v>
      </c>
    </row>
    <row r="556" spans="2:12" x14ac:dyDescent="0.3">
      <c r="B556" t="s">
        <v>579</v>
      </c>
      <c r="C556" t="s">
        <v>5</v>
      </c>
      <c r="D556">
        <v>107</v>
      </c>
      <c r="E556" s="15" t="s">
        <v>6</v>
      </c>
      <c r="F556" s="16">
        <v>45095</v>
      </c>
      <c r="G556">
        <v>39</v>
      </c>
      <c r="H556">
        <v>4.8</v>
      </c>
      <c r="I556">
        <f>IF(MONTH(calls[[#This Row],[Date of Call]])&lt;=6, YEAR(calls[[#This Row],[Date of Call]]), YEAR(calls[[#This Row],[Date of Call]])+1)</f>
        <v>2023</v>
      </c>
      <c r="J556" t="str">
        <f>TEXT(calls[[#This Row],[Date of Call]],"DDDD")</f>
        <v>Sunday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5</v>
      </c>
    </row>
    <row r="557" spans="2:12" x14ac:dyDescent="0.3">
      <c r="B557" t="s">
        <v>580</v>
      </c>
      <c r="C557" t="s">
        <v>18</v>
      </c>
      <c r="D557">
        <v>85</v>
      </c>
      <c r="E557" s="15" t="s">
        <v>13</v>
      </c>
      <c r="F557" s="16">
        <v>45095</v>
      </c>
      <c r="G557">
        <v>38</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581</v>
      </c>
      <c r="C558" t="s">
        <v>15</v>
      </c>
      <c r="D558">
        <v>49</v>
      </c>
      <c r="E558" s="15" t="s">
        <v>6</v>
      </c>
      <c r="F558" s="16">
        <v>45096</v>
      </c>
      <c r="G558">
        <v>84</v>
      </c>
      <c r="H558">
        <v>2.9</v>
      </c>
      <c r="I558">
        <f>IF(MONTH(calls[[#This Row],[Date of Call]])&lt;=6, YEAR(calls[[#This Row],[Date of Call]]), YEAR(calls[[#This Row],[Date of Call]])+1)</f>
        <v>2023</v>
      </c>
      <c r="J558" t="str">
        <f>TEXT(calls[[#This Row],[Date of Call]],"DDDD")</f>
        <v>Monday</v>
      </c>
      <c r="K558" t="str" cm="1">
        <f t="array" ref="K558">_xlfn.IFS(calls[[#This Row],[Duration]]&lt;=10,"Under 10 mins", calls[[#This Row],[Duration]]&lt;=30, "10 to 30 mins", calls[[#This Row],[Duration]]&lt;=60, "30 to 60 mins", calls[[#This Row],[Duration]]&lt;=120, "1 to 2 hours", TRUE, "More than 2 hours")</f>
        <v>30 to 60 mins</v>
      </c>
      <c r="L558">
        <f>ROUND(calls[[#This Row],[Satisfaction Rating]],0)</f>
        <v>3</v>
      </c>
    </row>
    <row r="559" spans="2:12" x14ac:dyDescent="0.3">
      <c r="B559" t="s">
        <v>582</v>
      </c>
      <c r="C559" t="s">
        <v>24</v>
      </c>
      <c r="D559">
        <v>117</v>
      </c>
      <c r="E559" s="15" t="s">
        <v>11</v>
      </c>
      <c r="F559" s="16">
        <v>45097</v>
      </c>
      <c r="G559">
        <v>82</v>
      </c>
      <c r="H559">
        <v>3.5</v>
      </c>
      <c r="I559">
        <f>IF(MONTH(calls[[#This Row],[Date of Call]])&lt;=6, YEAR(calls[[#This Row],[Date of Call]]), YEAR(calls[[#This Row],[Date of Call]])+1)</f>
        <v>2023</v>
      </c>
      <c r="J559" t="str">
        <f>TEXT(calls[[#This Row],[Date of Call]],"DDDD")</f>
        <v>Tuesday</v>
      </c>
      <c r="K559" t="str" cm="1">
        <f t="array" ref="K559">_xlfn.IFS(calls[[#This Row],[Duration]]&lt;=10,"Under 10 mins", calls[[#This Row],[Duration]]&lt;=30, "10 to 30 mins", calls[[#This Row],[Duration]]&lt;=60, "30 to 60 mins", calls[[#This Row],[Duration]]&lt;=120, "1 to 2 hours", TRUE, "More than 2 hours")</f>
        <v>1 to 2 hours</v>
      </c>
      <c r="L559">
        <f>ROUND(calls[[#This Row],[Satisfaction Rating]],0)</f>
        <v>4</v>
      </c>
    </row>
    <row r="560" spans="2:12" x14ac:dyDescent="0.3">
      <c r="B560" t="s">
        <v>583</v>
      </c>
      <c r="C560" t="s">
        <v>5</v>
      </c>
      <c r="D560">
        <v>136</v>
      </c>
      <c r="E560" s="15" t="s">
        <v>13</v>
      </c>
      <c r="F560" s="16">
        <v>45097</v>
      </c>
      <c r="G560">
        <v>37</v>
      </c>
      <c r="H560">
        <v>0.9</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More than 2 hours</v>
      </c>
      <c r="L560">
        <f>ROUND(calls[[#This Row],[Satisfaction Rating]],0)</f>
        <v>1</v>
      </c>
    </row>
    <row r="561" spans="2:12" x14ac:dyDescent="0.3">
      <c r="B561" t="s">
        <v>584</v>
      </c>
      <c r="C561" t="s">
        <v>23</v>
      </c>
      <c r="D561">
        <v>130</v>
      </c>
      <c r="E561" s="15" t="s">
        <v>9</v>
      </c>
      <c r="F561" s="16">
        <v>45098</v>
      </c>
      <c r="G561">
        <v>87</v>
      </c>
      <c r="H561">
        <v>3.4</v>
      </c>
      <c r="I561">
        <f>IF(MONTH(calls[[#This Row],[Date of Call]])&lt;=6, YEAR(calls[[#This Row],[Date of Call]]), YEAR(calls[[#This Row],[Date of Call]])+1)</f>
        <v>2023</v>
      </c>
      <c r="J561" t="str">
        <f>TEXT(calls[[#This Row],[Date of Call]],"DDDD")</f>
        <v>Wednesday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3</v>
      </c>
    </row>
    <row r="562" spans="2:12" x14ac:dyDescent="0.3">
      <c r="B562" t="s">
        <v>585</v>
      </c>
      <c r="C562" t="s">
        <v>23</v>
      </c>
      <c r="D562">
        <v>73</v>
      </c>
      <c r="E562" s="15" t="s">
        <v>9</v>
      </c>
      <c r="F562" s="16">
        <v>45098</v>
      </c>
      <c r="G562">
        <v>75</v>
      </c>
      <c r="H562">
        <v>2.7</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1 to 2 hours</v>
      </c>
      <c r="L562">
        <f>ROUND(calls[[#This Row],[Satisfaction Rating]],0)</f>
        <v>3</v>
      </c>
    </row>
    <row r="563" spans="2:12" x14ac:dyDescent="0.3">
      <c r="B563" t="s">
        <v>586</v>
      </c>
      <c r="C563" t="s">
        <v>15</v>
      </c>
      <c r="D563">
        <v>80</v>
      </c>
      <c r="E563" s="15" t="s">
        <v>6</v>
      </c>
      <c r="F563" s="16">
        <v>45098</v>
      </c>
      <c r="G563">
        <v>32</v>
      </c>
      <c r="H563">
        <v>4.7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5</v>
      </c>
    </row>
    <row r="564" spans="2:12" x14ac:dyDescent="0.3">
      <c r="B564" t="s">
        <v>587</v>
      </c>
      <c r="C564" t="s">
        <v>17</v>
      </c>
      <c r="D564">
        <v>44</v>
      </c>
      <c r="E564" s="15" t="s">
        <v>11</v>
      </c>
      <c r="F564" s="16">
        <v>45098</v>
      </c>
      <c r="G564">
        <v>33</v>
      </c>
      <c r="H564">
        <v>3</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30 to 60 mins</v>
      </c>
      <c r="L564">
        <f>ROUND(calls[[#This Row],[Satisfaction Rating]],0)</f>
        <v>3</v>
      </c>
    </row>
    <row r="565" spans="2:12" x14ac:dyDescent="0.3">
      <c r="B565" t="s">
        <v>588</v>
      </c>
      <c r="C565" t="s">
        <v>17</v>
      </c>
      <c r="D565">
        <v>102</v>
      </c>
      <c r="E565" s="15" t="s">
        <v>10</v>
      </c>
      <c r="F565" s="16">
        <v>45098</v>
      </c>
      <c r="G565">
        <v>76</v>
      </c>
      <c r="H565">
        <v>4.2</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1 to 2 hours</v>
      </c>
      <c r="L565">
        <f>ROUND(calls[[#This Row],[Satisfaction Rating]],0)</f>
        <v>4</v>
      </c>
    </row>
    <row r="566" spans="2:12" x14ac:dyDescent="0.3">
      <c r="B566" t="s">
        <v>589</v>
      </c>
      <c r="C566" t="s">
        <v>19</v>
      </c>
      <c r="D566">
        <v>74</v>
      </c>
      <c r="E566" s="15" t="s">
        <v>10</v>
      </c>
      <c r="F566" s="16">
        <v>45098</v>
      </c>
      <c r="G566">
        <v>117</v>
      </c>
      <c r="H566">
        <v>4.8</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5</v>
      </c>
    </row>
    <row r="567" spans="2:12" x14ac:dyDescent="0.3">
      <c r="B567" t="s">
        <v>590</v>
      </c>
      <c r="C567" t="s">
        <v>15</v>
      </c>
      <c r="D567">
        <v>52</v>
      </c>
      <c r="E567" s="15" t="s">
        <v>11</v>
      </c>
      <c r="F567" s="16">
        <v>45100</v>
      </c>
      <c r="G567">
        <v>70</v>
      </c>
      <c r="H567">
        <v>4.0999999999999996</v>
      </c>
      <c r="I567">
        <f>IF(MONTH(calls[[#This Row],[Date of Call]])&lt;=6, YEAR(calls[[#This Row],[Date of Call]]), YEAR(calls[[#This Row],[Date of Call]])+1)</f>
        <v>2023</v>
      </c>
      <c r="J567" t="str">
        <f>TEXT(calls[[#This Row],[Date of Call]],"DDDD")</f>
        <v>Friday</v>
      </c>
      <c r="K567" t="str" cm="1">
        <f t="array" ref="K567">_xlfn.IFS(calls[[#This Row],[Duration]]&lt;=10,"Under 10 mins", calls[[#This Row],[Duration]]&lt;=30, "10 to 30 mins", calls[[#This Row],[Duration]]&lt;=60, "30 to 60 mins", calls[[#This Row],[Duration]]&lt;=120, "1 to 2 hours", TRUE, "More than 2 hours")</f>
        <v>30 to 60 mins</v>
      </c>
      <c r="L567">
        <f>ROUND(calls[[#This Row],[Satisfaction Rating]],0)</f>
        <v>4</v>
      </c>
    </row>
    <row r="568" spans="2:12" x14ac:dyDescent="0.3">
      <c r="B568" t="s">
        <v>591</v>
      </c>
      <c r="C568" t="s">
        <v>15</v>
      </c>
      <c r="D568">
        <v>74</v>
      </c>
      <c r="E568" s="15" t="s">
        <v>9</v>
      </c>
      <c r="F568" s="16">
        <v>45100</v>
      </c>
      <c r="G568">
        <v>37</v>
      </c>
      <c r="H568">
        <v>2.7</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1 to 2 hours</v>
      </c>
      <c r="L568">
        <f>ROUND(calls[[#This Row],[Satisfaction Rating]],0)</f>
        <v>3</v>
      </c>
    </row>
    <row r="569" spans="2:12" x14ac:dyDescent="0.3">
      <c r="B569" t="s">
        <v>592</v>
      </c>
      <c r="C569" t="s">
        <v>23</v>
      </c>
      <c r="D569">
        <v>96</v>
      </c>
      <c r="E569" s="15" t="s">
        <v>10</v>
      </c>
      <c r="F569" s="16">
        <v>45100</v>
      </c>
      <c r="G569">
        <v>46</v>
      </c>
      <c r="H569">
        <v>2.9</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593</v>
      </c>
      <c r="C570" t="s">
        <v>14</v>
      </c>
      <c r="D570">
        <v>104</v>
      </c>
      <c r="E570" s="15" t="s">
        <v>6</v>
      </c>
      <c r="F570" s="16">
        <v>45100</v>
      </c>
      <c r="G570">
        <v>136</v>
      </c>
      <c r="H570">
        <v>5</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5</v>
      </c>
    </row>
    <row r="571" spans="2:12" x14ac:dyDescent="0.3">
      <c r="B571" t="s">
        <v>594</v>
      </c>
      <c r="C571" t="s">
        <v>23</v>
      </c>
      <c r="D571">
        <v>123</v>
      </c>
      <c r="E571" s="15" t="s">
        <v>10</v>
      </c>
      <c r="F571" s="16">
        <v>45101</v>
      </c>
      <c r="G571">
        <v>44</v>
      </c>
      <c r="H571">
        <v>4.5999999999999996</v>
      </c>
      <c r="I571">
        <f>IF(MONTH(calls[[#This Row],[Date of Call]])&lt;=6, YEAR(calls[[#This Row],[Date of Call]]), YEAR(calls[[#This Row],[Date of Call]])+1)</f>
        <v>2023</v>
      </c>
      <c r="J571" t="str">
        <f>TEXT(calls[[#This Row],[Date of Call]],"DDDD")</f>
        <v>Saturday</v>
      </c>
      <c r="K571" t="str" cm="1">
        <f t="array" ref="K571">_xlfn.IFS(calls[[#This Row],[Duration]]&lt;=10,"Under 10 mins", calls[[#This Row],[Duration]]&lt;=30, "10 to 30 mins", calls[[#This Row],[Duration]]&lt;=60, "30 to 60 mins", calls[[#This Row],[Duration]]&lt;=120, "1 to 2 hours", TRUE, "More than 2 hours")</f>
        <v>More than 2 hours</v>
      </c>
      <c r="L571">
        <f>ROUND(calls[[#This Row],[Satisfaction Rating]],0)</f>
        <v>5</v>
      </c>
    </row>
    <row r="572" spans="2:12" x14ac:dyDescent="0.3">
      <c r="B572" t="s">
        <v>595</v>
      </c>
      <c r="C572" t="s">
        <v>22</v>
      </c>
      <c r="D572">
        <v>100</v>
      </c>
      <c r="E572" s="15" t="s">
        <v>13</v>
      </c>
      <c r="F572" s="16">
        <v>45101</v>
      </c>
      <c r="G572">
        <v>69</v>
      </c>
      <c r="H572">
        <v>3</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1 to 2 hours</v>
      </c>
      <c r="L572">
        <f>ROUND(calls[[#This Row],[Satisfaction Rating]],0)</f>
        <v>3</v>
      </c>
    </row>
    <row r="573" spans="2:12" x14ac:dyDescent="0.3">
      <c r="B573" t="s">
        <v>596</v>
      </c>
      <c r="C573" t="s">
        <v>14</v>
      </c>
      <c r="D573">
        <v>35</v>
      </c>
      <c r="E573" s="15" t="s">
        <v>11</v>
      </c>
      <c r="F573" s="16">
        <v>45102</v>
      </c>
      <c r="G573">
        <v>86</v>
      </c>
      <c r="H573">
        <v>4.5999999999999996</v>
      </c>
      <c r="I573">
        <f>IF(MONTH(calls[[#This Row],[Date of Call]])&lt;=6, YEAR(calls[[#This Row],[Date of Call]]), YEAR(calls[[#This Row],[Date of Call]])+1)</f>
        <v>2023</v>
      </c>
      <c r="J573" t="str">
        <f>TEXT(calls[[#This Row],[Date of Call]],"DDDD")</f>
        <v>Sunday</v>
      </c>
      <c r="K573" t="str" cm="1">
        <f t="array" ref="K573">_xlfn.IFS(calls[[#This Row],[Duration]]&lt;=10,"Under 10 mins", calls[[#This Row],[Duration]]&lt;=30, "10 to 30 mins", calls[[#This Row],[Duration]]&lt;=60, "30 to 60 mins", calls[[#This Row],[Duration]]&lt;=120, "1 to 2 hours", TRUE, "More than 2 hours")</f>
        <v>30 to 60 mins</v>
      </c>
      <c r="L573">
        <f>ROUND(calls[[#This Row],[Satisfaction Rating]],0)</f>
        <v>5</v>
      </c>
    </row>
    <row r="574" spans="2:12" x14ac:dyDescent="0.3">
      <c r="B574" t="s">
        <v>597</v>
      </c>
      <c r="C574" t="s">
        <v>15</v>
      </c>
      <c r="D574">
        <v>123</v>
      </c>
      <c r="E574" s="15" t="s">
        <v>6</v>
      </c>
      <c r="F574" s="16">
        <v>45102</v>
      </c>
      <c r="G574">
        <v>68</v>
      </c>
      <c r="H574">
        <v>4.5</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More than 2 hours</v>
      </c>
      <c r="L574">
        <f>ROUND(calls[[#This Row],[Satisfaction Rating]],0)</f>
        <v>5</v>
      </c>
    </row>
    <row r="575" spans="2:12" x14ac:dyDescent="0.3">
      <c r="B575" t="s">
        <v>598</v>
      </c>
      <c r="C575" t="s">
        <v>24</v>
      </c>
      <c r="D575">
        <v>133</v>
      </c>
      <c r="E575" s="15" t="s">
        <v>11</v>
      </c>
      <c r="F575" s="16">
        <v>45103</v>
      </c>
      <c r="G575">
        <v>21</v>
      </c>
      <c r="H575">
        <v>3.7</v>
      </c>
      <c r="I575">
        <f>IF(MONTH(calls[[#This Row],[Date of Call]])&lt;=6, YEAR(calls[[#This Row],[Date of Call]]), YEAR(calls[[#This Row],[Date of Call]])+1)</f>
        <v>2023</v>
      </c>
      <c r="J575" t="str">
        <f>TEXT(calls[[#This Row],[Date of Call]],"DDDD")</f>
        <v>Monday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4</v>
      </c>
    </row>
    <row r="576" spans="2:12" x14ac:dyDescent="0.3">
      <c r="B576" t="s">
        <v>599</v>
      </c>
      <c r="C576" t="s">
        <v>23</v>
      </c>
      <c r="D576">
        <v>126</v>
      </c>
      <c r="E576" s="15" t="s">
        <v>9</v>
      </c>
      <c r="F576" s="16">
        <v>45103</v>
      </c>
      <c r="G576">
        <v>190</v>
      </c>
      <c r="H576">
        <v>2.4</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2</v>
      </c>
    </row>
    <row r="577" spans="2:12" x14ac:dyDescent="0.3">
      <c r="B577" t="s">
        <v>600</v>
      </c>
      <c r="C577" t="s">
        <v>15</v>
      </c>
      <c r="D577">
        <v>39</v>
      </c>
      <c r="E577" s="15" t="s">
        <v>10</v>
      </c>
      <c r="F577" s="16">
        <v>45103</v>
      </c>
      <c r="G577">
        <v>176</v>
      </c>
      <c r="H577">
        <v>4.3</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30 to 60 mins</v>
      </c>
      <c r="L577">
        <f>ROUND(calls[[#This Row],[Satisfaction Rating]],0)</f>
        <v>4</v>
      </c>
    </row>
    <row r="578" spans="2:12" x14ac:dyDescent="0.3">
      <c r="B578" t="s">
        <v>601</v>
      </c>
      <c r="C578" t="s">
        <v>19</v>
      </c>
      <c r="D578">
        <v>31</v>
      </c>
      <c r="E578" s="15" t="s">
        <v>6</v>
      </c>
      <c r="F578" s="16">
        <v>45103</v>
      </c>
      <c r="G578">
        <v>172</v>
      </c>
      <c r="H578">
        <v>3.9</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602</v>
      </c>
      <c r="C579" t="s">
        <v>8</v>
      </c>
      <c r="D579">
        <v>25</v>
      </c>
      <c r="E579" s="15" t="s">
        <v>11</v>
      </c>
      <c r="F579" s="16">
        <v>45103</v>
      </c>
      <c r="G579">
        <v>84</v>
      </c>
      <c r="H579">
        <v>4.5</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10 to 30 mins</v>
      </c>
      <c r="L579">
        <f>ROUND(calls[[#This Row],[Satisfaction Rating]],0)</f>
        <v>5</v>
      </c>
    </row>
    <row r="580" spans="2:12" x14ac:dyDescent="0.3">
      <c r="B580" t="s">
        <v>603</v>
      </c>
      <c r="C580" t="s">
        <v>12</v>
      </c>
      <c r="D580">
        <v>132</v>
      </c>
      <c r="E580" s="15" t="s">
        <v>13</v>
      </c>
      <c r="F580" s="16">
        <v>45104</v>
      </c>
      <c r="G580">
        <v>42</v>
      </c>
      <c r="H580">
        <v>5</v>
      </c>
      <c r="I580">
        <f>IF(MONTH(calls[[#This Row],[Date of Call]])&lt;=6, YEAR(calls[[#This Row],[Date of Call]]), YEAR(calls[[#This Row],[Date of Call]])+1)</f>
        <v>2023</v>
      </c>
      <c r="J580" t="str">
        <f>TEXT(calls[[#This Row],[Date of Call]],"DDDD")</f>
        <v>Tuesday</v>
      </c>
      <c r="K580" t="str" cm="1">
        <f t="array" ref="K580">_xlfn.IFS(calls[[#This Row],[Duration]]&lt;=10,"Under 10 mins", calls[[#This Row],[Duration]]&lt;=30, "10 to 30 mins", calls[[#This Row],[Duration]]&lt;=60, "30 to 60 mins", calls[[#This Row],[Duration]]&lt;=120, "1 to 2 hours", TRUE, "More than 2 hours")</f>
        <v>More than 2 hours</v>
      </c>
      <c r="L580">
        <f>ROUND(calls[[#This Row],[Satisfaction Rating]],0)</f>
        <v>5</v>
      </c>
    </row>
    <row r="581" spans="2:12" x14ac:dyDescent="0.3">
      <c r="B581" t="s">
        <v>604</v>
      </c>
      <c r="C581" t="s">
        <v>14</v>
      </c>
      <c r="D581">
        <v>63</v>
      </c>
      <c r="E581" s="15" t="s">
        <v>9</v>
      </c>
      <c r="F581" s="16">
        <v>45104</v>
      </c>
      <c r="G581">
        <v>70</v>
      </c>
      <c r="H581">
        <v>1.6</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1 to 2 hours</v>
      </c>
      <c r="L581">
        <f>ROUND(calls[[#This Row],[Satisfaction Rating]],0)</f>
        <v>2</v>
      </c>
    </row>
    <row r="582" spans="2:12" x14ac:dyDescent="0.3">
      <c r="B582" t="s">
        <v>605</v>
      </c>
      <c r="C582" t="s">
        <v>22</v>
      </c>
      <c r="D582">
        <v>135</v>
      </c>
      <c r="E582" s="15" t="s">
        <v>13</v>
      </c>
      <c r="F582" s="16">
        <v>45104</v>
      </c>
      <c r="G582">
        <v>60</v>
      </c>
      <c r="H582">
        <v>4.3</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More than 2 hours</v>
      </c>
      <c r="L582">
        <f>ROUND(calls[[#This Row],[Satisfaction Rating]],0)</f>
        <v>4</v>
      </c>
    </row>
    <row r="583" spans="2:12" x14ac:dyDescent="0.3">
      <c r="B583" t="s">
        <v>606</v>
      </c>
      <c r="C583" t="s">
        <v>18</v>
      </c>
      <c r="D583">
        <v>101</v>
      </c>
      <c r="E583" s="15" t="s">
        <v>9</v>
      </c>
      <c r="F583" s="16">
        <v>45104</v>
      </c>
      <c r="G583">
        <v>84</v>
      </c>
      <c r="H583">
        <v>3.5</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1 to 2 hours</v>
      </c>
      <c r="L583">
        <f>ROUND(calls[[#This Row],[Satisfaction Rating]],0)</f>
        <v>4</v>
      </c>
    </row>
    <row r="584" spans="2:12" x14ac:dyDescent="0.3">
      <c r="B584" t="s">
        <v>607</v>
      </c>
      <c r="C584" t="s">
        <v>24</v>
      </c>
      <c r="D584">
        <v>80</v>
      </c>
      <c r="E584" s="15" t="s">
        <v>10</v>
      </c>
      <c r="F584" s="16">
        <v>45105</v>
      </c>
      <c r="G584">
        <v>68</v>
      </c>
      <c r="H584">
        <v>3.1</v>
      </c>
      <c r="I584">
        <f>IF(MONTH(calls[[#This Row],[Date of Call]])&lt;=6, YEAR(calls[[#This Row],[Date of Call]]), YEAR(calls[[#This Row],[Date of Call]])+1)</f>
        <v>2023</v>
      </c>
      <c r="J584" t="str">
        <f>TEXT(calls[[#This Row],[Date of Call]],"DDDD")</f>
        <v>Wednesday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3</v>
      </c>
    </row>
    <row r="585" spans="2:12" x14ac:dyDescent="0.3">
      <c r="B585" t="s">
        <v>608</v>
      </c>
      <c r="C585" t="s">
        <v>17</v>
      </c>
      <c r="D585">
        <v>28</v>
      </c>
      <c r="E585" s="15" t="s">
        <v>10</v>
      </c>
      <c r="F585" s="16">
        <v>45105</v>
      </c>
      <c r="G585">
        <v>44</v>
      </c>
      <c r="H585">
        <v>2.9</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10 to 30 mins</v>
      </c>
      <c r="L585">
        <f>ROUND(calls[[#This Row],[Satisfaction Rating]],0)</f>
        <v>3</v>
      </c>
    </row>
    <row r="586" spans="2:12" x14ac:dyDescent="0.3">
      <c r="B586" t="s">
        <v>609</v>
      </c>
      <c r="C586" t="s">
        <v>18</v>
      </c>
      <c r="D586">
        <v>102</v>
      </c>
      <c r="E586" s="15" t="s">
        <v>13</v>
      </c>
      <c r="F586" s="16">
        <v>45106</v>
      </c>
      <c r="G586">
        <v>99</v>
      </c>
      <c r="H586">
        <v>3.2</v>
      </c>
      <c r="I586">
        <f>IF(MONTH(calls[[#This Row],[Date of Call]])&lt;=6, YEAR(calls[[#This Row],[Date of Call]]), YEAR(calls[[#This Row],[Date of Call]])+1)</f>
        <v>2023</v>
      </c>
      <c r="J586" t="str">
        <f>TEXT(calls[[#This Row],[Date of Call]],"DDDD")</f>
        <v>Thursday</v>
      </c>
      <c r="K586" t="str" cm="1">
        <f t="array" ref="K586">_xlfn.IFS(calls[[#This Row],[Duration]]&lt;=10,"Under 10 mins", calls[[#This Row],[Duration]]&lt;=30, "10 to 30 mins", calls[[#This Row],[Duration]]&lt;=60, "30 to 60 mins", calls[[#This Row],[Duration]]&lt;=120, "1 to 2 hours", TRUE, "More than 2 hours")</f>
        <v>1 to 2 hours</v>
      </c>
      <c r="L586">
        <f>ROUND(calls[[#This Row],[Satisfaction Rating]],0)</f>
        <v>3</v>
      </c>
    </row>
    <row r="587" spans="2:12" x14ac:dyDescent="0.3">
      <c r="B587" t="s">
        <v>610</v>
      </c>
      <c r="C587" t="s">
        <v>14</v>
      </c>
      <c r="D587">
        <v>60</v>
      </c>
      <c r="E587" s="15" t="s">
        <v>13</v>
      </c>
      <c r="F587" s="16">
        <v>45107</v>
      </c>
      <c r="G587">
        <v>66</v>
      </c>
      <c r="H587">
        <v>3.2</v>
      </c>
      <c r="I587">
        <f>IF(MONTH(calls[[#This Row],[Date of Call]])&lt;=6, YEAR(calls[[#This Row],[Date of Call]]), YEAR(calls[[#This Row],[Date of Call]])+1)</f>
        <v>2023</v>
      </c>
      <c r="J587" t="str">
        <f>TEXT(calls[[#This Row],[Date of Call]],"DDDD")</f>
        <v>Friday</v>
      </c>
      <c r="K587" t="str" cm="1">
        <f t="array" ref="K587">_xlfn.IFS(calls[[#This Row],[Duration]]&lt;=10,"Under 10 mins", calls[[#This Row],[Duration]]&lt;=30, "10 to 30 mins", calls[[#This Row],[Duration]]&lt;=60, "30 to 60 mins", calls[[#This Row],[Duration]]&lt;=120, "1 to 2 hours", TRUE, "More than 2 hours")</f>
        <v>30 to 60 mins</v>
      </c>
      <c r="L587">
        <f>ROUND(calls[[#This Row],[Satisfaction Rating]],0)</f>
        <v>3</v>
      </c>
    </row>
    <row r="588" spans="2:12" x14ac:dyDescent="0.3">
      <c r="B588" t="s">
        <v>611</v>
      </c>
      <c r="C588" t="s">
        <v>21</v>
      </c>
      <c r="D588">
        <v>103</v>
      </c>
      <c r="E588" s="15" t="s">
        <v>13</v>
      </c>
      <c r="F588" s="16">
        <v>45107</v>
      </c>
      <c r="G588">
        <v>102</v>
      </c>
      <c r="H588">
        <v>4.5</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1 to 2 hours</v>
      </c>
      <c r="L588">
        <f>ROUND(calls[[#This Row],[Satisfaction Rating]],0)</f>
        <v>5</v>
      </c>
    </row>
    <row r="589" spans="2:12" x14ac:dyDescent="0.3">
      <c r="B589" t="s">
        <v>612</v>
      </c>
      <c r="C589" t="s">
        <v>24</v>
      </c>
      <c r="D589">
        <v>90</v>
      </c>
      <c r="E589" s="15" t="s">
        <v>10</v>
      </c>
      <c r="F589" s="16">
        <v>45108</v>
      </c>
      <c r="G589">
        <v>129</v>
      </c>
      <c r="H589">
        <v>3.9</v>
      </c>
      <c r="I589">
        <f>IF(MONTH(calls[[#This Row],[Date of Call]])&lt;=6, YEAR(calls[[#This Row],[Date of Call]]), YEAR(calls[[#This Row],[Date of Call]])+1)</f>
        <v>2024</v>
      </c>
      <c r="J589" t="str">
        <f>TEXT(calls[[#This Row],[Date of Call]],"DDDD")</f>
        <v>Saturday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4</v>
      </c>
    </row>
    <row r="590" spans="2:12" x14ac:dyDescent="0.3">
      <c r="B590" t="s">
        <v>613</v>
      </c>
      <c r="C590" t="s">
        <v>16</v>
      </c>
      <c r="D590">
        <v>88</v>
      </c>
      <c r="E590" s="15" t="s">
        <v>13</v>
      </c>
      <c r="F590" s="16">
        <v>45108</v>
      </c>
      <c r="G590">
        <v>80</v>
      </c>
      <c r="H590">
        <v>4.2</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614</v>
      </c>
      <c r="C591" t="s">
        <v>21</v>
      </c>
      <c r="D591">
        <v>37</v>
      </c>
      <c r="E591" s="15" t="s">
        <v>13</v>
      </c>
      <c r="F591" s="16">
        <v>45108</v>
      </c>
      <c r="G591">
        <v>54</v>
      </c>
      <c r="H591">
        <v>1.8</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30 to 60 mins</v>
      </c>
      <c r="L591">
        <f>ROUND(calls[[#This Row],[Satisfaction Rating]],0)</f>
        <v>2</v>
      </c>
    </row>
    <row r="592" spans="2:12" x14ac:dyDescent="0.3">
      <c r="B592" t="s">
        <v>615</v>
      </c>
      <c r="C592" t="s">
        <v>17</v>
      </c>
      <c r="D592">
        <v>142</v>
      </c>
      <c r="E592" s="15" t="s">
        <v>10</v>
      </c>
      <c r="F592" s="16">
        <v>45108</v>
      </c>
      <c r="G592">
        <v>116</v>
      </c>
      <c r="H592">
        <v>4.2</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More than 2 hours</v>
      </c>
      <c r="L592">
        <f>ROUND(calls[[#This Row],[Satisfaction Rating]],0)</f>
        <v>4</v>
      </c>
    </row>
    <row r="593" spans="2:12" x14ac:dyDescent="0.3">
      <c r="B593" t="s">
        <v>616</v>
      </c>
      <c r="C593" t="s">
        <v>17</v>
      </c>
      <c r="D593">
        <v>153</v>
      </c>
      <c r="E593" s="15" t="s">
        <v>11</v>
      </c>
      <c r="F593" s="16">
        <v>45108</v>
      </c>
      <c r="G593">
        <v>102</v>
      </c>
      <c r="H593">
        <v>3.1</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3</v>
      </c>
    </row>
    <row r="594" spans="2:12" x14ac:dyDescent="0.3">
      <c r="B594" t="s">
        <v>617</v>
      </c>
      <c r="C594" t="s">
        <v>7</v>
      </c>
      <c r="D594">
        <v>128</v>
      </c>
      <c r="E594" s="15" t="s">
        <v>9</v>
      </c>
      <c r="F594" s="16">
        <v>45108</v>
      </c>
      <c r="G594">
        <v>140</v>
      </c>
      <c r="H594">
        <v>4.3</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4</v>
      </c>
    </row>
    <row r="595" spans="2:12" x14ac:dyDescent="0.3">
      <c r="B595" t="s">
        <v>618</v>
      </c>
      <c r="C595" t="s">
        <v>14</v>
      </c>
      <c r="D595">
        <v>110</v>
      </c>
      <c r="E595" s="15" t="s">
        <v>9</v>
      </c>
      <c r="F595" s="16">
        <v>45109</v>
      </c>
      <c r="G595">
        <v>104</v>
      </c>
      <c r="H595">
        <v>4.4000000000000004</v>
      </c>
      <c r="I595">
        <f>IF(MONTH(calls[[#This Row],[Date of Call]])&lt;=6, YEAR(calls[[#This Row],[Date of Call]]), YEAR(calls[[#This Row],[Date of Call]])+1)</f>
        <v>2024</v>
      </c>
      <c r="J595" t="str">
        <f>TEXT(calls[[#This Row],[Date of Call]],"DDDD")</f>
        <v>Sunday</v>
      </c>
      <c r="K595" t="str" cm="1">
        <f t="array" ref="K595">_xlfn.IFS(calls[[#This Row],[Duration]]&lt;=10,"Under 10 mins", calls[[#This Row],[Duration]]&lt;=30, "10 to 30 mins", calls[[#This Row],[Duration]]&lt;=60, "30 to 60 mins", calls[[#This Row],[Duration]]&lt;=120, "1 to 2 hours", TRUE, "More than 2 hours")</f>
        <v>1 to 2 hours</v>
      </c>
      <c r="L595">
        <f>ROUND(calls[[#This Row],[Satisfaction Rating]],0)</f>
        <v>4</v>
      </c>
    </row>
    <row r="596" spans="2:12" x14ac:dyDescent="0.3">
      <c r="B596" t="s">
        <v>619</v>
      </c>
      <c r="C596" t="s">
        <v>7</v>
      </c>
      <c r="D596">
        <v>139</v>
      </c>
      <c r="E596" s="15" t="s">
        <v>13</v>
      </c>
      <c r="F596" s="16">
        <v>45109</v>
      </c>
      <c r="G596">
        <v>81</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More than 2 hours</v>
      </c>
      <c r="L596">
        <f>ROUND(calls[[#This Row],[Satisfaction Rating]],0)</f>
        <v>4</v>
      </c>
    </row>
    <row r="597" spans="2:12" x14ac:dyDescent="0.3">
      <c r="B597" t="s">
        <v>620</v>
      </c>
      <c r="C597" t="s">
        <v>18</v>
      </c>
      <c r="D597">
        <v>109</v>
      </c>
      <c r="E597" s="15" t="s">
        <v>6</v>
      </c>
      <c r="F597" s="16">
        <v>45111</v>
      </c>
      <c r="G597">
        <v>140</v>
      </c>
      <c r="H597">
        <v>2.4</v>
      </c>
      <c r="I597">
        <f>IF(MONTH(calls[[#This Row],[Date of Call]])&lt;=6, YEAR(calls[[#This Row],[Date of Call]]), YEAR(calls[[#This Row],[Date of Call]])+1)</f>
        <v>2024</v>
      </c>
      <c r="J597" t="str">
        <f>TEXT(calls[[#This Row],[Date of Call]],"DDDD")</f>
        <v>Tuesday</v>
      </c>
      <c r="K597" t="str" cm="1">
        <f t="array" ref="K597">_xlfn.IFS(calls[[#This Row],[Duration]]&lt;=10,"Under 10 mins", calls[[#This Row],[Duration]]&lt;=30, "10 to 30 mins", calls[[#This Row],[Duration]]&lt;=60, "30 to 60 mins", calls[[#This Row],[Duration]]&lt;=120, "1 to 2 hours", TRUE, "More than 2 hours")</f>
        <v>1 to 2 hours</v>
      </c>
      <c r="L597">
        <f>ROUND(calls[[#This Row],[Satisfaction Rating]],0)</f>
        <v>2</v>
      </c>
    </row>
    <row r="598" spans="2:12" x14ac:dyDescent="0.3">
      <c r="B598" t="s">
        <v>621</v>
      </c>
      <c r="C598" t="s">
        <v>12</v>
      </c>
      <c r="D598">
        <v>57</v>
      </c>
      <c r="E598" s="15" t="s">
        <v>10</v>
      </c>
      <c r="F598" s="16">
        <v>45112</v>
      </c>
      <c r="G598">
        <v>120</v>
      </c>
      <c r="H598">
        <v>3.5</v>
      </c>
      <c r="I598">
        <f>IF(MONTH(calls[[#This Row],[Date of Call]])&lt;=6, YEAR(calls[[#This Row],[Date of Call]]), YEAR(calls[[#This Row],[Date of Call]])+1)</f>
        <v>2024</v>
      </c>
      <c r="J598" t="str">
        <f>TEXT(calls[[#This Row],[Date of Call]],"DDDD")</f>
        <v>Wednesday</v>
      </c>
      <c r="K598" t="str" cm="1">
        <f t="array" ref="K598">_xlfn.IFS(calls[[#This Row],[Duration]]&lt;=10,"Under 10 mins", calls[[#This Row],[Duration]]&lt;=30, "10 to 30 mins", calls[[#This Row],[Duration]]&lt;=60, "30 to 60 mins", calls[[#This Row],[Duration]]&lt;=120, "1 to 2 hours", TRUE, "More than 2 hours")</f>
        <v>30 to 60 mins</v>
      </c>
      <c r="L598">
        <f>ROUND(calls[[#This Row],[Satisfaction Rating]],0)</f>
        <v>4</v>
      </c>
    </row>
    <row r="599" spans="2:12" x14ac:dyDescent="0.3">
      <c r="B599" t="s">
        <v>622</v>
      </c>
      <c r="C599" t="s">
        <v>18</v>
      </c>
      <c r="D599">
        <v>68</v>
      </c>
      <c r="E599" s="15" t="s">
        <v>13</v>
      </c>
      <c r="F599" s="16">
        <v>45112</v>
      </c>
      <c r="G599">
        <v>41</v>
      </c>
      <c r="H599">
        <v>3.1</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1 to 2 hours</v>
      </c>
      <c r="L599">
        <f>ROUND(calls[[#This Row],[Satisfaction Rating]],0)</f>
        <v>3</v>
      </c>
    </row>
    <row r="600" spans="2:12" x14ac:dyDescent="0.3">
      <c r="B600" t="s">
        <v>623</v>
      </c>
      <c r="C600" t="s">
        <v>8</v>
      </c>
      <c r="D600">
        <v>128</v>
      </c>
      <c r="E600" s="15" t="s">
        <v>13</v>
      </c>
      <c r="F600" s="16">
        <v>45112</v>
      </c>
      <c r="G600">
        <v>116</v>
      </c>
      <c r="H600">
        <v>2.2999999999999998</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More than 2 hours</v>
      </c>
      <c r="L600">
        <f>ROUND(calls[[#This Row],[Satisfaction Rating]],0)</f>
        <v>2</v>
      </c>
    </row>
    <row r="601" spans="2:12" x14ac:dyDescent="0.3">
      <c r="B601" t="s">
        <v>624</v>
      </c>
      <c r="C601" t="s">
        <v>20</v>
      </c>
      <c r="D601">
        <v>102</v>
      </c>
      <c r="E601" s="15" t="s">
        <v>10</v>
      </c>
      <c r="F601" s="16">
        <v>45113</v>
      </c>
      <c r="G601">
        <v>70</v>
      </c>
      <c r="H601">
        <v>2.8</v>
      </c>
      <c r="I601">
        <f>IF(MONTH(calls[[#This Row],[Date of Call]])&lt;=6, YEAR(calls[[#This Row],[Date of Call]]), YEAR(calls[[#This Row],[Date of Call]])+1)</f>
        <v>2024</v>
      </c>
      <c r="J601" t="str">
        <f>TEXT(calls[[#This Row],[Date of Call]],"DDDD")</f>
        <v>Thursday</v>
      </c>
      <c r="K601" t="str" cm="1">
        <f t="array" ref="K601">_xlfn.IFS(calls[[#This Row],[Duration]]&lt;=10,"Under 10 mins", calls[[#This Row],[Duration]]&lt;=30, "10 to 30 mins", calls[[#This Row],[Duration]]&lt;=60, "30 to 60 mins", calls[[#This Row],[Duration]]&lt;=120, "1 to 2 hours", TRUE, "More than 2 hours")</f>
        <v>1 to 2 hours</v>
      </c>
      <c r="L601">
        <f>ROUND(calls[[#This Row],[Satisfaction Rating]],0)</f>
        <v>3</v>
      </c>
    </row>
    <row r="602" spans="2:12" x14ac:dyDescent="0.3">
      <c r="B602" t="s">
        <v>625</v>
      </c>
      <c r="C602" t="s">
        <v>7</v>
      </c>
      <c r="D602">
        <v>52</v>
      </c>
      <c r="E602" s="15" t="s">
        <v>11</v>
      </c>
      <c r="F602" s="16">
        <v>45113</v>
      </c>
      <c r="G602">
        <v>42</v>
      </c>
      <c r="H602">
        <v>4.5</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30 to 60 mins</v>
      </c>
      <c r="L602">
        <f>ROUND(calls[[#This Row],[Satisfaction Rating]],0)</f>
        <v>5</v>
      </c>
    </row>
    <row r="603" spans="2:12" x14ac:dyDescent="0.3">
      <c r="B603" t="s">
        <v>626</v>
      </c>
      <c r="C603" t="s">
        <v>8</v>
      </c>
      <c r="D603">
        <v>55</v>
      </c>
      <c r="E603" s="15" t="s">
        <v>9</v>
      </c>
      <c r="F603" s="16">
        <v>45114</v>
      </c>
      <c r="G603">
        <v>112</v>
      </c>
      <c r="H603">
        <v>4.5</v>
      </c>
      <c r="I603">
        <f>IF(MONTH(calls[[#This Row],[Date of Call]])&lt;=6, YEAR(calls[[#This Row],[Date of Call]]), YEAR(calls[[#This Row],[Date of Call]])+1)</f>
        <v>2024</v>
      </c>
      <c r="J603" t="str">
        <f>TEXT(calls[[#This Row],[Date of Call]],"DDDD")</f>
        <v>Friday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627</v>
      </c>
      <c r="C604" t="s">
        <v>21</v>
      </c>
      <c r="D604">
        <v>107</v>
      </c>
      <c r="E604" s="15" t="s">
        <v>13</v>
      </c>
      <c r="F604" s="16">
        <v>45114</v>
      </c>
      <c r="G604">
        <v>20</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1 to 2 hours</v>
      </c>
      <c r="L604">
        <f>ROUND(calls[[#This Row],[Satisfaction Rating]],0)</f>
        <v>5</v>
      </c>
    </row>
    <row r="605" spans="2:12" x14ac:dyDescent="0.3">
      <c r="B605" t="s">
        <v>628</v>
      </c>
      <c r="C605" t="s">
        <v>24</v>
      </c>
      <c r="D605">
        <v>88</v>
      </c>
      <c r="E605" s="15" t="s">
        <v>11</v>
      </c>
      <c r="F605" s="16">
        <v>45115</v>
      </c>
      <c r="G605">
        <v>110</v>
      </c>
      <c r="H605">
        <v>4.8</v>
      </c>
      <c r="I605">
        <f>IF(MONTH(calls[[#This Row],[Date of Call]])&lt;=6, YEAR(calls[[#This Row],[Date of Call]]), YEAR(calls[[#This Row],[Date of Call]])+1)</f>
        <v>2024</v>
      </c>
      <c r="J605" t="str">
        <f>TEXT(calls[[#This Row],[Date of Call]],"DDDD")</f>
        <v>Saturday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629</v>
      </c>
      <c r="C606" t="s">
        <v>15</v>
      </c>
      <c r="D606">
        <v>49</v>
      </c>
      <c r="E606" s="15" t="s">
        <v>11</v>
      </c>
      <c r="F606" s="16">
        <v>45115</v>
      </c>
      <c r="G606">
        <v>39</v>
      </c>
      <c r="H606">
        <v>4.5999999999999996</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30 to 60 mins</v>
      </c>
      <c r="L606">
        <f>ROUND(calls[[#This Row],[Satisfaction Rating]],0)</f>
        <v>5</v>
      </c>
    </row>
    <row r="607" spans="2:12" x14ac:dyDescent="0.3">
      <c r="B607" t="s">
        <v>630</v>
      </c>
      <c r="C607" t="s">
        <v>24</v>
      </c>
      <c r="D607">
        <v>72</v>
      </c>
      <c r="E607" s="15" t="s">
        <v>10</v>
      </c>
      <c r="F607" s="16">
        <v>45115</v>
      </c>
      <c r="G607">
        <v>76</v>
      </c>
      <c r="H607">
        <v>4.5</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1 to 2 hours</v>
      </c>
      <c r="L607">
        <f>ROUND(calls[[#This Row],[Satisfaction Rating]],0)</f>
        <v>5</v>
      </c>
    </row>
    <row r="608" spans="2:12" x14ac:dyDescent="0.3">
      <c r="B608" t="s">
        <v>631</v>
      </c>
      <c r="C608" t="s">
        <v>12</v>
      </c>
      <c r="D608">
        <v>50</v>
      </c>
      <c r="E608" s="15" t="s">
        <v>10</v>
      </c>
      <c r="F608" s="16">
        <v>45115</v>
      </c>
      <c r="G608">
        <v>40</v>
      </c>
      <c r="H608">
        <v>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30 to 60 mins</v>
      </c>
      <c r="L608">
        <f>ROUND(calls[[#This Row],[Satisfaction Rating]],0)</f>
        <v>5</v>
      </c>
    </row>
    <row r="609" spans="2:12" x14ac:dyDescent="0.3">
      <c r="B609" t="s">
        <v>632</v>
      </c>
      <c r="C609" t="s">
        <v>24</v>
      </c>
      <c r="D609">
        <v>52</v>
      </c>
      <c r="E609" s="15" t="s">
        <v>13</v>
      </c>
      <c r="F609" s="16">
        <v>45115</v>
      </c>
      <c r="G609">
        <v>42</v>
      </c>
      <c r="H609">
        <v>4.8</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633</v>
      </c>
      <c r="C610" t="s">
        <v>23</v>
      </c>
      <c r="D610">
        <v>85</v>
      </c>
      <c r="E610" s="15" t="s">
        <v>6</v>
      </c>
      <c r="F610" s="16">
        <v>45116</v>
      </c>
      <c r="G610">
        <v>215</v>
      </c>
      <c r="H610">
        <v>3.5</v>
      </c>
      <c r="I610">
        <f>IF(MONTH(calls[[#This Row],[Date of Call]])&lt;=6, YEAR(calls[[#This Row],[Date of Call]]), YEAR(calls[[#This Row],[Date of Call]])+1)</f>
        <v>2024</v>
      </c>
      <c r="J610" t="str">
        <f>TEXT(calls[[#This Row],[Date of Call]],"DDDD")</f>
        <v>Sunday</v>
      </c>
      <c r="K610" t="str" cm="1">
        <f t="array" ref="K610">_xlfn.IFS(calls[[#This Row],[Duration]]&lt;=10,"Under 10 mins", calls[[#This Row],[Duration]]&lt;=30, "10 to 30 mins", calls[[#This Row],[Duration]]&lt;=60, "30 to 60 mins", calls[[#This Row],[Duration]]&lt;=120, "1 to 2 hours", TRUE, "More than 2 hours")</f>
        <v>1 to 2 hours</v>
      </c>
      <c r="L610">
        <f>ROUND(calls[[#This Row],[Satisfaction Rating]],0)</f>
        <v>4</v>
      </c>
    </row>
    <row r="611" spans="2:12" x14ac:dyDescent="0.3">
      <c r="B611" t="s">
        <v>634</v>
      </c>
      <c r="C611" t="s">
        <v>22</v>
      </c>
      <c r="D611">
        <v>98</v>
      </c>
      <c r="E611" s="15" t="s">
        <v>6</v>
      </c>
      <c r="F611" s="16">
        <v>45117</v>
      </c>
      <c r="G611">
        <v>130</v>
      </c>
      <c r="H611">
        <v>3.4</v>
      </c>
      <c r="I611">
        <f>IF(MONTH(calls[[#This Row],[Date of Call]])&lt;=6, YEAR(calls[[#This Row],[Date of Call]]), YEAR(calls[[#This Row],[Date of Call]])+1)</f>
        <v>2024</v>
      </c>
      <c r="J611" t="str">
        <f>TEXT(calls[[#This Row],[Date of Call]],"DDDD")</f>
        <v>Monday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3</v>
      </c>
    </row>
    <row r="612" spans="2:12" x14ac:dyDescent="0.3">
      <c r="B612" t="s">
        <v>635</v>
      </c>
      <c r="C612" t="s">
        <v>19</v>
      </c>
      <c r="D612">
        <v>52</v>
      </c>
      <c r="E612" s="15" t="s">
        <v>6</v>
      </c>
      <c r="F612" s="16">
        <v>45117</v>
      </c>
      <c r="G612">
        <v>190</v>
      </c>
      <c r="H612">
        <v>3.3</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30 to 60 mins</v>
      </c>
      <c r="L612">
        <f>ROUND(calls[[#This Row],[Satisfaction Rating]],0)</f>
        <v>3</v>
      </c>
    </row>
    <row r="613" spans="2:12" x14ac:dyDescent="0.3">
      <c r="B613" t="s">
        <v>636</v>
      </c>
      <c r="C613" t="s">
        <v>8</v>
      </c>
      <c r="D613">
        <v>154</v>
      </c>
      <c r="E613" s="15" t="s">
        <v>11</v>
      </c>
      <c r="F613" s="16">
        <v>45117</v>
      </c>
      <c r="G613">
        <v>164</v>
      </c>
      <c r="H613">
        <v>4.9000000000000004</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More than 2 hours</v>
      </c>
      <c r="L613">
        <f>ROUND(calls[[#This Row],[Satisfaction Rating]],0)</f>
        <v>5</v>
      </c>
    </row>
    <row r="614" spans="2:12" x14ac:dyDescent="0.3">
      <c r="B614" t="s">
        <v>637</v>
      </c>
      <c r="C614" t="s">
        <v>5</v>
      </c>
      <c r="D614">
        <v>131</v>
      </c>
      <c r="E614" s="15" t="s">
        <v>9</v>
      </c>
      <c r="F614" s="16">
        <v>45118</v>
      </c>
      <c r="G614">
        <v>76</v>
      </c>
      <c r="H614">
        <v>4.5</v>
      </c>
      <c r="I614">
        <f>IF(MONTH(calls[[#This Row],[Date of Call]])&lt;=6, YEAR(calls[[#This Row],[Date of Call]]), YEAR(calls[[#This Row],[Date of Call]])+1)</f>
        <v>2024</v>
      </c>
      <c r="J614" t="str">
        <f>TEXT(calls[[#This Row],[Date of Call]],"DDDD")</f>
        <v>Tuesday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638</v>
      </c>
      <c r="C615" t="s">
        <v>23</v>
      </c>
      <c r="D615">
        <v>73</v>
      </c>
      <c r="E615" s="15" t="s">
        <v>9</v>
      </c>
      <c r="F615" s="16">
        <v>45119</v>
      </c>
      <c r="G615">
        <v>87</v>
      </c>
      <c r="H615">
        <v>4.8</v>
      </c>
      <c r="I615">
        <f>IF(MONTH(calls[[#This Row],[Date of Call]])&lt;=6, YEAR(calls[[#This Row],[Date of Call]]), YEAR(calls[[#This Row],[Date of Call]])+1)</f>
        <v>2024</v>
      </c>
      <c r="J615" t="str">
        <f>TEXT(calls[[#This Row],[Date of Call]],"DDDD")</f>
        <v>Wednesday</v>
      </c>
      <c r="K615" t="str" cm="1">
        <f t="array" ref="K615">_xlfn.IFS(calls[[#This Row],[Duration]]&lt;=10,"Under 10 mins", calls[[#This Row],[Duration]]&lt;=30, "10 to 30 mins", calls[[#This Row],[Duration]]&lt;=60, "30 to 60 mins", calls[[#This Row],[Duration]]&lt;=120, "1 to 2 hours", TRUE, "More than 2 hours")</f>
        <v>1 to 2 hours</v>
      </c>
      <c r="L615">
        <f>ROUND(calls[[#This Row],[Satisfaction Rating]],0)</f>
        <v>5</v>
      </c>
    </row>
    <row r="616" spans="2:12" x14ac:dyDescent="0.3">
      <c r="B616" t="s">
        <v>639</v>
      </c>
      <c r="C616" t="s">
        <v>14</v>
      </c>
      <c r="D616">
        <v>45</v>
      </c>
      <c r="E616" s="15" t="s">
        <v>6</v>
      </c>
      <c r="F616" s="16">
        <v>45119</v>
      </c>
      <c r="G616">
        <v>84</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30 to 60 mins</v>
      </c>
      <c r="L616">
        <f>ROUND(calls[[#This Row],[Satisfaction Rating]],0)</f>
        <v>5</v>
      </c>
    </row>
    <row r="617" spans="2:12" x14ac:dyDescent="0.3">
      <c r="B617" t="s">
        <v>640</v>
      </c>
      <c r="C617" t="s">
        <v>7</v>
      </c>
      <c r="D617">
        <v>114</v>
      </c>
      <c r="E617" s="15" t="s">
        <v>13</v>
      </c>
      <c r="F617" s="16">
        <v>45119</v>
      </c>
      <c r="G617">
        <v>114</v>
      </c>
      <c r="H617">
        <v>3.9</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1 to 2 hours</v>
      </c>
      <c r="L617">
        <f>ROUND(calls[[#This Row],[Satisfaction Rating]],0)</f>
        <v>4</v>
      </c>
    </row>
    <row r="618" spans="2:12" x14ac:dyDescent="0.3">
      <c r="B618" t="s">
        <v>641</v>
      </c>
      <c r="C618" t="s">
        <v>22</v>
      </c>
      <c r="D618">
        <v>69</v>
      </c>
      <c r="E618" s="15" t="s">
        <v>9</v>
      </c>
      <c r="F618" s="16">
        <v>45120</v>
      </c>
      <c r="G618">
        <v>56</v>
      </c>
      <c r="H618">
        <v>3.9</v>
      </c>
      <c r="I618">
        <f>IF(MONTH(calls[[#This Row],[Date of Call]])&lt;=6, YEAR(calls[[#This Row],[Date of Call]]), YEAR(calls[[#This Row],[Date of Call]])+1)</f>
        <v>2024</v>
      </c>
      <c r="J618" t="str">
        <f>TEXT(calls[[#This Row],[Date of Call]],"DDDD")</f>
        <v>Thursday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642</v>
      </c>
      <c r="C619" t="s">
        <v>5</v>
      </c>
      <c r="D619">
        <v>33</v>
      </c>
      <c r="E619" s="15" t="s">
        <v>11</v>
      </c>
      <c r="F619" s="16">
        <v>45120</v>
      </c>
      <c r="G619">
        <v>27</v>
      </c>
      <c r="H619">
        <v>3.7</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30 to 60 mins</v>
      </c>
      <c r="L619">
        <f>ROUND(calls[[#This Row],[Satisfaction Rating]],0)</f>
        <v>4</v>
      </c>
    </row>
    <row r="620" spans="2:12" x14ac:dyDescent="0.3">
      <c r="B620" t="s">
        <v>643</v>
      </c>
      <c r="C620" t="s">
        <v>12</v>
      </c>
      <c r="D620">
        <v>31</v>
      </c>
      <c r="E620" s="15" t="s">
        <v>10</v>
      </c>
      <c r="F620" s="16">
        <v>45121</v>
      </c>
      <c r="G620">
        <v>84</v>
      </c>
      <c r="H620">
        <v>4.8</v>
      </c>
      <c r="I620">
        <f>IF(MONTH(calls[[#This Row],[Date of Call]])&lt;=6, YEAR(calls[[#This Row],[Date of Call]]), YEAR(calls[[#This Row],[Date of Call]])+1)</f>
        <v>2024</v>
      </c>
      <c r="J620" t="str">
        <f>TEXT(calls[[#This Row],[Date of Call]],"DDDD")</f>
        <v>Friday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5</v>
      </c>
    </row>
    <row r="621" spans="2:12" x14ac:dyDescent="0.3">
      <c r="B621" t="s">
        <v>644</v>
      </c>
      <c r="C621" t="s">
        <v>14</v>
      </c>
      <c r="D621">
        <v>168</v>
      </c>
      <c r="E621" s="15" t="s">
        <v>11</v>
      </c>
      <c r="F621" s="16">
        <v>45121</v>
      </c>
      <c r="G621">
        <v>72</v>
      </c>
      <c r="H621">
        <v>3.5</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More than 2 hours</v>
      </c>
      <c r="L621">
        <f>ROUND(calls[[#This Row],[Satisfaction Rating]],0)</f>
        <v>4</v>
      </c>
    </row>
    <row r="622" spans="2:12" x14ac:dyDescent="0.3">
      <c r="B622" t="s">
        <v>645</v>
      </c>
      <c r="C622" t="s">
        <v>23</v>
      </c>
      <c r="D622">
        <v>111</v>
      </c>
      <c r="E622" s="15" t="s">
        <v>13</v>
      </c>
      <c r="F622" s="16">
        <v>45122</v>
      </c>
      <c r="G622">
        <v>126</v>
      </c>
      <c r="H622">
        <v>4.2</v>
      </c>
      <c r="I622">
        <f>IF(MONTH(calls[[#This Row],[Date of Call]])&lt;=6, YEAR(calls[[#This Row],[Date of Call]]), YEAR(calls[[#This Row],[Date of Call]])+1)</f>
        <v>2024</v>
      </c>
      <c r="J622" t="str">
        <f>TEXT(calls[[#This Row],[Date of Call]],"DDDD")</f>
        <v>Saturday</v>
      </c>
      <c r="K622" t="str" cm="1">
        <f t="array" ref="K622">_xlfn.IFS(calls[[#This Row],[Duration]]&lt;=10,"Under 10 mins", calls[[#This Row],[Duration]]&lt;=30, "10 to 30 mins", calls[[#This Row],[Duration]]&lt;=60, "30 to 60 mins", calls[[#This Row],[Duration]]&lt;=120, "1 to 2 hours", TRUE, "More than 2 hours")</f>
        <v>1 to 2 hours</v>
      </c>
      <c r="L622">
        <f>ROUND(calls[[#This Row],[Satisfaction Rating]],0)</f>
        <v>4</v>
      </c>
    </row>
    <row r="623" spans="2:12" x14ac:dyDescent="0.3">
      <c r="B623" t="s">
        <v>646</v>
      </c>
      <c r="C623" t="s">
        <v>12</v>
      </c>
      <c r="D623">
        <v>80</v>
      </c>
      <c r="E623" s="15" t="s">
        <v>11</v>
      </c>
      <c r="F623" s="16">
        <v>45123</v>
      </c>
      <c r="G623">
        <v>88</v>
      </c>
      <c r="H623">
        <v>4.9000000000000004</v>
      </c>
      <c r="I623">
        <f>IF(MONTH(calls[[#This Row],[Date of Call]])&lt;=6, YEAR(calls[[#This Row],[Date of Call]]), YEAR(calls[[#This Row],[Date of Call]])+1)</f>
        <v>2024</v>
      </c>
      <c r="J623" t="str">
        <f>TEXT(calls[[#This Row],[Date of Call]],"DDDD")</f>
        <v>Sunday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5</v>
      </c>
    </row>
    <row r="624" spans="2:12" x14ac:dyDescent="0.3">
      <c r="B624" t="s">
        <v>647</v>
      </c>
      <c r="C624" t="s">
        <v>20</v>
      </c>
      <c r="D624">
        <v>37</v>
      </c>
      <c r="E624" s="15" t="s">
        <v>11</v>
      </c>
      <c r="F624" s="16">
        <v>45123</v>
      </c>
      <c r="G624">
        <v>124</v>
      </c>
      <c r="H624">
        <v>4.5999999999999996</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30 to 60 mins</v>
      </c>
      <c r="L624">
        <f>ROUND(calls[[#This Row],[Satisfaction Rating]],0)</f>
        <v>5</v>
      </c>
    </row>
    <row r="625" spans="2:12" x14ac:dyDescent="0.3">
      <c r="B625" t="s">
        <v>648</v>
      </c>
      <c r="C625" t="s">
        <v>17</v>
      </c>
      <c r="D625">
        <v>137</v>
      </c>
      <c r="E625" s="15" t="s">
        <v>11</v>
      </c>
      <c r="F625" s="16">
        <v>45124</v>
      </c>
      <c r="G625">
        <v>84</v>
      </c>
      <c r="H625">
        <v>2.6</v>
      </c>
      <c r="I625">
        <f>IF(MONTH(calls[[#This Row],[Date of Call]])&lt;=6, YEAR(calls[[#This Row],[Date of Call]]), YEAR(calls[[#This Row],[Date of Call]])+1)</f>
        <v>2024</v>
      </c>
      <c r="J625" t="str">
        <f>TEXT(calls[[#This Row],[Date of Call]],"DDDD")</f>
        <v>Monday</v>
      </c>
      <c r="K625" t="str" cm="1">
        <f t="array" ref="K625">_xlfn.IFS(calls[[#This Row],[Duration]]&lt;=10,"Under 10 mins", calls[[#This Row],[Duration]]&lt;=30, "10 to 30 mins", calls[[#This Row],[Duration]]&lt;=60, "30 to 60 mins", calls[[#This Row],[Duration]]&lt;=120, "1 to 2 hours", TRUE, "More than 2 hours")</f>
        <v>More than 2 hours</v>
      </c>
      <c r="L625">
        <f>ROUND(calls[[#This Row],[Satisfaction Rating]],0)</f>
        <v>3</v>
      </c>
    </row>
    <row r="626" spans="2:12" x14ac:dyDescent="0.3">
      <c r="B626" t="s">
        <v>649</v>
      </c>
      <c r="C626" t="s">
        <v>22</v>
      </c>
      <c r="D626">
        <v>123</v>
      </c>
      <c r="E626" s="15" t="s">
        <v>13</v>
      </c>
      <c r="F626" s="16">
        <v>45124</v>
      </c>
      <c r="G626">
        <v>80</v>
      </c>
      <c r="H626">
        <v>2.7</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650</v>
      </c>
      <c r="C627" t="s">
        <v>16</v>
      </c>
      <c r="D627">
        <v>105</v>
      </c>
      <c r="E627" s="15" t="s">
        <v>13</v>
      </c>
      <c r="F627" s="16">
        <v>45125</v>
      </c>
      <c r="G627">
        <v>176</v>
      </c>
      <c r="H627">
        <v>4.7</v>
      </c>
      <c r="I627">
        <f>IF(MONTH(calls[[#This Row],[Date of Call]])&lt;=6, YEAR(calls[[#This Row],[Date of Call]]), YEAR(calls[[#This Row],[Date of Call]])+1)</f>
        <v>2024</v>
      </c>
      <c r="J627" t="str">
        <f>TEXT(calls[[#This Row],[Date of Call]],"DDDD")</f>
        <v>Tuesday</v>
      </c>
      <c r="K627" t="str" cm="1">
        <f t="array" ref="K627">_xlfn.IFS(calls[[#This Row],[Duration]]&lt;=10,"Under 10 mins", calls[[#This Row],[Duration]]&lt;=30, "10 to 30 mins", calls[[#This Row],[Duration]]&lt;=60, "30 to 60 mins", calls[[#This Row],[Duration]]&lt;=120, "1 to 2 hours", TRUE, "More than 2 hours")</f>
        <v>1 to 2 hours</v>
      </c>
      <c r="L627">
        <f>ROUND(calls[[#This Row],[Satisfaction Rating]],0)</f>
        <v>5</v>
      </c>
    </row>
    <row r="628" spans="2:12" x14ac:dyDescent="0.3">
      <c r="B628" t="s">
        <v>651</v>
      </c>
      <c r="C628" t="s">
        <v>20</v>
      </c>
      <c r="D628">
        <v>76</v>
      </c>
      <c r="E628" s="15" t="s">
        <v>6</v>
      </c>
      <c r="F628" s="16">
        <v>45126</v>
      </c>
      <c r="G628">
        <v>84</v>
      </c>
      <c r="H628">
        <v>3.9</v>
      </c>
      <c r="I628">
        <f>IF(MONTH(calls[[#This Row],[Date of Call]])&lt;=6, YEAR(calls[[#This Row],[Date of Call]]), YEAR(calls[[#This Row],[Date of Call]])+1)</f>
        <v>2024</v>
      </c>
      <c r="J628" t="str">
        <f>TEXT(calls[[#This Row],[Date of Call]],"DDDD")</f>
        <v>Wednesday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4</v>
      </c>
    </row>
    <row r="629" spans="2:12" x14ac:dyDescent="0.3">
      <c r="B629" t="s">
        <v>652</v>
      </c>
      <c r="C629" t="s">
        <v>12</v>
      </c>
      <c r="D629">
        <v>144</v>
      </c>
      <c r="E629" s="15" t="s">
        <v>6</v>
      </c>
      <c r="F629" s="16">
        <v>45126</v>
      </c>
      <c r="G629">
        <v>164</v>
      </c>
      <c r="H629">
        <v>2.8</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More than 2 hours</v>
      </c>
      <c r="L629">
        <f>ROUND(calls[[#This Row],[Satisfaction Rating]],0)</f>
        <v>3</v>
      </c>
    </row>
    <row r="630" spans="2:12" x14ac:dyDescent="0.3">
      <c r="B630" t="s">
        <v>653</v>
      </c>
      <c r="C630" t="s">
        <v>5</v>
      </c>
      <c r="D630">
        <v>109</v>
      </c>
      <c r="E630" s="15" t="s">
        <v>10</v>
      </c>
      <c r="F630" s="16">
        <v>45126</v>
      </c>
      <c r="G630">
        <v>132</v>
      </c>
      <c r="H630">
        <v>3.1</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1 to 2 hours</v>
      </c>
      <c r="L630">
        <f>ROUND(calls[[#This Row],[Satisfaction Rating]],0)</f>
        <v>3</v>
      </c>
    </row>
    <row r="631" spans="2:12" x14ac:dyDescent="0.3">
      <c r="B631" t="s">
        <v>654</v>
      </c>
      <c r="C631" t="s">
        <v>22</v>
      </c>
      <c r="D631">
        <v>172</v>
      </c>
      <c r="E631" s="15" t="s">
        <v>11</v>
      </c>
      <c r="F631" s="16">
        <v>45127</v>
      </c>
      <c r="G631">
        <v>27</v>
      </c>
      <c r="H631">
        <v>4.2</v>
      </c>
      <c r="I631">
        <f>IF(MONTH(calls[[#This Row],[Date of Call]])&lt;=6, YEAR(calls[[#This Row],[Date of Call]]), YEAR(calls[[#This Row],[Date of Call]])+1)</f>
        <v>2024</v>
      </c>
      <c r="J631" t="str">
        <f>TEXT(calls[[#This Row],[Date of Call]],"DDDD")</f>
        <v>Thursday</v>
      </c>
      <c r="K631" t="str" cm="1">
        <f t="array" ref="K631">_xlfn.IFS(calls[[#This Row],[Duration]]&lt;=10,"Under 10 mins", calls[[#This Row],[Duration]]&lt;=30, "10 to 30 mins", calls[[#This Row],[Duration]]&lt;=60, "30 to 60 mins", calls[[#This Row],[Duration]]&lt;=120, "1 to 2 hours", TRUE, "More than 2 hours")</f>
        <v>More than 2 hours</v>
      </c>
      <c r="L631">
        <f>ROUND(calls[[#This Row],[Satisfaction Rating]],0)</f>
        <v>4</v>
      </c>
    </row>
    <row r="632" spans="2:12" x14ac:dyDescent="0.3">
      <c r="B632" t="s">
        <v>655</v>
      </c>
      <c r="C632" t="s">
        <v>12</v>
      </c>
      <c r="D632">
        <v>56</v>
      </c>
      <c r="E632" s="15" t="s">
        <v>13</v>
      </c>
      <c r="F632" s="16">
        <v>45127</v>
      </c>
      <c r="G632">
        <v>27</v>
      </c>
      <c r="H632">
        <v>4.3</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30 to 60 mins</v>
      </c>
      <c r="L632">
        <f>ROUND(calls[[#This Row],[Satisfaction Rating]],0)</f>
        <v>4</v>
      </c>
    </row>
    <row r="633" spans="2:12" x14ac:dyDescent="0.3">
      <c r="B633" t="s">
        <v>656</v>
      </c>
      <c r="C633" t="s">
        <v>12</v>
      </c>
      <c r="D633">
        <v>121</v>
      </c>
      <c r="E633" s="15" t="s">
        <v>9</v>
      </c>
      <c r="F633" s="16">
        <v>45127</v>
      </c>
      <c r="G633">
        <v>20</v>
      </c>
      <c r="H633">
        <v>2.7</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More than 2 hours</v>
      </c>
      <c r="L633">
        <f>ROUND(calls[[#This Row],[Satisfaction Rating]],0)</f>
        <v>3</v>
      </c>
    </row>
    <row r="634" spans="2:12" x14ac:dyDescent="0.3">
      <c r="B634" t="s">
        <v>657</v>
      </c>
      <c r="C634" t="s">
        <v>22</v>
      </c>
      <c r="D634">
        <v>41</v>
      </c>
      <c r="E634" s="15" t="s">
        <v>13</v>
      </c>
      <c r="F634" s="16">
        <v>45128</v>
      </c>
      <c r="G634">
        <v>112</v>
      </c>
      <c r="H634">
        <v>2.2999999999999998</v>
      </c>
      <c r="I634">
        <f>IF(MONTH(calls[[#This Row],[Date of Call]])&lt;=6, YEAR(calls[[#This Row],[Date of Call]]), YEAR(calls[[#This Row],[Date of Call]])+1)</f>
        <v>2024</v>
      </c>
      <c r="J634" t="str">
        <f>TEXT(calls[[#This Row],[Date of Call]],"DDDD")</f>
        <v>Friday</v>
      </c>
      <c r="K634" t="str" cm="1">
        <f t="array" ref="K634">_xlfn.IFS(calls[[#This Row],[Duration]]&lt;=10,"Under 10 mins", calls[[#This Row],[Duration]]&lt;=30, "10 to 30 mins", calls[[#This Row],[Duration]]&lt;=60, "30 to 60 mins", calls[[#This Row],[Duration]]&lt;=120, "1 to 2 hours", TRUE, "More than 2 hours")</f>
        <v>30 to 60 mins</v>
      </c>
      <c r="L634">
        <f>ROUND(calls[[#This Row],[Satisfaction Rating]],0)</f>
        <v>2</v>
      </c>
    </row>
    <row r="635" spans="2:12" x14ac:dyDescent="0.3">
      <c r="B635" t="s">
        <v>658</v>
      </c>
      <c r="C635" t="s">
        <v>21</v>
      </c>
      <c r="D635">
        <v>60</v>
      </c>
      <c r="E635" s="15" t="s">
        <v>11</v>
      </c>
      <c r="F635" s="16">
        <v>45128</v>
      </c>
      <c r="G635">
        <v>60</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659</v>
      </c>
      <c r="C636" t="s">
        <v>21</v>
      </c>
      <c r="D636">
        <v>144</v>
      </c>
      <c r="E636" s="15" t="s">
        <v>11</v>
      </c>
      <c r="F636" s="16">
        <v>45129</v>
      </c>
      <c r="G636">
        <v>102</v>
      </c>
      <c r="H636">
        <v>2.9</v>
      </c>
      <c r="I636">
        <f>IF(MONTH(calls[[#This Row],[Date of Call]])&lt;=6, YEAR(calls[[#This Row],[Date of Call]]), YEAR(calls[[#This Row],[Date of Call]])+1)</f>
        <v>2024</v>
      </c>
      <c r="J636" t="str">
        <f>TEXT(calls[[#This Row],[Date of Call]],"DDDD")</f>
        <v>Saturday</v>
      </c>
      <c r="K636" t="str" cm="1">
        <f t="array" ref="K636">_xlfn.IFS(calls[[#This Row],[Duration]]&lt;=10,"Under 10 mins", calls[[#This Row],[Duration]]&lt;=30, "10 to 30 mins", calls[[#This Row],[Duration]]&lt;=60, "30 to 60 mins", calls[[#This Row],[Duration]]&lt;=120, "1 to 2 hours", TRUE, "More than 2 hours")</f>
        <v>More than 2 hours</v>
      </c>
      <c r="L636">
        <f>ROUND(calls[[#This Row],[Satisfaction Rating]],0)</f>
        <v>3</v>
      </c>
    </row>
    <row r="637" spans="2:12" x14ac:dyDescent="0.3">
      <c r="B637" t="s">
        <v>660</v>
      </c>
      <c r="C637" t="s">
        <v>8</v>
      </c>
      <c r="D637">
        <v>67</v>
      </c>
      <c r="E637" s="15" t="s">
        <v>11</v>
      </c>
      <c r="F637" s="16">
        <v>45129</v>
      </c>
      <c r="G637">
        <v>38</v>
      </c>
      <c r="H637">
        <v>4.2</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1 to 2 hours</v>
      </c>
      <c r="L637">
        <f>ROUND(calls[[#This Row],[Satisfaction Rating]],0)</f>
        <v>4</v>
      </c>
    </row>
    <row r="638" spans="2:12" x14ac:dyDescent="0.3">
      <c r="B638" t="s">
        <v>661</v>
      </c>
      <c r="C638" t="s">
        <v>22</v>
      </c>
      <c r="D638">
        <v>162</v>
      </c>
      <c r="E638" s="15" t="s">
        <v>10</v>
      </c>
      <c r="F638" s="16">
        <v>45129</v>
      </c>
      <c r="G638">
        <v>82</v>
      </c>
      <c r="H638">
        <v>4.5999999999999996</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More than 2 hours</v>
      </c>
      <c r="L638">
        <f>ROUND(calls[[#This Row],[Satisfaction Rating]],0)</f>
        <v>5</v>
      </c>
    </row>
    <row r="639" spans="2:12" x14ac:dyDescent="0.3">
      <c r="B639" t="s">
        <v>662</v>
      </c>
      <c r="C639" t="s">
        <v>21</v>
      </c>
      <c r="D639">
        <v>87</v>
      </c>
      <c r="E639" s="15" t="s">
        <v>9</v>
      </c>
      <c r="F639" s="16">
        <v>45132</v>
      </c>
      <c r="G639">
        <v>125</v>
      </c>
      <c r="H639">
        <v>4.5</v>
      </c>
      <c r="I639">
        <f>IF(MONTH(calls[[#This Row],[Date of Call]])&lt;=6, YEAR(calls[[#This Row],[Date of Call]]), YEAR(calls[[#This Row],[Date of Call]])+1)</f>
        <v>2024</v>
      </c>
      <c r="J639" t="str">
        <f>TEXT(calls[[#This Row],[Date of Call]],"DDDD")</f>
        <v>Tuesday</v>
      </c>
      <c r="K639" t="str" cm="1">
        <f t="array" ref="K639">_xlfn.IFS(calls[[#This Row],[Duration]]&lt;=10,"Under 10 mins", calls[[#This Row],[Duration]]&lt;=30, "10 to 30 mins", calls[[#This Row],[Duration]]&lt;=60, "30 to 60 mins", calls[[#This Row],[Duration]]&lt;=120, "1 to 2 hours", TRUE, "More than 2 hours")</f>
        <v>1 to 2 hours</v>
      </c>
      <c r="L639">
        <f>ROUND(calls[[#This Row],[Satisfaction Rating]],0)</f>
        <v>5</v>
      </c>
    </row>
    <row r="640" spans="2:12" x14ac:dyDescent="0.3">
      <c r="B640" t="s">
        <v>663</v>
      </c>
      <c r="C640" t="s">
        <v>19</v>
      </c>
      <c r="D640">
        <v>10</v>
      </c>
      <c r="E640" s="15" t="s">
        <v>6</v>
      </c>
      <c r="F640" s="16">
        <v>45133</v>
      </c>
      <c r="G640">
        <v>72</v>
      </c>
      <c r="H640">
        <v>3.7</v>
      </c>
      <c r="I640">
        <f>IF(MONTH(calls[[#This Row],[Date of Call]])&lt;=6, YEAR(calls[[#This Row],[Date of Call]]), YEAR(calls[[#This Row],[Date of Call]])+1)</f>
        <v>2024</v>
      </c>
      <c r="J640" t="str">
        <f>TEXT(calls[[#This Row],[Date of Call]],"DDDD")</f>
        <v>Wednesday</v>
      </c>
      <c r="K640" t="str" cm="1">
        <f t="array" ref="K640">_xlfn.IFS(calls[[#This Row],[Duration]]&lt;=10,"Under 10 mins", calls[[#This Row],[Duration]]&lt;=30, "10 to 30 mins", calls[[#This Row],[Duration]]&lt;=60, "30 to 60 mins", calls[[#This Row],[Duration]]&lt;=120, "1 to 2 hours", TRUE, "More than 2 hours")</f>
        <v>Under 10 mins</v>
      </c>
      <c r="L640">
        <f>ROUND(calls[[#This Row],[Satisfaction Rating]],0)</f>
        <v>4</v>
      </c>
    </row>
    <row r="641" spans="2:12" x14ac:dyDescent="0.3">
      <c r="B641" t="s">
        <v>664</v>
      </c>
      <c r="C641" t="s">
        <v>12</v>
      </c>
      <c r="D641">
        <v>138</v>
      </c>
      <c r="E641" s="15" t="s">
        <v>6</v>
      </c>
      <c r="F641" s="16">
        <v>45133</v>
      </c>
      <c r="G641">
        <v>195</v>
      </c>
      <c r="H641">
        <v>4.0999999999999996</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More than 2 hours</v>
      </c>
      <c r="L641">
        <f>ROUND(calls[[#This Row],[Satisfaction Rating]],0)</f>
        <v>4</v>
      </c>
    </row>
    <row r="642" spans="2:12" x14ac:dyDescent="0.3">
      <c r="B642" t="s">
        <v>665</v>
      </c>
      <c r="C642" t="s">
        <v>22</v>
      </c>
      <c r="D642">
        <v>31</v>
      </c>
      <c r="E642" s="15" t="s">
        <v>6</v>
      </c>
      <c r="F642" s="16">
        <v>45134</v>
      </c>
      <c r="G642">
        <v>160</v>
      </c>
      <c r="H642">
        <v>3.4</v>
      </c>
      <c r="I642">
        <f>IF(MONTH(calls[[#This Row],[Date of Call]])&lt;=6, YEAR(calls[[#This Row],[Date of Call]]), YEAR(calls[[#This Row],[Date of Call]])+1)</f>
        <v>2024</v>
      </c>
      <c r="J642" t="str">
        <f>TEXT(calls[[#This Row],[Date of Call]],"DDDD")</f>
        <v>Thursday</v>
      </c>
      <c r="K642" t="str" cm="1">
        <f t="array" ref="K642">_xlfn.IFS(calls[[#This Row],[Duration]]&lt;=10,"Under 10 mins", calls[[#This Row],[Duration]]&lt;=30, "10 to 30 mins", calls[[#This Row],[Duration]]&lt;=60, "30 to 60 mins", calls[[#This Row],[Duration]]&lt;=120, "1 to 2 hours", TRUE, "More than 2 hours")</f>
        <v>30 to 60 mins</v>
      </c>
      <c r="L642">
        <f>ROUND(calls[[#This Row],[Satisfaction Rating]],0)</f>
        <v>3</v>
      </c>
    </row>
    <row r="643" spans="2:12" x14ac:dyDescent="0.3">
      <c r="B643" t="s">
        <v>666</v>
      </c>
      <c r="C643" t="s">
        <v>16</v>
      </c>
      <c r="D643">
        <v>75</v>
      </c>
      <c r="E643" s="15" t="s">
        <v>10</v>
      </c>
      <c r="F643" s="16">
        <v>45134</v>
      </c>
      <c r="G643">
        <v>78</v>
      </c>
      <c r="H643">
        <v>3.3</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1 to 2 hours</v>
      </c>
      <c r="L643">
        <f>ROUND(calls[[#This Row],[Satisfaction Rating]],0)</f>
        <v>3</v>
      </c>
    </row>
    <row r="644" spans="2:12" x14ac:dyDescent="0.3">
      <c r="B644" t="s">
        <v>667</v>
      </c>
      <c r="C644" t="s">
        <v>20</v>
      </c>
      <c r="D644">
        <v>65</v>
      </c>
      <c r="E644" s="15" t="s">
        <v>10</v>
      </c>
      <c r="F644" s="16">
        <v>45135</v>
      </c>
      <c r="G644">
        <v>70</v>
      </c>
      <c r="H644">
        <v>4.4000000000000004</v>
      </c>
      <c r="I644">
        <f>IF(MONTH(calls[[#This Row],[Date of Call]])&lt;=6, YEAR(calls[[#This Row],[Date of Call]]), YEAR(calls[[#This Row],[Date of Call]])+1)</f>
        <v>2024</v>
      </c>
      <c r="J644" t="str">
        <f>TEXT(calls[[#This Row],[Date of Call]],"DDDD")</f>
        <v>Friday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4</v>
      </c>
    </row>
    <row r="645" spans="2:12" x14ac:dyDescent="0.3">
      <c r="B645" t="s">
        <v>668</v>
      </c>
      <c r="C645" t="s">
        <v>23</v>
      </c>
      <c r="D645">
        <v>106</v>
      </c>
      <c r="E645" s="15" t="s">
        <v>13</v>
      </c>
      <c r="F645" s="16">
        <v>45135</v>
      </c>
      <c r="G645">
        <v>105</v>
      </c>
      <c r="H645">
        <v>4.2</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669</v>
      </c>
      <c r="C646" t="s">
        <v>20</v>
      </c>
      <c r="D646">
        <v>107</v>
      </c>
      <c r="E646" s="15" t="s">
        <v>13</v>
      </c>
      <c r="F646" s="16">
        <v>45136</v>
      </c>
      <c r="G646">
        <v>78</v>
      </c>
      <c r="H646">
        <v>3.4</v>
      </c>
      <c r="I646">
        <f>IF(MONTH(calls[[#This Row],[Date of Call]])&lt;=6, YEAR(calls[[#This Row],[Date of Call]]), YEAR(calls[[#This Row],[Date of Call]])+1)</f>
        <v>2024</v>
      </c>
      <c r="J646" t="str">
        <f>TEXT(calls[[#This Row],[Date of Call]],"DDDD")</f>
        <v>Saturday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3</v>
      </c>
    </row>
    <row r="647" spans="2:12" x14ac:dyDescent="0.3">
      <c r="B647" t="s">
        <v>670</v>
      </c>
      <c r="C647" t="s">
        <v>17</v>
      </c>
      <c r="D647">
        <v>78</v>
      </c>
      <c r="E647" s="15" t="s">
        <v>13</v>
      </c>
      <c r="F647" s="16">
        <v>45138</v>
      </c>
      <c r="G647">
        <v>205</v>
      </c>
      <c r="H647">
        <v>4.4000000000000004</v>
      </c>
      <c r="I647">
        <f>IF(MONTH(calls[[#This Row],[Date of Call]])&lt;=6, YEAR(calls[[#This Row],[Date of Call]]), YEAR(calls[[#This Row],[Date of Call]])+1)</f>
        <v>2024</v>
      </c>
      <c r="J647" t="str">
        <f>TEXT(calls[[#This Row],[Date of Call]],"DDDD")</f>
        <v>Monday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4</v>
      </c>
    </row>
    <row r="648" spans="2:12" x14ac:dyDescent="0.3">
      <c r="B648" t="s">
        <v>671</v>
      </c>
      <c r="C648" t="s">
        <v>24</v>
      </c>
      <c r="D648">
        <v>122</v>
      </c>
      <c r="E648" s="15" t="s">
        <v>13</v>
      </c>
      <c r="F648" s="16">
        <v>45138</v>
      </c>
      <c r="G648">
        <v>78</v>
      </c>
      <c r="H648">
        <v>2.7</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More than 2 hours</v>
      </c>
      <c r="L648">
        <f>ROUND(calls[[#This Row],[Satisfaction Rating]],0)</f>
        <v>3</v>
      </c>
    </row>
    <row r="649" spans="2:12" x14ac:dyDescent="0.3">
      <c r="B649" t="s">
        <v>672</v>
      </c>
      <c r="C649" t="s">
        <v>12</v>
      </c>
      <c r="D649">
        <v>58</v>
      </c>
      <c r="E649" s="15" t="s">
        <v>6</v>
      </c>
      <c r="F649" s="16">
        <v>45138</v>
      </c>
      <c r="G649">
        <v>38</v>
      </c>
      <c r="H649">
        <v>4.5</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30 to 60 mins</v>
      </c>
      <c r="L649">
        <f>ROUND(calls[[#This Row],[Satisfaction Rating]],0)</f>
        <v>5</v>
      </c>
    </row>
    <row r="650" spans="2:12" x14ac:dyDescent="0.3">
      <c r="B650" t="s">
        <v>673</v>
      </c>
      <c r="C650" t="s">
        <v>17</v>
      </c>
      <c r="D650">
        <v>33</v>
      </c>
      <c r="E650" s="15" t="s">
        <v>11</v>
      </c>
      <c r="F650" s="16">
        <v>45138</v>
      </c>
      <c r="G650">
        <v>92</v>
      </c>
      <c r="H650">
        <v>1.7</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2</v>
      </c>
    </row>
    <row r="651" spans="2:12" x14ac:dyDescent="0.3">
      <c r="B651" t="s">
        <v>674</v>
      </c>
      <c r="C651" t="s">
        <v>5</v>
      </c>
      <c r="D651">
        <v>164</v>
      </c>
      <c r="E651" s="15" t="s">
        <v>10</v>
      </c>
      <c r="F651" s="16">
        <v>45138</v>
      </c>
      <c r="G651">
        <v>36</v>
      </c>
      <c r="H651">
        <v>4.7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More than 2 hours</v>
      </c>
      <c r="L651">
        <f>ROUND(calls[[#This Row],[Satisfaction Rating]],0)</f>
        <v>5</v>
      </c>
    </row>
    <row r="652" spans="2:12" x14ac:dyDescent="0.3">
      <c r="B652" t="s">
        <v>675</v>
      </c>
      <c r="C652" t="s">
        <v>16</v>
      </c>
      <c r="D652">
        <v>163</v>
      </c>
      <c r="E652" s="15" t="s">
        <v>9</v>
      </c>
      <c r="F652" s="16">
        <v>45138</v>
      </c>
      <c r="G652">
        <v>76</v>
      </c>
      <c r="H652">
        <v>4.4000000000000004</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4</v>
      </c>
    </row>
    <row r="653" spans="2:12" x14ac:dyDescent="0.3">
      <c r="B653" t="s">
        <v>676</v>
      </c>
      <c r="C653" t="s">
        <v>15</v>
      </c>
      <c r="D653">
        <v>71</v>
      </c>
      <c r="E653" s="15" t="s">
        <v>10</v>
      </c>
      <c r="F653" s="16">
        <v>45140</v>
      </c>
      <c r="G653">
        <v>170</v>
      </c>
      <c r="H653">
        <v>3.5</v>
      </c>
      <c r="I653">
        <f>IF(MONTH(calls[[#This Row],[Date of Call]])&lt;=6, YEAR(calls[[#This Row],[Date of Call]]), YEAR(calls[[#This Row],[Date of Call]])+1)</f>
        <v>2024</v>
      </c>
      <c r="J653" t="str">
        <f>TEXT(calls[[#This Row],[Date of Call]],"DDDD")</f>
        <v>Wednesday</v>
      </c>
      <c r="K653" t="str" cm="1">
        <f t="array" ref="K653">_xlfn.IFS(calls[[#This Row],[Duration]]&lt;=10,"Under 10 mins", calls[[#This Row],[Duration]]&lt;=30, "10 to 30 mins", calls[[#This Row],[Duration]]&lt;=60, "30 to 60 mins", calls[[#This Row],[Duration]]&lt;=120, "1 to 2 hours", TRUE, "More than 2 hours")</f>
        <v>1 to 2 hours</v>
      </c>
      <c r="L653">
        <f>ROUND(calls[[#This Row],[Satisfaction Rating]],0)</f>
        <v>4</v>
      </c>
    </row>
    <row r="654" spans="2:12" x14ac:dyDescent="0.3">
      <c r="B654" t="s">
        <v>677</v>
      </c>
      <c r="C654" t="s">
        <v>17</v>
      </c>
      <c r="D654">
        <v>103</v>
      </c>
      <c r="E654" s="15" t="s">
        <v>6</v>
      </c>
      <c r="F654" s="16">
        <v>45141</v>
      </c>
      <c r="G654">
        <v>117</v>
      </c>
      <c r="H654">
        <v>4.7</v>
      </c>
      <c r="I654">
        <f>IF(MONTH(calls[[#This Row],[Date of Call]])&lt;=6, YEAR(calls[[#This Row],[Date of Call]]), YEAR(calls[[#This Row],[Date of Call]])+1)</f>
        <v>2024</v>
      </c>
      <c r="J654" t="str">
        <f>TEXT(calls[[#This Row],[Date of Call]],"DDDD")</f>
        <v>Thursday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5</v>
      </c>
    </row>
    <row r="655" spans="2:12" x14ac:dyDescent="0.3">
      <c r="B655" t="s">
        <v>678</v>
      </c>
      <c r="C655" t="s">
        <v>7</v>
      </c>
      <c r="D655">
        <v>69</v>
      </c>
      <c r="E655" s="15" t="s">
        <v>9</v>
      </c>
      <c r="F655" s="16">
        <v>45141</v>
      </c>
      <c r="G655">
        <v>20</v>
      </c>
      <c r="H655">
        <v>4.3</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4</v>
      </c>
    </row>
    <row r="656" spans="2:12" x14ac:dyDescent="0.3">
      <c r="B656" t="s">
        <v>679</v>
      </c>
      <c r="C656" t="s">
        <v>16</v>
      </c>
      <c r="D656">
        <v>111</v>
      </c>
      <c r="E656" s="15" t="s">
        <v>6</v>
      </c>
      <c r="F656" s="16">
        <v>45141</v>
      </c>
      <c r="G656">
        <v>99</v>
      </c>
      <c r="H656">
        <v>4.0999999999999996</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680</v>
      </c>
      <c r="C657" t="s">
        <v>18</v>
      </c>
      <c r="D657">
        <v>97</v>
      </c>
      <c r="E657" s="15" t="s">
        <v>9</v>
      </c>
      <c r="F657" s="16">
        <v>45142</v>
      </c>
      <c r="G657">
        <v>105</v>
      </c>
      <c r="H657">
        <v>2.9</v>
      </c>
      <c r="I657">
        <f>IF(MONTH(calls[[#This Row],[Date of Call]])&lt;=6, YEAR(calls[[#This Row],[Date of Call]]), YEAR(calls[[#This Row],[Date of Call]])+1)</f>
        <v>2024</v>
      </c>
      <c r="J657" t="str">
        <f>TEXT(calls[[#This Row],[Date of Call]],"DDDD")</f>
        <v>Friday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3</v>
      </c>
    </row>
    <row r="658" spans="2:12" x14ac:dyDescent="0.3">
      <c r="B658" t="s">
        <v>681</v>
      </c>
      <c r="C658" t="s">
        <v>14</v>
      </c>
      <c r="D658">
        <v>144</v>
      </c>
      <c r="E658" s="15" t="s">
        <v>13</v>
      </c>
      <c r="F658" s="16">
        <v>45142</v>
      </c>
      <c r="G658">
        <v>195</v>
      </c>
      <c r="H658">
        <v>3.4</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More than 2 hours</v>
      </c>
      <c r="L658">
        <f>ROUND(calls[[#This Row],[Satisfaction Rating]],0)</f>
        <v>3</v>
      </c>
    </row>
    <row r="659" spans="2:12" x14ac:dyDescent="0.3">
      <c r="B659" t="s">
        <v>682</v>
      </c>
      <c r="C659" t="s">
        <v>23</v>
      </c>
      <c r="D659">
        <v>56</v>
      </c>
      <c r="E659" s="15" t="s">
        <v>9</v>
      </c>
      <c r="F659" s="16">
        <v>45143</v>
      </c>
      <c r="G659">
        <v>152</v>
      </c>
      <c r="H659">
        <v>4.5999999999999996</v>
      </c>
      <c r="I659">
        <f>IF(MONTH(calls[[#This Row],[Date of Call]])&lt;=6, YEAR(calls[[#This Row],[Date of Call]]), YEAR(calls[[#This Row],[Date of Call]])+1)</f>
        <v>2024</v>
      </c>
      <c r="J659" t="str">
        <f>TEXT(calls[[#This Row],[Date of Call]],"DDDD")</f>
        <v>Saturday</v>
      </c>
      <c r="K659" t="str" cm="1">
        <f t="array" ref="K659">_xlfn.IFS(calls[[#This Row],[Duration]]&lt;=10,"Under 10 mins", calls[[#This Row],[Duration]]&lt;=30, "10 to 30 mins", calls[[#This Row],[Duration]]&lt;=60, "30 to 60 mins", calls[[#This Row],[Duration]]&lt;=120, "1 to 2 hours", TRUE, "More than 2 hours")</f>
        <v>30 to 60 mins</v>
      </c>
      <c r="L659">
        <f>ROUND(calls[[#This Row],[Satisfaction Rating]],0)</f>
        <v>5</v>
      </c>
    </row>
    <row r="660" spans="2:12" x14ac:dyDescent="0.3">
      <c r="B660" t="s">
        <v>683</v>
      </c>
      <c r="C660" t="s">
        <v>14</v>
      </c>
      <c r="D660">
        <v>132</v>
      </c>
      <c r="E660" s="15" t="s">
        <v>13</v>
      </c>
      <c r="F660" s="16">
        <v>45144</v>
      </c>
      <c r="G660">
        <v>195</v>
      </c>
      <c r="H660">
        <v>4.9000000000000004</v>
      </c>
      <c r="I660">
        <f>IF(MONTH(calls[[#This Row],[Date of Call]])&lt;=6, YEAR(calls[[#This Row],[Date of Call]]), YEAR(calls[[#This Row],[Date of Call]])+1)</f>
        <v>2024</v>
      </c>
      <c r="J660" t="str">
        <f>TEXT(calls[[#This Row],[Date of Call]],"DDDD")</f>
        <v>Sunday</v>
      </c>
      <c r="K660" t="str" cm="1">
        <f t="array" ref="K660">_xlfn.IFS(calls[[#This Row],[Duration]]&lt;=10,"Under 10 mins", calls[[#This Row],[Duration]]&lt;=30, "10 to 30 mins", calls[[#This Row],[Duration]]&lt;=60, "30 to 60 mins", calls[[#This Row],[Duration]]&lt;=120, "1 to 2 hours", TRUE, "More than 2 hours")</f>
        <v>More than 2 hours</v>
      </c>
      <c r="L660">
        <f>ROUND(calls[[#This Row],[Satisfaction Rating]],0)</f>
        <v>5</v>
      </c>
    </row>
    <row r="661" spans="2:12" x14ac:dyDescent="0.3">
      <c r="B661" t="s">
        <v>684</v>
      </c>
      <c r="C661" t="s">
        <v>15</v>
      </c>
      <c r="D661">
        <v>72</v>
      </c>
      <c r="E661" s="15" t="s">
        <v>11</v>
      </c>
      <c r="F661" s="16">
        <v>45144</v>
      </c>
      <c r="G661">
        <v>70</v>
      </c>
      <c r="H661">
        <v>3.6</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1 to 2 hours</v>
      </c>
      <c r="L661">
        <f>ROUND(calls[[#This Row],[Satisfaction Rating]],0)</f>
        <v>4</v>
      </c>
    </row>
    <row r="662" spans="2:12" x14ac:dyDescent="0.3">
      <c r="B662" t="s">
        <v>685</v>
      </c>
      <c r="C662" t="s">
        <v>16</v>
      </c>
      <c r="D662">
        <v>18</v>
      </c>
      <c r="E662" s="15" t="s">
        <v>11</v>
      </c>
      <c r="F662" s="16">
        <v>45144</v>
      </c>
      <c r="G662">
        <v>22</v>
      </c>
      <c r="H662">
        <v>3.5</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10 to 30 mins</v>
      </c>
      <c r="L662">
        <f>ROUND(calls[[#This Row],[Satisfaction Rating]],0)</f>
        <v>4</v>
      </c>
    </row>
    <row r="663" spans="2:12" x14ac:dyDescent="0.3">
      <c r="B663" t="s">
        <v>686</v>
      </c>
      <c r="C663" t="s">
        <v>8</v>
      </c>
      <c r="D663">
        <v>115</v>
      </c>
      <c r="E663" s="15" t="s">
        <v>6</v>
      </c>
      <c r="F663" s="16">
        <v>45145</v>
      </c>
      <c r="G663">
        <v>40</v>
      </c>
      <c r="H663">
        <v>3.3</v>
      </c>
      <c r="I663">
        <f>IF(MONTH(calls[[#This Row],[Date of Call]])&lt;=6, YEAR(calls[[#This Row],[Date of Call]]), YEAR(calls[[#This Row],[Date of Call]])+1)</f>
        <v>2024</v>
      </c>
      <c r="J663" t="str">
        <f>TEXT(calls[[#This Row],[Date of Call]],"DDDD")</f>
        <v>Monday</v>
      </c>
      <c r="K663" t="str" cm="1">
        <f t="array" ref="K663">_xlfn.IFS(calls[[#This Row],[Duration]]&lt;=10,"Under 10 mins", calls[[#This Row],[Duration]]&lt;=30, "10 to 30 mins", calls[[#This Row],[Duration]]&lt;=60, "30 to 60 mins", calls[[#This Row],[Duration]]&lt;=120, "1 to 2 hours", TRUE, "More than 2 hours")</f>
        <v>1 to 2 hours</v>
      </c>
      <c r="L663">
        <f>ROUND(calls[[#This Row],[Satisfaction Rating]],0)</f>
        <v>3</v>
      </c>
    </row>
    <row r="664" spans="2:12" x14ac:dyDescent="0.3">
      <c r="B664" t="s">
        <v>687</v>
      </c>
      <c r="C664" t="s">
        <v>8</v>
      </c>
      <c r="D664">
        <v>124</v>
      </c>
      <c r="E664" s="15" t="s">
        <v>9</v>
      </c>
      <c r="F664" s="16">
        <v>45146</v>
      </c>
      <c r="G664">
        <v>54</v>
      </c>
      <c r="H664">
        <v>3.8</v>
      </c>
      <c r="I664">
        <f>IF(MONTH(calls[[#This Row],[Date of Call]])&lt;=6, YEAR(calls[[#This Row],[Date of Call]]), YEAR(calls[[#This Row],[Date of Call]])+1)</f>
        <v>2024</v>
      </c>
      <c r="J664" t="str">
        <f>TEXT(calls[[#This Row],[Date of Call]],"DDDD")</f>
        <v>Tuesday</v>
      </c>
      <c r="K664" t="str" cm="1">
        <f t="array" ref="K664">_xlfn.IFS(calls[[#This Row],[Duration]]&lt;=10,"Under 10 mins", calls[[#This Row],[Duration]]&lt;=30, "10 to 30 mins", calls[[#This Row],[Duration]]&lt;=60, "30 to 60 mins", calls[[#This Row],[Duration]]&lt;=120, "1 to 2 hours", TRUE, "More than 2 hours")</f>
        <v>More than 2 hours</v>
      </c>
      <c r="L664">
        <f>ROUND(calls[[#This Row],[Satisfaction Rating]],0)</f>
        <v>4</v>
      </c>
    </row>
    <row r="665" spans="2:12" x14ac:dyDescent="0.3">
      <c r="B665" t="s">
        <v>688</v>
      </c>
      <c r="C665" t="s">
        <v>12</v>
      </c>
      <c r="D665">
        <v>130</v>
      </c>
      <c r="E665" s="15" t="s">
        <v>9</v>
      </c>
      <c r="F665" s="16">
        <v>45146</v>
      </c>
      <c r="G665">
        <v>60</v>
      </c>
      <c r="H665">
        <v>2.5</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3</v>
      </c>
    </row>
    <row r="666" spans="2:12" x14ac:dyDescent="0.3">
      <c r="B666" t="s">
        <v>689</v>
      </c>
      <c r="C666" t="s">
        <v>19</v>
      </c>
      <c r="D666">
        <v>120</v>
      </c>
      <c r="E666" s="15" t="s">
        <v>10</v>
      </c>
      <c r="F666" s="16">
        <v>45148</v>
      </c>
      <c r="G666">
        <v>58</v>
      </c>
      <c r="H666">
        <v>4.5999999999999996</v>
      </c>
      <c r="I666">
        <f>IF(MONTH(calls[[#This Row],[Date of Call]])&lt;=6, YEAR(calls[[#This Row],[Date of Call]]), YEAR(calls[[#This Row],[Date of Call]])+1)</f>
        <v>2024</v>
      </c>
      <c r="J666" t="str">
        <f>TEXT(calls[[#This Row],[Date of Call]],"DDDD")</f>
        <v>Thursday</v>
      </c>
      <c r="K666" t="str" cm="1">
        <f t="array" ref="K666">_xlfn.IFS(calls[[#This Row],[Duration]]&lt;=10,"Under 10 mins", calls[[#This Row],[Duration]]&lt;=30, "10 to 30 mins", calls[[#This Row],[Duration]]&lt;=60, "30 to 60 mins", calls[[#This Row],[Duration]]&lt;=120, "1 to 2 hours", TRUE, "More than 2 hours")</f>
        <v>1 to 2 hours</v>
      </c>
      <c r="L666">
        <f>ROUND(calls[[#This Row],[Satisfaction Rating]],0)</f>
        <v>5</v>
      </c>
    </row>
    <row r="667" spans="2:12" x14ac:dyDescent="0.3">
      <c r="B667" t="s">
        <v>690</v>
      </c>
      <c r="C667" t="s">
        <v>18</v>
      </c>
      <c r="D667">
        <v>75</v>
      </c>
      <c r="E667" s="15" t="s">
        <v>6</v>
      </c>
      <c r="F667" s="16">
        <v>45148</v>
      </c>
      <c r="G667">
        <v>220</v>
      </c>
      <c r="H667">
        <v>4.7</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691</v>
      </c>
      <c r="C668" t="s">
        <v>20</v>
      </c>
      <c r="D668">
        <v>63</v>
      </c>
      <c r="E668" s="15" t="s">
        <v>6</v>
      </c>
      <c r="F668" s="16">
        <v>45148</v>
      </c>
      <c r="G668">
        <v>27</v>
      </c>
      <c r="H668">
        <v>3.6</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4</v>
      </c>
    </row>
    <row r="669" spans="2:12" x14ac:dyDescent="0.3">
      <c r="B669" t="s">
        <v>692</v>
      </c>
      <c r="C669" t="s">
        <v>14</v>
      </c>
      <c r="D669">
        <v>74</v>
      </c>
      <c r="E669" s="15" t="s">
        <v>6</v>
      </c>
      <c r="F669" s="16">
        <v>45150</v>
      </c>
      <c r="G669">
        <v>26</v>
      </c>
      <c r="H669">
        <v>4.3</v>
      </c>
      <c r="I669">
        <f>IF(MONTH(calls[[#This Row],[Date of Call]])&lt;=6, YEAR(calls[[#This Row],[Date of Call]]), YEAR(calls[[#This Row],[Date of Call]])+1)</f>
        <v>2024</v>
      </c>
      <c r="J669" t="str">
        <f>TEXT(calls[[#This Row],[Date of Call]],"DDDD")</f>
        <v>Saturday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693</v>
      </c>
      <c r="C670" t="s">
        <v>7</v>
      </c>
      <c r="D670">
        <v>134</v>
      </c>
      <c r="E670" s="15" t="s">
        <v>13</v>
      </c>
      <c r="F670" s="16">
        <v>45151</v>
      </c>
      <c r="G670">
        <v>160</v>
      </c>
      <c r="H670">
        <v>4.7</v>
      </c>
      <c r="I670">
        <f>IF(MONTH(calls[[#This Row],[Date of Call]])&lt;=6, YEAR(calls[[#This Row],[Date of Call]]), YEAR(calls[[#This Row],[Date of Call]])+1)</f>
        <v>2024</v>
      </c>
      <c r="J670" t="str">
        <f>TEXT(calls[[#This Row],[Date of Call]],"DDDD")</f>
        <v>Sunday</v>
      </c>
      <c r="K670" t="str" cm="1">
        <f t="array" ref="K670">_xlfn.IFS(calls[[#This Row],[Duration]]&lt;=10,"Under 10 mins", calls[[#This Row],[Duration]]&lt;=30, "10 to 30 mins", calls[[#This Row],[Duration]]&lt;=60, "30 to 60 mins", calls[[#This Row],[Duration]]&lt;=120, "1 to 2 hours", TRUE, "More than 2 hours")</f>
        <v>More than 2 hours</v>
      </c>
      <c r="L670">
        <f>ROUND(calls[[#This Row],[Satisfaction Rating]],0)</f>
        <v>5</v>
      </c>
    </row>
    <row r="671" spans="2:12" x14ac:dyDescent="0.3">
      <c r="B671" t="s">
        <v>694</v>
      </c>
      <c r="C671" t="s">
        <v>16</v>
      </c>
      <c r="D671">
        <v>103</v>
      </c>
      <c r="E671" s="15" t="s">
        <v>9</v>
      </c>
      <c r="F671" s="16">
        <v>45151</v>
      </c>
      <c r="G671">
        <v>200</v>
      </c>
      <c r="H671">
        <v>4.9000000000000004</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1 to 2 hours</v>
      </c>
      <c r="L671">
        <f>ROUND(calls[[#This Row],[Satisfaction Rating]],0)</f>
        <v>5</v>
      </c>
    </row>
    <row r="672" spans="2:12" x14ac:dyDescent="0.3">
      <c r="B672" t="s">
        <v>695</v>
      </c>
      <c r="C672" t="s">
        <v>16</v>
      </c>
      <c r="D672">
        <v>155</v>
      </c>
      <c r="E672" s="15" t="s">
        <v>10</v>
      </c>
      <c r="F672" s="16">
        <v>45154</v>
      </c>
      <c r="G672">
        <v>135</v>
      </c>
      <c r="H672">
        <v>4.9000000000000004</v>
      </c>
      <c r="I672">
        <f>IF(MONTH(calls[[#This Row],[Date of Call]])&lt;=6, YEAR(calls[[#This Row],[Date of Call]]), YEAR(calls[[#This Row],[Date of Call]])+1)</f>
        <v>2024</v>
      </c>
      <c r="J672" t="str">
        <f>TEXT(calls[[#This Row],[Date of Call]],"DDDD")</f>
        <v>Wednesday</v>
      </c>
      <c r="K672" t="str" cm="1">
        <f t="array" ref="K672">_xlfn.IFS(calls[[#This Row],[Duration]]&lt;=10,"Under 10 mins", calls[[#This Row],[Duration]]&lt;=30, "10 to 30 mins", calls[[#This Row],[Duration]]&lt;=60, "30 to 60 mins", calls[[#This Row],[Duration]]&lt;=120, "1 to 2 hours", TRUE, "More than 2 hours")</f>
        <v>More than 2 hours</v>
      </c>
      <c r="L672">
        <f>ROUND(calls[[#This Row],[Satisfaction Rating]],0)</f>
        <v>5</v>
      </c>
    </row>
    <row r="673" spans="2:12" x14ac:dyDescent="0.3">
      <c r="B673" t="s">
        <v>696</v>
      </c>
      <c r="C673" t="s">
        <v>20</v>
      </c>
      <c r="D673">
        <v>128</v>
      </c>
      <c r="E673" s="15" t="s">
        <v>9</v>
      </c>
      <c r="F673" s="16">
        <v>45155</v>
      </c>
      <c r="G673">
        <v>22</v>
      </c>
      <c r="H673">
        <v>1.9</v>
      </c>
      <c r="I673">
        <f>IF(MONTH(calls[[#This Row],[Date of Call]])&lt;=6, YEAR(calls[[#This Row],[Date of Call]]), YEAR(calls[[#This Row],[Date of Call]])+1)</f>
        <v>2024</v>
      </c>
      <c r="J673" t="str">
        <f>TEXT(calls[[#This Row],[Date of Call]],"DDDD")</f>
        <v>Thursday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2</v>
      </c>
    </row>
    <row r="674" spans="2:12" x14ac:dyDescent="0.3">
      <c r="B674" t="s">
        <v>697</v>
      </c>
      <c r="C674" t="s">
        <v>18</v>
      </c>
      <c r="D674">
        <v>89</v>
      </c>
      <c r="E674" s="15" t="s">
        <v>13</v>
      </c>
      <c r="F674" s="16">
        <v>45156</v>
      </c>
      <c r="G674">
        <v>164</v>
      </c>
      <c r="H674">
        <v>4.5</v>
      </c>
      <c r="I674">
        <f>IF(MONTH(calls[[#This Row],[Date of Call]])&lt;=6, YEAR(calls[[#This Row],[Date of Call]]), YEAR(calls[[#This Row],[Date of Call]])+1)</f>
        <v>2024</v>
      </c>
      <c r="J674" t="str">
        <f>TEXT(calls[[#This Row],[Date of Call]],"DDDD")</f>
        <v>Friday</v>
      </c>
      <c r="K674" t="str" cm="1">
        <f t="array" ref="K674">_xlfn.IFS(calls[[#This Row],[Duration]]&lt;=10,"Under 10 mins", calls[[#This Row],[Duration]]&lt;=30, "10 to 30 mins", calls[[#This Row],[Duration]]&lt;=60, "30 to 60 mins", calls[[#This Row],[Duration]]&lt;=120, "1 to 2 hours", TRUE, "More than 2 hours")</f>
        <v>1 to 2 hours</v>
      </c>
      <c r="L674">
        <f>ROUND(calls[[#This Row],[Satisfaction Rating]],0)</f>
        <v>5</v>
      </c>
    </row>
    <row r="675" spans="2:12" x14ac:dyDescent="0.3">
      <c r="B675" t="s">
        <v>698</v>
      </c>
      <c r="C675" t="s">
        <v>8</v>
      </c>
      <c r="D675">
        <v>81</v>
      </c>
      <c r="E675" s="15" t="s">
        <v>10</v>
      </c>
      <c r="F675" s="16">
        <v>45156</v>
      </c>
      <c r="G675">
        <v>21</v>
      </c>
      <c r="H675">
        <v>4.9000000000000004</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699</v>
      </c>
      <c r="C676" t="s">
        <v>18</v>
      </c>
      <c r="D676">
        <v>66</v>
      </c>
      <c r="E676" s="15" t="s">
        <v>13</v>
      </c>
      <c r="F676" s="16">
        <v>45157</v>
      </c>
      <c r="G676">
        <v>120</v>
      </c>
      <c r="H676">
        <v>4.5</v>
      </c>
      <c r="I676">
        <f>IF(MONTH(calls[[#This Row],[Date of Call]])&lt;=6, YEAR(calls[[#This Row],[Date of Call]]), YEAR(calls[[#This Row],[Date of Call]])+1)</f>
        <v>2024</v>
      </c>
      <c r="J676" t="str">
        <f>TEXT(calls[[#This Row],[Date of Call]],"DDDD")</f>
        <v>Saturday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700</v>
      </c>
      <c r="C677" t="s">
        <v>15</v>
      </c>
      <c r="D677">
        <v>61</v>
      </c>
      <c r="E677" s="15" t="s">
        <v>11</v>
      </c>
      <c r="F677" s="16">
        <v>45157</v>
      </c>
      <c r="G677">
        <v>93</v>
      </c>
      <c r="H677">
        <v>2.7</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3</v>
      </c>
    </row>
    <row r="678" spans="2:12" x14ac:dyDescent="0.3">
      <c r="B678" t="s">
        <v>701</v>
      </c>
      <c r="C678" t="s">
        <v>8</v>
      </c>
      <c r="D678">
        <v>128</v>
      </c>
      <c r="E678" s="15" t="s">
        <v>11</v>
      </c>
      <c r="F678" s="16">
        <v>45157</v>
      </c>
      <c r="G678">
        <v>135</v>
      </c>
      <c r="H678">
        <v>2.1</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More than 2 hours</v>
      </c>
      <c r="L678">
        <f>ROUND(calls[[#This Row],[Satisfaction Rating]],0)</f>
        <v>2</v>
      </c>
    </row>
    <row r="679" spans="2:12" x14ac:dyDescent="0.3">
      <c r="B679" t="s">
        <v>702</v>
      </c>
      <c r="C679" t="s">
        <v>16</v>
      </c>
      <c r="D679">
        <v>30</v>
      </c>
      <c r="E679" s="15" t="s">
        <v>10</v>
      </c>
      <c r="F679" s="16">
        <v>45157</v>
      </c>
      <c r="G679">
        <v>210</v>
      </c>
      <c r="H679">
        <v>4.2</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10 to 30 mins</v>
      </c>
      <c r="L679">
        <f>ROUND(calls[[#This Row],[Satisfaction Rating]],0)</f>
        <v>4</v>
      </c>
    </row>
    <row r="680" spans="2:12" x14ac:dyDescent="0.3">
      <c r="B680" t="s">
        <v>703</v>
      </c>
      <c r="C680" t="s">
        <v>5</v>
      </c>
      <c r="D680">
        <v>63</v>
      </c>
      <c r="E680" s="15" t="s">
        <v>11</v>
      </c>
      <c r="F680" s="16">
        <v>45158</v>
      </c>
      <c r="G680">
        <v>29</v>
      </c>
      <c r="H680">
        <v>4.7</v>
      </c>
      <c r="I680">
        <f>IF(MONTH(calls[[#This Row],[Date of Call]])&lt;=6, YEAR(calls[[#This Row],[Date of Call]]), YEAR(calls[[#This Row],[Date of Call]])+1)</f>
        <v>2024</v>
      </c>
      <c r="J680" t="str">
        <f>TEXT(calls[[#This Row],[Date of Call]],"DDDD")</f>
        <v>Sunday</v>
      </c>
      <c r="K680" t="str" cm="1">
        <f t="array" ref="K680">_xlfn.IFS(calls[[#This Row],[Duration]]&lt;=10,"Under 10 mins", calls[[#This Row],[Duration]]&lt;=30, "10 to 30 mins", calls[[#This Row],[Duration]]&lt;=60, "30 to 60 mins", calls[[#This Row],[Duration]]&lt;=120, "1 to 2 hours", TRUE, "More than 2 hours")</f>
        <v>1 to 2 hours</v>
      </c>
      <c r="L680">
        <f>ROUND(calls[[#This Row],[Satisfaction Rating]],0)</f>
        <v>5</v>
      </c>
    </row>
    <row r="681" spans="2:12" x14ac:dyDescent="0.3">
      <c r="B681" t="s">
        <v>704</v>
      </c>
      <c r="C681" t="s">
        <v>24</v>
      </c>
      <c r="D681">
        <v>64</v>
      </c>
      <c r="E681" s="15" t="s">
        <v>6</v>
      </c>
      <c r="F681" s="16">
        <v>45158</v>
      </c>
      <c r="G681">
        <v>111</v>
      </c>
      <c r="H681">
        <v>3.9</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4</v>
      </c>
    </row>
    <row r="682" spans="2:12" x14ac:dyDescent="0.3">
      <c r="B682" t="s">
        <v>705</v>
      </c>
      <c r="C682" t="s">
        <v>21</v>
      </c>
      <c r="D682">
        <v>151</v>
      </c>
      <c r="E682" s="15" t="s">
        <v>9</v>
      </c>
      <c r="F682" s="16">
        <v>45159</v>
      </c>
      <c r="G682">
        <v>63</v>
      </c>
      <c r="H682">
        <v>4.0999999999999996</v>
      </c>
      <c r="I682">
        <f>IF(MONTH(calls[[#This Row],[Date of Call]])&lt;=6, YEAR(calls[[#This Row],[Date of Call]]), YEAR(calls[[#This Row],[Date of Call]])+1)</f>
        <v>2024</v>
      </c>
      <c r="J682" t="str">
        <f>TEXT(calls[[#This Row],[Date of Call]],"DDDD")</f>
        <v>Monday</v>
      </c>
      <c r="K682" t="str" cm="1">
        <f t="array" ref="K682">_xlfn.IFS(calls[[#This Row],[Duration]]&lt;=10,"Under 10 mins", calls[[#This Row],[Duration]]&lt;=30, "10 to 30 mins", calls[[#This Row],[Duration]]&lt;=60, "30 to 60 mins", calls[[#This Row],[Duration]]&lt;=120, "1 to 2 hours", TRUE, "More than 2 hours")</f>
        <v>More than 2 hours</v>
      </c>
      <c r="L682">
        <f>ROUND(calls[[#This Row],[Satisfaction Rating]],0)</f>
        <v>4</v>
      </c>
    </row>
    <row r="683" spans="2:12" x14ac:dyDescent="0.3">
      <c r="B683" t="s">
        <v>706</v>
      </c>
      <c r="C683" t="s">
        <v>17</v>
      </c>
      <c r="D683">
        <v>116</v>
      </c>
      <c r="E683" s="15" t="s">
        <v>13</v>
      </c>
      <c r="F683" s="16">
        <v>45159</v>
      </c>
      <c r="G683">
        <v>44</v>
      </c>
      <c r="H683">
        <v>3.8</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1 to 2 hours</v>
      </c>
      <c r="L683">
        <f>ROUND(calls[[#This Row],[Satisfaction Rating]],0)</f>
        <v>4</v>
      </c>
    </row>
    <row r="684" spans="2:12" x14ac:dyDescent="0.3">
      <c r="B684" t="s">
        <v>707</v>
      </c>
      <c r="C684" t="s">
        <v>21</v>
      </c>
      <c r="D684">
        <v>111</v>
      </c>
      <c r="E684" s="15" t="s">
        <v>13</v>
      </c>
      <c r="F684" s="16">
        <v>45161</v>
      </c>
      <c r="G684">
        <v>120</v>
      </c>
      <c r="H684">
        <v>1.8</v>
      </c>
      <c r="I684">
        <f>IF(MONTH(calls[[#This Row],[Date of Call]])&lt;=6, YEAR(calls[[#This Row],[Date of Call]]), YEAR(calls[[#This Row],[Date of Call]])+1)</f>
        <v>2024</v>
      </c>
      <c r="J684" t="str">
        <f>TEXT(calls[[#This Row],[Date of Call]],"DDDD")</f>
        <v>Wednesday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2</v>
      </c>
    </row>
    <row r="685" spans="2:12" x14ac:dyDescent="0.3">
      <c r="B685" t="s">
        <v>708</v>
      </c>
      <c r="C685" t="s">
        <v>8</v>
      </c>
      <c r="D685">
        <v>15</v>
      </c>
      <c r="E685" s="15" t="s">
        <v>13</v>
      </c>
      <c r="F685" s="16">
        <v>45161</v>
      </c>
      <c r="G685">
        <v>120</v>
      </c>
      <c r="H685">
        <v>4.0999999999999996</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10 to 30 mins</v>
      </c>
      <c r="L685">
        <f>ROUND(calls[[#This Row],[Satisfaction Rating]],0)</f>
        <v>4</v>
      </c>
    </row>
    <row r="686" spans="2:12" x14ac:dyDescent="0.3">
      <c r="B686" t="s">
        <v>709</v>
      </c>
      <c r="C686" t="s">
        <v>24</v>
      </c>
      <c r="D686">
        <v>18</v>
      </c>
      <c r="E686" s="15" t="s">
        <v>9</v>
      </c>
      <c r="F686" s="16">
        <v>45162</v>
      </c>
      <c r="G686">
        <v>40</v>
      </c>
      <c r="H686">
        <v>4.4000000000000004</v>
      </c>
      <c r="I686">
        <f>IF(MONTH(calls[[#This Row],[Date of Call]])&lt;=6, YEAR(calls[[#This Row],[Date of Call]]), YEAR(calls[[#This Row],[Date of Call]])+1)</f>
        <v>2024</v>
      </c>
      <c r="J686" t="str">
        <f>TEXT(calls[[#This Row],[Date of Call]],"DDDD")</f>
        <v>Thursday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710</v>
      </c>
      <c r="C687" t="s">
        <v>15</v>
      </c>
      <c r="D687">
        <v>146</v>
      </c>
      <c r="E687" s="15" t="s">
        <v>11</v>
      </c>
      <c r="F687" s="16">
        <v>45162</v>
      </c>
      <c r="G687">
        <v>160</v>
      </c>
      <c r="H687">
        <v>4.0999999999999996</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More than 2 hours</v>
      </c>
      <c r="L687">
        <f>ROUND(calls[[#This Row],[Satisfaction Rating]],0)</f>
        <v>4</v>
      </c>
    </row>
    <row r="688" spans="2:12" x14ac:dyDescent="0.3">
      <c r="B688" t="s">
        <v>711</v>
      </c>
      <c r="C688" t="s">
        <v>16</v>
      </c>
      <c r="D688">
        <v>73</v>
      </c>
      <c r="E688" s="15" t="s">
        <v>13</v>
      </c>
      <c r="F688" s="16">
        <v>45163</v>
      </c>
      <c r="G688">
        <v>44</v>
      </c>
      <c r="H688">
        <v>3.8</v>
      </c>
      <c r="I688">
        <f>IF(MONTH(calls[[#This Row],[Date of Call]])&lt;=6, YEAR(calls[[#This Row],[Date of Call]]), YEAR(calls[[#This Row],[Date of Call]])+1)</f>
        <v>2024</v>
      </c>
      <c r="J688" t="str">
        <f>TEXT(calls[[#This Row],[Date of Call]],"DDDD")</f>
        <v>Friday</v>
      </c>
      <c r="K688" t="str" cm="1">
        <f t="array" ref="K688">_xlfn.IFS(calls[[#This Row],[Duration]]&lt;=10,"Under 10 mins", calls[[#This Row],[Duration]]&lt;=30, "10 to 30 mins", calls[[#This Row],[Duration]]&lt;=60, "30 to 60 mins", calls[[#This Row],[Duration]]&lt;=120, "1 to 2 hours", TRUE, "More than 2 hours")</f>
        <v>1 to 2 hours</v>
      </c>
      <c r="L688">
        <f>ROUND(calls[[#This Row],[Satisfaction Rating]],0)</f>
        <v>4</v>
      </c>
    </row>
    <row r="689" spans="2:12" x14ac:dyDescent="0.3">
      <c r="B689" t="s">
        <v>712</v>
      </c>
      <c r="C689" t="s">
        <v>21</v>
      </c>
      <c r="D689">
        <v>108</v>
      </c>
      <c r="E689" s="15" t="s">
        <v>9</v>
      </c>
      <c r="F689" s="16">
        <v>45163</v>
      </c>
      <c r="G689">
        <v>80</v>
      </c>
      <c r="H689">
        <v>4.3</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713</v>
      </c>
      <c r="C690" t="s">
        <v>7</v>
      </c>
      <c r="D690">
        <v>52</v>
      </c>
      <c r="E690" s="15" t="s">
        <v>9</v>
      </c>
      <c r="F690" s="16">
        <v>45164</v>
      </c>
      <c r="G690">
        <v>66</v>
      </c>
      <c r="H690">
        <v>4.5</v>
      </c>
      <c r="I690">
        <f>IF(MONTH(calls[[#This Row],[Date of Call]])&lt;=6, YEAR(calls[[#This Row],[Date of Call]]), YEAR(calls[[#This Row],[Date of Call]])+1)</f>
        <v>2024</v>
      </c>
      <c r="J690" t="str">
        <f>TEXT(calls[[#This Row],[Date of Call]],"DDDD")</f>
        <v>Saturday</v>
      </c>
      <c r="K690" t="str" cm="1">
        <f t="array" ref="K690">_xlfn.IFS(calls[[#This Row],[Duration]]&lt;=10,"Under 10 mins", calls[[#This Row],[Duration]]&lt;=30, "10 to 30 mins", calls[[#This Row],[Duration]]&lt;=60, "30 to 60 mins", calls[[#This Row],[Duration]]&lt;=120, "1 to 2 hours", TRUE, "More than 2 hours")</f>
        <v>30 to 60 mins</v>
      </c>
      <c r="L690">
        <f>ROUND(calls[[#This Row],[Satisfaction Rating]],0)</f>
        <v>5</v>
      </c>
    </row>
    <row r="691" spans="2:12" x14ac:dyDescent="0.3">
      <c r="B691" t="s">
        <v>714</v>
      </c>
      <c r="C691" t="s">
        <v>17</v>
      </c>
      <c r="D691">
        <v>165</v>
      </c>
      <c r="E691" s="15" t="s">
        <v>6</v>
      </c>
      <c r="F691" s="16">
        <v>45164</v>
      </c>
      <c r="G691">
        <v>82</v>
      </c>
      <c r="H691">
        <v>3.4</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More than 2 hours</v>
      </c>
      <c r="L691">
        <f>ROUND(calls[[#This Row],[Satisfaction Rating]],0)</f>
        <v>3</v>
      </c>
    </row>
    <row r="692" spans="2:12" x14ac:dyDescent="0.3">
      <c r="B692" t="s">
        <v>715</v>
      </c>
      <c r="C692" t="s">
        <v>15</v>
      </c>
      <c r="D692">
        <v>104</v>
      </c>
      <c r="E692" s="15" t="s">
        <v>13</v>
      </c>
      <c r="F692" s="16">
        <v>45164</v>
      </c>
      <c r="G692">
        <v>66</v>
      </c>
      <c r="H692">
        <v>4.8</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1 to 2 hours</v>
      </c>
      <c r="L692">
        <f>ROUND(calls[[#This Row],[Satisfaction Rating]],0)</f>
        <v>5</v>
      </c>
    </row>
    <row r="693" spans="2:12" x14ac:dyDescent="0.3">
      <c r="B693" t="s">
        <v>716</v>
      </c>
      <c r="C693" t="s">
        <v>16</v>
      </c>
      <c r="D693">
        <v>131</v>
      </c>
      <c r="E693" s="15" t="s">
        <v>11</v>
      </c>
      <c r="F693" s="16">
        <v>45164</v>
      </c>
      <c r="G693">
        <v>92</v>
      </c>
      <c r="H693">
        <v>4.9000000000000004</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More than 2 hours</v>
      </c>
      <c r="L693">
        <f>ROUND(calls[[#This Row],[Satisfaction Rating]],0)</f>
        <v>5</v>
      </c>
    </row>
    <row r="694" spans="2:12" x14ac:dyDescent="0.3">
      <c r="B694" t="s">
        <v>717</v>
      </c>
      <c r="C694" t="s">
        <v>19</v>
      </c>
      <c r="D694">
        <v>80</v>
      </c>
      <c r="E694" s="15" t="s">
        <v>6</v>
      </c>
      <c r="F694" s="16">
        <v>45165</v>
      </c>
      <c r="G694">
        <v>104</v>
      </c>
      <c r="H694">
        <v>4.7</v>
      </c>
      <c r="I694">
        <f>IF(MONTH(calls[[#This Row],[Date of Call]])&lt;=6, YEAR(calls[[#This Row],[Date of Call]]), YEAR(calls[[#This Row],[Date of Call]])+1)</f>
        <v>2024</v>
      </c>
      <c r="J694" t="str">
        <f>TEXT(calls[[#This Row],[Date of Call]],"DDDD")</f>
        <v>Sunday</v>
      </c>
      <c r="K694" t="str" cm="1">
        <f t="array" ref="K694">_xlfn.IFS(calls[[#This Row],[Duration]]&lt;=10,"Under 10 mins", calls[[#This Row],[Duration]]&lt;=30, "10 to 30 mins", calls[[#This Row],[Duration]]&lt;=60, "30 to 60 mins", calls[[#This Row],[Duration]]&lt;=120, "1 to 2 hours", TRUE, "More than 2 hours")</f>
        <v>1 to 2 hours</v>
      </c>
      <c r="L694">
        <f>ROUND(calls[[#This Row],[Satisfaction Rating]],0)</f>
        <v>5</v>
      </c>
    </row>
    <row r="695" spans="2:12" x14ac:dyDescent="0.3">
      <c r="B695" t="s">
        <v>718</v>
      </c>
      <c r="C695" t="s">
        <v>8</v>
      </c>
      <c r="D695">
        <v>49</v>
      </c>
      <c r="E695" s="15" t="s">
        <v>13</v>
      </c>
      <c r="F695" s="16">
        <v>45165</v>
      </c>
      <c r="G695">
        <v>105</v>
      </c>
      <c r="H695">
        <v>3.3</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30 to 60 mins</v>
      </c>
      <c r="L695">
        <f>ROUND(calls[[#This Row],[Satisfaction Rating]],0)</f>
        <v>3</v>
      </c>
    </row>
    <row r="696" spans="2:12" x14ac:dyDescent="0.3">
      <c r="B696" t="s">
        <v>719</v>
      </c>
      <c r="C696" t="s">
        <v>17</v>
      </c>
      <c r="D696">
        <v>73</v>
      </c>
      <c r="E696" s="15" t="s">
        <v>13</v>
      </c>
      <c r="F696" s="16">
        <v>45165</v>
      </c>
      <c r="G696">
        <v>100</v>
      </c>
      <c r="H696">
        <v>2.8</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1 to 2 hours</v>
      </c>
      <c r="L696">
        <f>ROUND(calls[[#This Row],[Satisfaction Rating]],0)</f>
        <v>3</v>
      </c>
    </row>
    <row r="697" spans="2:12" x14ac:dyDescent="0.3">
      <c r="B697" t="s">
        <v>720</v>
      </c>
      <c r="C697" t="s">
        <v>15</v>
      </c>
      <c r="D697">
        <v>117</v>
      </c>
      <c r="E697" s="15" t="s">
        <v>6</v>
      </c>
      <c r="F697" s="16">
        <v>45165</v>
      </c>
      <c r="G697">
        <v>90</v>
      </c>
      <c r="H697">
        <v>4.0999999999999996</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4</v>
      </c>
    </row>
    <row r="698" spans="2:12" x14ac:dyDescent="0.3">
      <c r="B698" t="s">
        <v>721</v>
      </c>
      <c r="C698" t="s">
        <v>23</v>
      </c>
      <c r="D698">
        <v>38</v>
      </c>
      <c r="E698" s="15" t="s">
        <v>10</v>
      </c>
      <c r="F698" s="16">
        <v>45165</v>
      </c>
      <c r="G698">
        <v>110</v>
      </c>
      <c r="H698">
        <v>3.5</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30 to 60 mins</v>
      </c>
      <c r="L698">
        <f>ROUND(calls[[#This Row],[Satisfaction Rating]],0)</f>
        <v>4</v>
      </c>
    </row>
    <row r="699" spans="2:12" x14ac:dyDescent="0.3">
      <c r="B699" t="s">
        <v>722</v>
      </c>
      <c r="C699" t="s">
        <v>7</v>
      </c>
      <c r="D699">
        <v>109</v>
      </c>
      <c r="E699" s="15" t="s">
        <v>6</v>
      </c>
      <c r="F699" s="16">
        <v>45167</v>
      </c>
      <c r="G699">
        <v>68</v>
      </c>
      <c r="H699">
        <v>2.2999999999999998</v>
      </c>
      <c r="I699">
        <f>IF(MONTH(calls[[#This Row],[Date of Call]])&lt;=6, YEAR(calls[[#This Row],[Date of Call]]), YEAR(calls[[#This Row],[Date of Call]])+1)</f>
        <v>2024</v>
      </c>
      <c r="J699" t="str">
        <f>TEXT(calls[[#This Row],[Date of Call]],"DDDD")</f>
        <v>Tuesday</v>
      </c>
      <c r="K699" t="str" cm="1">
        <f t="array" ref="K699">_xlfn.IFS(calls[[#This Row],[Duration]]&lt;=10,"Under 10 mins", calls[[#This Row],[Duration]]&lt;=30, "10 to 30 mins", calls[[#This Row],[Duration]]&lt;=60, "30 to 60 mins", calls[[#This Row],[Duration]]&lt;=120, "1 to 2 hours", TRUE, "More than 2 hours")</f>
        <v>1 to 2 hours</v>
      </c>
      <c r="L699">
        <f>ROUND(calls[[#This Row],[Satisfaction Rating]],0)</f>
        <v>2</v>
      </c>
    </row>
    <row r="700" spans="2:12" x14ac:dyDescent="0.3">
      <c r="B700" t="s">
        <v>723</v>
      </c>
      <c r="C700" t="s">
        <v>8</v>
      </c>
      <c r="D700">
        <v>70</v>
      </c>
      <c r="E700" s="15" t="s">
        <v>9</v>
      </c>
      <c r="F700" s="16">
        <v>45168</v>
      </c>
      <c r="G700">
        <v>210</v>
      </c>
      <c r="H700">
        <v>4.0999999999999996</v>
      </c>
      <c r="I700">
        <f>IF(MONTH(calls[[#This Row],[Date of Call]])&lt;=6, YEAR(calls[[#This Row],[Date of Call]]), YEAR(calls[[#This Row],[Date of Call]])+1)</f>
        <v>2024</v>
      </c>
      <c r="J700" t="str">
        <f>TEXT(calls[[#This Row],[Date of Call]],"DDDD")</f>
        <v>Wednesday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4</v>
      </c>
    </row>
    <row r="701" spans="2:12" x14ac:dyDescent="0.3">
      <c r="B701" t="s">
        <v>724</v>
      </c>
      <c r="C701" t="s">
        <v>12</v>
      </c>
      <c r="D701">
        <v>51</v>
      </c>
      <c r="E701" s="15" t="s">
        <v>10</v>
      </c>
      <c r="F701" s="16">
        <v>45168</v>
      </c>
      <c r="G701">
        <v>111</v>
      </c>
      <c r="H701">
        <v>4.3</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30 to 60 mins</v>
      </c>
      <c r="L701">
        <f>ROUND(calls[[#This Row],[Satisfaction Rating]],0)</f>
        <v>4</v>
      </c>
    </row>
    <row r="702" spans="2:12" x14ac:dyDescent="0.3">
      <c r="B702" t="s">
        <v>725</v>
      </c>
      <c r="C702" t="s">
        <v>12</v>
      </c>
      <c r="D702">
        <v>100</v>
      </c>
      <c r="E702" s="15" t="s">
        <v>9</v>
      </c>
      <c r="F702" s="16">
        <v>45169</v>
      </c>
      <c r="G702">
        <v>45</v>
      </c>
      <c r="H702">
        <v>4.9000000000000004</v>
      </c>
      <c r="I702">
        <f>IF(MONTH(calls[[#This Row],[Date of Call]])&lt;=6, YEAR(calls[[#This Row],[Date of Call]]), YEAR(calls[[#This Row],[Date of Call]])+1)</f>
        <v>2024</v>
      </c>
      <c r="J702" t="str">
        <f>TEXT(calls[[#This Row],[Date of Call]],"DDDD")</f>
        <v>Thursday</v>
      </c>
      <c r="K702" t="str" cm="1">
        <f t="array" ref="K702">_xlfn.IFS(calls[[#This Row],[Duration]]&lt;=10,"Under 10 mins", calls[[#This Row],[Duration]]&lt;=30, "10 to 30 mins", calls[[#This Row],[Duration]]&lt;=60, "30 to 60 mins", calls[[#This Row],[Duration]]&lt;=120, "1 to 2 hours", TRUE, "More than 2 hours")</f>
        <v>1 to 2 hours</v>
      </c>
      <c r="L702">
        <f>ROUND(calls[[#This Row],[Satisfaction Rating]],0)</f>
        <v>5</v>
      </c>
    </row>
    <row r="703" spans="2:12" x14ac:dyDescent="0.3">
      <c r="B703" t="s">
        <v>726</v>
      </c>
      <c r="C703" t="s">
        <v>14</v>
      </c>
      <c r="D703">
        <v>124</v>
      </c>
      <c r="E703" s="15" t="s">
        <v>10</v>
      </c>
      <c r="F703" s="16">
        <v>45170</v>
      </c>
      <c r="G703">
        <v>132</v>
      </c>
      <c r="H703">
        <v>4</v>
      </c>
      <c r="I703">
        <f>IF(MONTH(calls[[#This Row],[Date of Call]])&lt;=6, YEAR(calls[[#This Row],[Date of Call]]), YEAR(calls[[#This Row],[Date of Call]])+1)</f>
        <v>2024</v>
      </c>
      <c r="J703" t="str">
        <f>TEXT(calls[[#This Row],[Date of Call]],"DDDD")</f>
        <v>Friday</v>
      </c>
      <c r="K703" t="str" cm="1">
        <f t="array" ref="K703">_xlfn.IFS(calls[[#This Row],[Duration]]&lt;=10,"Under 10 mins", calls[[#This Row],[Duration]]&lt;=30, "10 to 30 mins", calls[[#This Row],[Duration]]&lt;=60, "30 to 60 mins", calls[[#This Row],[Duration]]&lt;=120, "1 to 2 hours", TRUE, "More than 2 hours")</f>
        <v>More than 2 hours</v>
      </c>
      <c r="L703">
        <f>ROUND(calls[[#This Row],[Satisfaction Rating]],0)</f>
        <v>4</v>
      </c>
    </row>
    <row r="704" spans="2:12" x14ac:dyDescent="0.3">
      <c r="B704" t="s">
        <v>727</v>
      </c>
      <c r="C704" t="s">
        <v>20</v>
      </c>
      <c r="D704">
        <v>143</v>
      </c>
      <c r="E704" s="15" t="s">
        <v>6</v>
      </c>
      <c r="F704" s="16">
        <v>45170</v>
      </c>
      <c r="G704">
        <v>20</v>
      </c>
      <c r="H704">
        <v>4.7</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5</v>
      </c>
    </row>
    <row r="705" spans="2:12" x14ac:dyDescent="0.3">
      <c r="B705" t="s">
        <v>728</v>
      </c>
      <c r="C705" t="s">
        <v>18</v>
      </c>
      <c r="D705">
        <v>96</v>
      </c>
      <c r="E705" s="15" t="s">
        <v>13</v>
      </c>
      <c r="F705" s="16">
        <v>45170</v>
      </c>
      <c r="G705">
        <v>36</v>
      </c>
      <c r="H705">
        <v>3.4</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1 to 2 hours</v>
      </c>
      <c r="L705">
        <f>ROUND(calls[[#This Row],[Satisfaction Rating]],0)</f>
        <v>3</v>
      </c>
    </row>
    <row r="706" spans="2:12" x14ac:dyDescent="0.3">
      <c r="B706" t="s">
        <v>729</v>
      </c>
      <c r="C706" t="s">
        <v>17</v>
      </c>
      <c r="D706">
        <v>84</v>
      </c>
      <c r="E706" s="15" t="s">
        <v>9</v>
      </c>
      <c r="F706" s="16">
        <v>45172</v>
      </c>
      <c r="G706">
        <v>72</v>
      </c>
      <c r="H706">
        <v>4</v>
      </c>
      <c r="I706">
        <f>IF(MONTH(calls[[#This Row],[Date of Call]])&lt;=6, YEAR(calls[[#This Row],[Date of Call]]), YEAR(calls[[#This Row],[Date of Call]])+1)</f>
        <v>2024</v>
      </c>
      <c r="J706" t="str">
        <f>TEXT(calls[[#This Row],[Date of Call]],"DDDD")</f>
        <v>Sunday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4</v>
      </c>
    </row>
    <row r="707" spans="2:12" x14ac:dyDescent="0.3">
      <c r="B707" t="s">
        <v>730</v>
      </c>
      <c r="C707" t="s">
        <v>22</v>
      </c>
      <c r="D707">
        <v>111</v>
      </c>
      <c r="E707" s="15" t="s">
        <v>9</v>
      </c>
      <c r="F707" s="16">
        <v>45172</v>
      </c>
      <c r="G707">
        <v>63</v>
      </c>
      <c r="H707">
        <v>4.5</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5</v>
      </c>
    </row>
    <row r="708" spans="2:12" x14ac:dyDescent="0.3">
      <c r="B708" t="s">
        <v>731</v>
      </c>
      <c r="C708" t="s">
        <v>22</v>
      </c>
      <c r="D708">
        <v>103</v>
      </c>
      <c r="E708" s="15" t="s">
        <v>10</v>
      </c>
      <c r="F708" s="16">
        <v>45173</v>
      </c>
      <c r="G708">
        <v>44</v>
      </c>
      <c r="H708">
        <v>4.5</v>
      </c>
      <c r="I708">
        <f>IF(MONTH(calls[[#This Row],[Date of Call]])&lt;=6, YEAR(calls[[#This Row],[Date of Call]]), YEAR(calls[[#This Row],[Date of Call]])+1)</f>
        <v>2024</v>
      </c>
      <c r="J708" t="str">
        <f>TEXT(calls[[#This Row],[Date of Call]],"DDDD")</f>
        <v>Monday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732</v>
      </c>
      <c r="C709" t="s">
        <v>20</v>
      </c>
      <c r="D709">
        <v>61</v>
      </c>
      <c r="E709" s="15" t="s">
        <v>11</v>
      </c>
      <c r="F709" s="16">
        <v>45173</v>
      </c>
      <c r="G709">
        <v>132</v>
      </c>
      <c r="H709">
        <v>4.9000000000000004</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733</v>
      </c>
      <c r="C710" t="s">
        <v>16</v>
      </c>
      <c r="D710">
        <v>113</v>
      </c>
      <c r="E710" s="15" t="s">
        <v>13</v>
      </c>
      <c r="F710" s="16">
        <v>45173</v>
      </c>
      <c r="G710">
        <v>46</v>
      </c>
      <c r="H710">
        <v>4.4000000000000004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4</v>
      </c>
    </row>
    <row r="711" spans="2:12" x14ac:dyDescent="0.3">
      <c r="B711" t="s">
        <v>734</v>
      </c>
      <c r="C711" t="s">
        <v>16</v>
      </c>
      <c r="D711">
        <v>96</v>
      </c>
      <c r="E711" s="15" t="s">
        <v>13</v>
      </c>
      <c r="F711" s="16">
        <v>45173</v>
      </c>
      <c r="G711">
        <v>96</v>
      </c>
      <c r="H711">
        <v>2.9</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3</v>
      </c>
    </row>
    <row r="712" spans="2:12" x14ac:dyDescent="0.3">
      <c r="B712" t="s">
        <v>735</v>
      </c>
      <c r="C712" t="s">
        <v>24</v>
      </c>
      <c r="D712">
        <v>131</v>
      </c>
      <c r="E712" s="15" t="s">
        <v>10</v>
      </c>
      <c r="F712" s="16">
        <v>45174</v>
      </c>
      <c r="G712">
        <v>75</v>
      </c>
      <c r="H712">
        <v>4.4000000000000004</v>
      </c>
      <c r="I712">
        <f>IF(MONTH(calls[[#This Row],[Date of Call]])&lt;=6, YEAR(calls[[#This Row],[Date of Call]]), YEAR(calls[[#This Row],[Date of Call]])+1)</f>
        <v>2024</v>
      </c>
      <c r="J712" t="str">
        <f>TEXT(calls[[#This Row],[Date of Call]],"DDDD")</f>
        <v>Tuesday</v>
      </c>
      <c r="K712" t="str" cm="1">
        <f t="array" ref="K712">_xlfn.IFS(calls[[#This Row],[Duration]]&lt;=10,"Under 10 mins", calls[[#This Row],[Duration]]&lt;=30, "10 to 30 mins", calls[[#This Row],[Duration]]&lt;=60, "30 to 60 mins", calls[[#This Row],[Duration]]&lt;=120, "1 to 2 hours", TRUE, "More than 2 hours")</f>
        <v>More than 2 hours</v>
      </c>
      <c r="L712">
        <f>ROUND(calls[[#This Row],[Satisfaction Rating]],0)</f>
        <v>4</v>
      </c>
    </row>
    <row r="713" spans="2:12" x14ac:dyDescent="0.3">
      <c r="B713" t="s">
        <v>736</v>
      </c>
      <c r="C713" t="s">
        <v>15</v>
      </c>
      <c r="D713">
        <v>52</v>
      </c>
      <c r="E713" s="15" t="s">
        <v>13</v>
      </c>
      <c r="F713" s="16">
        <v>45175</v>
      </c>
      <c r="G713">
        <v>88</v>
      </c>
      <c r="H713">
        <v>4.3</v>
      </c>
      <c r="I713">
        <f>IF(MONTH(calls[[#This Row],[Date of Call]])&lt;=6, YEAR(calls[[#This Row],[Date of Call]]), YEAR(calls[[#This Row],[Date of Call]])+1)</f>
        <v>2024</v>
      </c>
      <c r="J713" t="str">
        <f>TEXT(calls[[#This Row],[Date of Call]],"DDDD")</f>
        <v>Wednesday</v>
      </c>
      <c r="K713" t="str" cm="1">
        <f t="array" ref="K713">_xlfn.IFS(calls[[#This Row],[Duration]]&lt;=10,"Under 10 mins", calls[[#This Row],[Duration]]&lt;=30, "10 to 30 mins", calls[[#This Row],[Duration]]&lt;=60, "30 to 60 mins", calls[[#This Row],[Duration]]&lt;=120, "1 to 2 hours", TRUE, "More than 2 hours")</f>
        <v>30 to 60 mins</v>
      </c>
      <c r="L713">
        <f>ROUND(calls[[#This Row],[Satisfaction Rating]],0)</f>
        <v>4</v>
      </c>
    </row>
    <row r="714" spans="2:12" x14ac:dyDescent="0.3">
      <c r="B714" t="s">
        <v>737</v>
      </c>
      <c r="C714" t="s">
        <v>12</v>
      </c>
      <c r="D714">
        <v>100</v>
      </c>
      <c r="E714" s="15" t="s">
        <v>10</v>
      </c>
      <c r="F714" s="16">
        <v>45175</v>
      </c>
      <c r="G714">
        <v>24</v>
      </c>
      <c r="H714">
        <v>4.7</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1 to 2 hours</v>
      </c>
      <c r="L714">
        <f>ROUND(calls[[#This Row],[Satisfaction Rating]],0)</f>
        <v>5</v>
      </c>
    </row>
    <row r="715" spans="2:12" x14ac:dyDescent="0.3">
      <c r="B715" t="s">
        <v>738</v>
      </c>
      <c r="C715" t="s">
        <v>21</v>
      </c>
      <c r="D715">
        <v>58</v>
      </c>
      <c r="E715" s="15" t="s">
        <v>6</v>
      </c>
      <c r="F715" s="16">
        <v>45175</v>
      </c>
      <c r="G715">
        <v>96</v>
      </c>
      <c r="H715">
        <v>3.2</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30 to 60 mins</v>
      </c>
      <c r="L715">
        <f>ROUND(calls[[#This Row],[Satisfaction Rating]],0)</f>
        <v>3</v>
      </c>
    </row>
    <row r="716" spans="2:12" x14ac:dyDescent="0.3">
      <c r="B716" t="s">
        <v>739</v>
      </c>
      <c r="C716" t="s">
        <v>8</v>
      </c>
      <c r="D716">
        <v>144</v>
      </c>
      <c r="E716" s="15" t="s">
        <v>6</v>
      </c>
      <c r="F716" s="16">
        <v>45176</v>
      </c>
      <c r="G716">
        <v>124</v>
      </c>
      <c r="H716">
        <v>2.2999999999999998</v>
      </c>
      <c r="I716">
        <f>IF(MONTH(calls[[#This Row],[Date of Call]])&lt;=6, YEAR(calls[[#This Row],[Date of Call]]), YEAR(calls[[#This Row],[Date of Call]])+1)</f>
        <v>2024</v>
      </c>
      <c r="J716" t="str">
        <f>TEXT(calls[[#This Row],[Date of Call]],"DDDD")</f>
        <v>Thursday</v>
      </c>
      <c r="K716" t="str" cm="1">
        <f t="array" ref="K716">_xlfn.IFS(calls[[#This Row],[Duration]]&lt;=10,"Under 10 mins", calls[[#This Row],[Duration]]&lt;=30, "10 to 30 mins", calls[[#This Row],[Duration]]&lt;=60, "30 to 60 mins", calls[[#This Row],[Duration]]&lt;=120, "1 to 2 hours", TRUE, "More than 2 hours")</f>
        <v>More than 2 hours</v>
      </c>
      <c r="L716">
        <f>ROUND(calls[[#This Row],[Satisfaction Rating]],0)</f>
        <v>2</v>
      </c>
    </row>
    <row r="717" spans="2:12" x14ac:dyDescent="0.3">
      <c r="B717" t="s">
        <v>740</v>
      </c>
      <c r="C717" t="s">
        <v>21</v>
      </c>
      <c r="D717">
        <v>53</v>
      </c>
      <c r="E717" s="15" t="s">
        <v>11</v>
      </c>
      <c r="F717" s="16">
        <v>45177</v>
      </c>
      <c r="G717">
        <v>130</v>
      </c>
      <c r="H717">
        <v>3.6</v>
      </c>
      <c r="I717">
        <f>IF(MONTH(calls[[#This Row],[Date of Call]])&lt;=6, YEAR(calls[[#This Row],[Date of Call]]), YEAR(calls[[#This Row],[Date of Call]])+1)</f>
        <v>2024</v>
      </c>
      <c r="J717" t="str">
        <f>TEXT(calls[[#This Row],[Date of Call]],"DDDD")</f>
        <v>Friday</v>
      </c>
      <c r="K717" t="str" cm="1">
        <f t="array" ref="K717">_xlfn.IFS(calls[[#This Row],[Duration]]&lt;=10,"Under 10 mins", calls[[#This Row],[Duration]]&lt;=30, "10 to 30 mins", calls[[#This Row],[Duration]]&lt;=60, "30 to 60 mins", calls[[#This Row],[Duration]]&lt;=120, "1 to 2 hours", TRUE, "More than 2 hours")</f>
        <v>30 to 60 mins</v>
      </c>
      <c r="L717">
        <f>ROUND(calls[[#This Row],[Satisfaction Rating]],0)</f>
        <v>4</v>
      </c>
    </row>
    <row r="718" spans="2:12" x14ac:dyDescent="0.3">
      <c r="B718" t="s">
        <v>741</v>
      </c>
      <c r="C718" t="s">
        <v>16</v>
      </c>
      <c r="D718">
        <v>97</v>
      </c>
      <c r="E718" s="15" t="s">
        <v>9</v>
      </c>
      <c r="F718" s="16">
        <v>45177</v>
      </c>
      <c r="G718">
        <v>45</v>
      </c>
      <c r="H718">
        <v>4.5999999999999996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1 to 2 hours</v>
      </c>
      <c r="L718">
        <f>ROUND(calls[[#This Row],[Satisfaction Rating]],0)</f>
        <v>5</v>
      </c>
    </row>
    <row r="719" spans="2:12" x14ac:dyDescent="0.3">
      <c r="B719" t="s">
        <v>742</v>
      </c>
      <c r="C719" t="s">
        <v>23</v>
      </c>
      <c r="D719">
        <v>64</v>
      </c>
      <c r="E719" s="15" t="s">
        <v>6</v>
      </c>
      <c r="F719" s="16">
        <v>45177</v>
      </c>
      <c r="G719">
        <v>66</v>
      </c>
      <c r="H719">
        <v>4</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4</v>
      </c>
    </row>
    <row r="720" spans="2:12" x14ac:dyDescent="0.3">
      <c r="B720" t="s">
        <v>743</v>
      </c>
      <c r="C720" t="s">
        <v>20</v>
      </c>
      <c r="D720">
        <v>106</v>
      </c>
      <c r="E720" s="15" t="s">
        <v>10</v>
      </c>
      <c r="F720" s="16">
        <v>45177</v>
      </c>
      <c r="G720">
        <v>58</v>
      </c>
      <c r="H720">
        <v>4.7</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5</v>
      </c>
    </row>
    <row r="721" spans="2:12" x14ac:dyDescent="0.3">
      <c r="B721" t="s">
        <v>744</v>
      </c>
      <c r="C721" t="s">
        <v>17</v>
      </c>
      <c r="D721">
        <v>36</v>
      </c>
      <c r="E721" s="15" t="s">
        <v>6</v>
      </c>
      <c r="F721" s="16">
        <v>45178</v>
      </c>
      <c r="G721">
        <v>152</v>
      </c>
      <c r="H721">
        <v>4.3</v>
      </c>
      <c r="I721">
        <f>IF(MONTH(calls[[#This Row],[Date of Call]])&lt;=6, YEAR(calls[[#This Row],[Date of Call]]), YEAR(calls[[#This Row],[Date of Call]])+1)</f>
        <v>2024</v>
      </c>
      <c r="J721" t="str">
        <f>TEXT(calls[[#This Row],[Date of Call]],"DDDD")</f>
        <v>Saturday</v>
      </c>
      <c r="K721" t="str" cm="1">
        <f t="array" ref="K721">_xlfn.IFS(calls[[#This Row],[Duration]]&lt;=10,"Under 10 mins", calls[[#This Row],[Duration]]&lt;=30, "10 to 30 mins", calls[[#This Row],[Duration]]&lt;=60, "30 to 60 mins", calls[[#This Row],[Duration]]&lt;=120, "1 to 2 hours", TRUE, "More than 2 hours")</f>
        <v>30 to 60 mins</v>
      </c>
      <c r="L721">
        <f>ROUND(calls[[#This Row],[Satisfaction Rating]],0)</f>
        <v>4</v>
      </c>
    </row>
    <row r="722" spans="2:12" x14ac:dyDescent="0.3">
      <c r="B722" t="s">
        <v>745</v>
      </c>
      <c r="C722" t="s">
        <v>8</v>
      </c>
      <c r="D722">
        <v>74</v>
      </c>
      <c r="E722" s="15" t="s">
        <v>13</v>
      </c>
      <c r="F722" s="16">
        <v>45178</v>
      </c>
      <c r="G722">
        <v>75</v>
      </c>
      <c r="H722">
        <v>2.8</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1 to 2 hours</v>
      </c>
      <c r="L722">
        <f>ROUND(calls[[#This Row],[Satisfaction Rating]],0)</f>
        <v>3</v>
      </c>
    </row>
    <row r="723" spans="2:12" x14ac:dyDescent="0.3">
      <c r="B723" t="s">
        <v>746</v>
      </c>
      <c r="C723" t="s">
        <v>7</v>
      </c>
      <c r="D723">
        <v>143</v>
      </c>
      <c r="E723" s="15" t="s">
        <v>9</v>
      </c>
      <c r="F723" s="16">
        <v>45178</v>
      </c>
      <c r="G723">
        <v>78</v>
      </c>
      <c r="H723">
        <v>4</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More than 2 hours</v>
      </c>
      <c r="L723">
        <f>ROUND(calls[[#This Row],[Satisfaction Rating]],0)</f>
        <v>4</v>
      </c>
    </row>
    <row r="724" spans="2:12" x14ac:dyDescent="0.3">
      <c r="B724" t="s">
        <v>747</v>
      </c>
      <c r="C724" t="s">
        <v>20</v>
      </c>
      <c r="D724">
        <v>94</v>
      </c>
      <c r="E724" s="15" t="s">
        <v>11</v>
      </c>
      <c r="F724" s="16">
        <v>45178</v>
      </c>
      <c r="G724">
        <v>69</v>
      </c>
      <c r="H724">
        <v>3.9</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1 to 2 hours</v>
      </c>
      <c r="L724">
        <f>ROUND(calls[[#This Row],[Satisfaction Rating]],0)</f>
        <v>4</v>
      </c>
    </row>
    <row r="725" spans="2:12" x14ac:dyDescent="0.3">
      <c r="B725" t="s">
        <v>748</v>
      </c>
      <c r="C725" t="s">
        <v>19</v>
      </c>
      <c r="D725">
        <v>124</v>
      </c>
      <c r="E725" s="15" t="s">
        <v>10</v>
      </c>
      <c r="F725" s="16">
        <v>45179</v>
      </c>
      <c r="G725">
        <v>46</v>
      </c>
      <c r="H725">
        <v>3.1</v>
      </c>
      <c r="I725">
        <f>IF(MONTH(calls[[#This Row],[Date of Call]])&lt;=6, YEAR(calls[[#This Row],[Date of Call]]), YEAR(calls[[#This Row],[Date of Call]])+1)</f>
        <v>2024</v>
      </c>
      <c r="J725" t="str">
        <f>TEXT(calls[[#This Row],[Date of Call]],"DDDD")</f>
        <v>Sunday</v>
      </c>
      <c r="K725" t="str" cm="1">
        <f t="array" ref="K725">_xlfn.IFS(calls[[#This Row],[Duration]]&lt;=10,"Under 10 mins", calls[[#This Row],[Duration]]&lt;=30, "10 to 30 mins", calls[[#This Row],[Duration]]&lt;=60, "30 to 60 mins", calls[[#This Row],[Duration]]&lt;=120, "1 to 2 hours", TRUE, "More than 2 hours")</f>
        <v>More than 2 hours</v>
      </c>
      <c r="L725">
        <f>ROUND(calls[[#This Row],[Satisfaction Rating]],0)</f>
        <v>3</v>
      </c>
    </row>
    <row r="726" spans="2:12" x14ac:dyDescent="0.3">
      <c r="B726" t="s">
        <v>749</v>
      </c>
      <c r="C726" t="s">
        <v>17</v>
      </c>
      <c r="D726">
        <v>156</v>
      </c>
      <c r="E726" s="15" t="s">
        <v>6</v>
      </c>
      <c r="F726" s="16">
        <v>45179</v>
      </c>
      <c r="G726">
        <v>64</v>
      </c>
      <c r="H726">
        <v>2.7</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750</v>
      </c>
      <c r="C727" t="s">
        <v>18</v>
      </c>
      <c r="D727">
        <v>107</v>
      </c>
      <c r="E727" s="15" t="s">
        <v>9</v>
      </c>
      <c r="F727" s="16">
        <v>45179</v>
      </c>
      <c r="G727">
        <v>38</v>
      </c>
      <c r="H727">
        <v>4.7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1 to 2 hours</v>
      </c>
      <c r="L727">
        <f>ROUND(calls[[#This Row],[Satisfaction Rating]],0)</f>
        <v>5</v>
      </c>
    </row>
    <row r="728" spans="2:12" x14ac:dyDescent="0.3">
      <c r="B728" t="s">
        <v>751</v>
      </c>
      <c r="C728" t="s">
        <v>20</v>
      </c>
      <c r="D728">
        <v>58</v>
      </c>
      <c r="E728" s="15" t="s">
        <v>9</v>
      </c>
      <c r="F728" s="16">
        <v>45181</v>
      </c>
      <c r="G728">
        <v>90</v>
      </c>
      <c r="H728">
        <v>4.3</v>
      </c>
      <c r="I728">
        <f>IF(MONTH(calls[[#This Row],[Date of Call]])&lt;=6, YEAR(calls[[#This Row],[Date of Call]]), YEAR(calls[[#This Row],[Date of Call]])+1)</f>
        <v>2024</v>
      </c>
      <c r="J728" t="str">
        <f>TEXT(calls[[#This Row],[Date of Call]],"DDDD")</f>
        <v>Tuesday</v>
      </c>
      <c r="K728" t="str" cm="1">
        <f t="array" ref="K728">_xlfn.IFS(calls[[#This Row],[Duration]]&lt;=10,"Under 10 mins", calls[[#This Row],[Duration]]&lt;=30, "10 to 30 mins", calls[[#This Row],[Duration]]&lt;=60, "30 to 60 mins", calls[[#This Row],[Duration]]&lt;=120, "1 to 2 hours", TRUE, "More than 2 hours")</f>
        <v>30 to 60 mins</v>
      </c>
      <c r="L728">
        <f>ROUND(calls[[#This Row],[Satisfaction Rating]],0)</f>
        <v>4</v>
      </c>
    </row>
    <row r="729" spans="2:12" x14ac:dyDescent="0.3">
      <c r="B729" t="s">
        <v>752</v>
      </c>
      <c r="C729" t="s">
        <v>14</v>
      </c>
      <c r="D729">
        <v>66</v>
      </c>
      <c r="E729" s="15" t="s">
        <v>9</v>
      </c>
      <c r="F729" s="16">
        <v>45181</v>
      </c>
      <c r="G729">
        <v>32</v>
      </c>
      <c r="H729">
        <v>3.8</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1 to 2 hours</v>
      </c>
      <c r="L729">
        <f>ROUND(calls[[#This Row],[Satisfaction Rating]],0)</f>
        <v>4</v>
      </c>
    </row>
    <row r="730" spans="2:12" x14ac:dyDescent="0.3">
      <c r="B730" t="s">
        <v>753</v>
      </c>
      <c r="C730" t="s">
        <v>24</v>
      </c>
      <c r="D730">
        <v>75</v>
      </c>
      <c r="E730" s="15" t="s">
        <v>6</v>
      </c>
      <c r="F730" s="16">
        <v>45181</v>
      </c>
      <c r="G730">
        <v>120</v>
      </c>
      <c r="H730">
        <v>4.4000000000000004</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754</v>
      </c>
      <c r="C731" t="s">
        <v>18</v>
      </c>
      <c r="D731">
        <v>8</v>
      </c>
      <c r="E731" s="15" t="s">
        <v>9</v>
      </c>
      <c r="F731" s="16">
        <v>45181</v>
      </c>
      <c r="G731">
        <v>31</v>
      </c>
      <c r="H731">
        <v>3.9</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Under 10 mins</v>
      </c>
      <c r="L731">
        <f>ROUND(calls[[#This Row],[Satisfaction Rating]],0)</f>
        <v>4</v>
      </c>
    </row>
    <row r="732" spans="2:12" x14ac:dyDescent="0.3">
      <c r="B732" t="s">
        <v>755</v>
      </c>
      <c r="C732" t="s">
        <v>23</v>
      </c>
      <c r="D732">
        <v>76</v>
      </c>
      <c r="E732" s="15" t="s">
        <v>6</v>
      </c>
      <c r="F732" s="16">
        <v>45182</v>
      </c>
      <c r="G732">
        <v>108</v>
      </c>
      <c r="H732">
        <v>4.9000000000000004</v>
      </c>
      <c r="I732">
        <f>IF(MONTH(calls[[#This Row],[Date of Call]])&lt;=6, YEAR(calls[[#This Row],[Date of Call]]), YEAR(calls[[#This Row],[Date of Call]])+1)</f>
        <v>2024</v>
      </c>
      <c r="J732" t="str">
        <f>TEXT(calls[[#This Row],[Date of Call]],"DDDD")</f>
        <v>Wednesday</v>
      </c>
      <c r="K732" t="str" cm="1">
        <f t="array" ref="K732">_xlfn.IFS(calls[[#This Row],[Duration]]&lt;=10,"Under 10 mins", calls[[#This Row],[Duration]]&lt;=30, "10 to 30 mins", calls[[#This Row],[Duration]]&lt;=60, "30 to 60 mins", calls[[#This Row],[Duration]]&lt;=120, "1 to 2 hours", TRUE, "More than 2 hours")</f>
        <v>1 to 2 hours</v>
      </c>
      <c r="L732">
        <f>ROUND(calls[[#This Row],[Satisfaction Rating]],0)</f>
        <v>5</v>
      </c>
    </row>
    <row r="733" spans="2:12" x14ac:dyDescent="0.3">
      <c r="B733" t="s">
        <v>756</v>
      </c>
      <c r="C733" t="s">
        <v>20</v>
      </c>
      <c r="D733">
        <v>110</v>
      </c>
      <c r="E733" s="15" t="s">
        <v>6</v>
      </c>
      <c r="F733" s="16">
        <v>45182</v>
      </c>
      <c r="G733">
        <v>180</v>
      </c>
      <c r="H733">
        <v>4.2</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4</v>
      </c>
    </row>
    <row r="734" spans="2:12" x14ac:dyDescent="0.3">
      <c r="B734" t="s">
        <v>757</v>
      </c>
      <c r="C734" t="s">
        <v>14</v>
      </c>
      <c r="D734">
        <v>50</v>
      </c>
      <c r="E734" s="15" t="s">
        <v>11</v>
      </c>
      <c r="F734" s="16">
        <v>45183</v>
      </c>
      <c r="G734">
        <v>124</v>
      </c>
      <c r="H734">
        <v>4</v>
      </c>
      <c r="I734">
        <f>IF(MONTH(calls[[#This Row],[Date of Call]])&lt;=6, YEAR(calls[[#This Row],[Date of Call]]), YEAR(calls[[#This Row],[Date of Call]])+1)</f>
        <v>2024</v>
      </c>
      <c r="J734" t="str">
        <f>TEXT(calls[[#This Row],[Date of Call]],"DDDD")</f>
        <v>Thursday</v>
      </c>
      <c r="K734" t="str" cm="1">
        <f t="array" ref="K734">_xlfn.IFS(calls[[#This Row],[Duration]]&lt;=10,"Under 10 mins", calls[[#This Row],[Duration]]&lt;=30, "10 to 30 mins", calls[[#This Row],[Duration]]&lt;=60, "30 to 60 mins", calls[[#This Row],[Duration]]&lt;=120, "1 to 2 hours", TRUE, "More than 2 hours")</f>
        <v>30 to 60 mins</v>
      </c>
      <c r="L734">
        <f>ROUND(calls[[#This Row],[Satisfaction Rating]],0)</f>
        <v>4</v>
      </c>
    </row>
    <row r="735" spans="2:12" x14ac:dyDescent="0.3">
      <c r="B735" t="s">
        <v>758</v>
      </c>
      <c r="C735" t="s">
        <v>15</v>
      </c>
      <c r="D735">
        <v>78</v>
      </c>
      <c r="E735" s="15" t="s">
        <v>11</v>
      </c>
      <c r="F735" s="16">
        <v>45183</v>
      </c>
      <c r="G735">
        <v>23</v>
      </c>
      <c r="H735">
        <v>4.2</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1 to 2 hours</v>
      </c>
      <c r="L735">
        <f>ROUND(calls[[#This Row],[Satisfaction Rating]],0)</f>
        <v>4</v>
      </c>
    </row>
    <row r="736" spans="2:12" x14ac:dyDescent="0.3">
      <c r="B736" t="s">
        <v>759</v>
      </c>
      <c r="C736" t="s">
        <v>16</v>
      </c>
      <c r="D736">
        <v>59</v>
      </c>
      <c r="E736" s="15" t="s">
        <v>10</v>
      </c>
      <c r="F736" s="16">
        <v>45184</v>
      </c>
      <c r="G736">
        <v>24</v>
      </c>
      <c r="H736">
        <v>4.8</v>
      </c>
      <c r="I736">
        <f>IF(MONTH(calls[[#This Row],[Date of Call]])&lt;=6, YEAR(calls[[#This Row],[Date of Call]]), YEAR(calls[[#This Row],[Date of Call]])+1)</f>
        <v>2024</v>
      </c>
      <c r="J736" t="str">
        <f>TEXT(calls[[#This Row],[Date of Call]],"DDDD")</f>
        <v>Friday</v>
      </c>
      <c r="K736" t="str" cm="1">
        <f t="array" ref="K736">_xlfn.IFS(calls[[#This Row],[Duration]]&lt;=10,"Under 10 mins", calls[[#This Row],[Duration]]&lt;=30, "10 to 30 mins", calls[[#This Row],[Duration]]&lt;=60, "30 to 60 mins", calls[[#This Row],[Duration]]&lt;=120, "1 to 2 hours", TRUE, "More than 2 hours")</f>
        <v>30 to 60 mins</v>
      </c>
      <c r="L736">
        <f>ROUND(calls[[#This Row],[Satisfaction Rating]],0)</f>
        <v>5</v>
      </c>
    </row>
    <row r="737" spans="2:12" x14ac:dyDescent="0.3">
      <c r="B737" t="s">
        <v>760</v>
      </c>
      <c r="C737" t="s">
        <v>15</v>
      </c>
      <c r="D737">
        <v>126</v>
      </c>
      <c r="E737" s="15" t="s">
        <v>9</v>
      </c>
      <c r="F737" s="16">
        <v>45185</v>
      </c>
      <c r="G737">
        <v>52</v>
      </c>
      <c r="H737">
        <v>1.1000000000000001</v>
      </c>
      <c r="I737">
        <f>IF(MONTH(calls[[#This Row],[Date of Call]])&lt;=6, YEAR(calls[[#This Row],[Date of Call]]), YEAR(calls[[#This Row],[Date of Call]])+1)</f>
        <v>2024</v>
      </c>
      <c r="J737" t="str">
        <f>TEXT(calls[[#This Row],[Date of Call]],"DDDD")</f>
        <v>Saturday</v>
      </c>
      <c r="K737" t="str" cm="1">
        <f t="array" ref="K737">_xlfn.IFS(calls[[#This Row],[Duration]]&lt;=10,"Under 10 mins", calls[[#This Row],[Duration]]&lt;=30, "10 to 30 mins", calls[[#This Row],[Duration]]&lt;=60, "30 to 60 mins", calls[[#This Row],[Duration]]&lt;=120, "1 to 2 hours", TRUE, "More than 2 hours")</f>
        <v>More than 2 hours</v>
      </c>
      <c r="L737">
        <f>ROUND(calls[[#This Row],[Satisfaction Rating]],0)</f>
        <v>1</v>
      </c>
    </row>
    <row r="738" spans="2:12" x14ac:dyDescent="0.3">
      <c r="B738" t="s">
        <v>761</v>
      </c>
      <c r="C738" t="s">
        <v>23</v>
      </c>
      <c r="D738">
        <v>43</v>
      </c>
      <c r="E738" s="15" t="s">
        <v>10</v>
      </c>
      <c r="F738" s="16">
        <v>45186</v>
      </c>
      <c r="G738">
        <v>168</v>
      </c>
      <c r="H738">
        <v>4</v>
      </c>
      <c r="I738">
        <f>IF(MONTH(calls[[#This Row],[Date of Call]])&lt;=6, YEAR(calls[[#This Row],[Date of Call]]), YEAR(calls[[#This Row],[Date of Call]])+1)</f>
        <v>2024</v>
      </c>
      <c r="J738" t="str">
        <f>TEXT(calls[[#This Row],[Date of Call]],"DDDD")</f>
        <v>Sunday</v>
      </c>
      <c r="K738" t="str" cm="1">
        <f t="array" ref="K738">_xlfn.IFS(calls[[#This Row],[Duration]]&lt;=10,"Under 10 mins", calls[[#This Row],[Duration]]&lt;=30, "10 to 30 mins", calls[[#This Row],[Duration]]&lt;=60, "30 to 60 mins", calls[[#This Row],[Duration]]&lt;=120, "1 to 2 hours", TRUE, "More than 2 hours")</f>
        <v>30 to 60 mins</v>
      </c>
      <c r="L738">
        <f>ROUND(calls[[#This Row],[Satisfaction Rating]],0)</f>
        <v>4</v>
      </c>
    </row>
    <row r="739" spans="2:12" x14ac:dyDescent="0.3">
      <c r="B739" t="s">
        <v>762</v>
      </c>
      <c r="C739" t="s">
        <v>17</v>
      </c>
      <c r="D739">
        <v>79</v>
      </c>
      <c r="E739" s="15" t="s">
        <v>6</v>
      </c>
      <c r="F739" s="16">
        <v>45188</v>
      </c>
      <c r="G739">
        <v>125</v>
      </c>
      <c r="H739">
        <v>4.8</v>
      </c>
      <c r="I739">
        <f>IF(MONTH(calls[[#This Row],[Date of Call]])&lt;=6, YEAR(calls[[#This Row],[Date of Call]]), YEAR(calls[[#This Row],[Date of Call]])+1)</f>
        <v>2024</v>
      </c>
      <c r="J739" t="str">
        <f>TEXT(calls[[#This Row],[Date of Call]],"DDDD")</f>
        <v>Tuesday</v>
      </c>
      <c r="K739" t="str" cm="1">
        <f t="array" ref="K739">_xlfn.IFS(calls[[#This Row],[Duration]]&lt;=10,"Under 10 mins", calls[[#This Row],[Duration]]&lt;=30, "10 to 30 mins", calls[[#This Row],[Duration]]&lt;=60, "30 to 60 mins", calls[[#This Row],[Duration]]&lt;=120, "1 to 2 hours", TRUE, "More than 2 hours")</f>
        <v>1 to 2 hours</v>
      </c>
      <c r="L739">
        <f>ROUND(calls[[#This Row],[Satisfaction Rating]],0)</f>
        <v>5</v>
      </c>
    </row>
    <row r="740" spans="2:12" x14ac:dyDescent="0.3">
      <c r="B740" t="s">
        <v>763</v>
      </c>
      <c r="C740" t="s">
        <v>20</v>
      </c>
      <c r="D740">
        <v>71</v>
      </c>
      <c r="E740" s="15" t="s">
        <v>10</v>
      </c>
      <c r="F740" s="16">
        <v>45189</v>
      </c>
      <c r="G740">
        <v>50</v>
      </c>
      <c r="H740">
        <v>4.2</v>
      </c>
      <c r="I740">
        <f>IF(MONTH(calls[[#This Row],[Date of Call]])&lt;=6, YEAR(calls[[#This Row],[Date of Call]]), YEAR(calls[[#This Row],[Date of Call]])+1)</f>
        <v>2024</v>
      </c>
      <c r="J740" t="str">
        <f>TEXT(calls[[#This Row],[Date of Call]],"DDDD")</f>
        <v>Wednesday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4</v>
      </c>
    </row>
    <row r="741" spans="2:12" x14ac:dyDescent="0.3">
      <c r="B741" t="s">
        <v>764</v>
      </c>
      <c r="C741" t="s">
        <v>22</v>
      </c>
      <c r="D741">
        <v>94</v>
      </c>
      <c r="E741" s="15" t="s">
        <v>9</v>
      </c>
      <c r="F741" s="16">
        <v>45190</v>
      </c>
      <c r="G741">
        <v>220</v>
      </c>
      <c r="H741">
        <v>4.5999999999999996</v>
      </c>
      <c r="I741">
        <f>IF(MONTH(calls[[#This Row],[Date of Call]])&lt;=6, YEAR(calls[[#This Row],[Date of Call]]), YEAR(calls[[#This Row],[Date of Call]])+1)</f>
        <v>2024</v>
      </c>
      <c r="J741" t="str">
        <f>TEXT(calls[[#This Row],[Date of Call]],"DDDD")</f>
        <v>Thursday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5</v>
      </c>
    </row>
    <row r="742" spans="2:12" x14ac:dyDescent="0.3">
      <c r="B742" t="s">
        <v>765</v>
      </c>
      <c r="C742" t="s">
        <v>18</v>
      </c>
      <c r="D742">
        <v>108</v>
      </c>
      <c r="E742" s="15" t="s">
        <v>10</v>
      </c>
      <c r="F742" s="16">
        <v>45190</v>
      </c>
      <c r="G742">
        <v>180</v>
      </c>
      <c r="H742">
        <v>4</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4</v>
      </c>
    </row>
    <row r="743" spans="2:12" x14ac:dyDescent="0.3">
      <c r="B743" t="s">
        <v>766</v>
      </c>
      <c r="C743" t="s">
        <v>23</v>
      </c>
      <c r="D743">
        <v>76</v>
      </c>
      <c r="E743" s="15" t="s">
        <v>9</v>
      </c>
      <c r="F743" s="16">
        <v>45190</v>
      </c>
      <c r="G743">
        <v>110</v>
      </c>
      <c r="H743">
        <v>3.9</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767</v>
      </c>
      <c r="C744" t="s">
        <v>16</v>
      </c>
      <c r="D744">
        <v>136</v>
      </c>
      <c r="E744" s="15" t="s">
        <v>10</v>
      </c>
      <c r="F744" s="16">
        <v>45190</v>
      </c>
      <c r="G744">
        <v>36</v>
      </c>
      <c r="H744">
        <v>2.8</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More than 2 hours</v>
      </c>
      <c r="L744">
        <f>ROUND(calls[[#This Row],[Satisfaction Rating]],0)</f>
        <v>3</v>
      </c>
    </row>
    <row r="745" spans="2:12" x14ac:dyDescent="0.3">
      <c r="B745" t="s">
        <v>768</v>
      </c>
      <c r="C745" t="s">
        <v>12</v>
      </c>
      <c r="D745">
        <v>129</v>
      </c>
      <c r="E745" s="15" t="s">
        <v>11</v>
      </c>
      <c r="F745" s="16">
        <v>45191</v>
      </c>
      <c r="G745">
        <v>93</v>
      </c>
      <c r="H745">
        <v>4.7</v>
      </c>
      <c r="I745">
        <f>IF(MONTH(calls[[#This Row],[Date of Call]])&lt;=6, YEAR(calls[[#This Row],[Date of Call]]), YEAR(calls[[#This Row],[Date of Call]])+1)</f>
        <v>2024</v>
      </c>
      <c r="J745" t="str">
        <f>TEXT(calls[[#This Row],[Date of Call]],"DDDD")</f>
        <v>Friday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5</v>
      </c>
    </row>
    <row r="746" spans="2:12" x14ac:dyDescent="0.3">
      <c r="B746" t="s">
        <v>769</v>
      </c>
      <c r="C746" t="s">
        <v>18</v>
      </c>
      <c r="D746">
        <v>120</v>
      </c>
      <c r="E746" s="15" t="s">
        <v>10</v>
      </c>
      <c r="F746" s="16">
        <v>45191</v>
      </c>
      <c r="G746">
        <v>38</v>
      </c>
      <c r="H746">
        <v>4.2</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1 to 2 hours</v>
      </c>
      <c r="L746">
        <f>ROUND(calls[[#This Row],[Satisfaction Rating]],0)</f>
        <v>4</v>
      </c>
    </row>
    <row r="747" spans="2:12" x14ac:dyDescent="0.3">
      <c r="B747" t="s">
        <v>770</v>
      </c>
      <c r="C747" t="s">
        <v>23</v>
      </c>
      <c r="D747">
        <v>108</v>
      </c>
      <c r="E747" s="15" t="s">
        <v>11</v>
      </c>
      <c r="F747" s="16">
        <v>45192</v>
      </c>
      <c r="G747">
        <v>66</v>
      </c>
      <c r="H747">
        <v>3.9</v>
      </c>
      <c r="I747">
        <f>IF(MONTH(calls[[#This Row],[Date of Call]])&lt;=6, YEAR(calls[[#This Row],[Date of Call]]), YEAR(calls[[#This Row],[Date of Call]])+1)</f>
        <v>2024</v>
      </c>
      <c r="J747" t="str">
        <f>TEXT(calls[[#This Row],[Date of Call]],"DDDD")</f>
        <v>Saturday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771</v>
      </c>
      <c r="C748" t="s">
        <v>15</v>
      </c>
      <c r="D748">
        <v>79</v>
      </c>
      <c r="E748" s="15" t="s">
        <v>10</v>
      </c>
      <c r="F748" s="16">
        <v>45192</v>
      </c>
      <c r="G748">
        <v>215</v>
      </c>
      <c r="H748">
        <v>4.5999999999999996</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5</v>
      </c>
    </row>
    <row r="749" spans="2:12" x14ac:dyDescent="0.3">
      <c r="B749" t="s">
        <v>772</v>
      </c>
      <c r="C749" t="s">
        <v>15</v>
      </c>
      <c r="D749">
        <v>45</v>
      </c>
      <c r="E749" s="15" t="s">
        <v>11</v>
      </c>
      <c r="F749" s="16">
        <v>45192</v>
      </c>
      <c r="G749">
        <v>92</v>
      </c>
      <c r="H749">
        <v>4.3</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30 to 60 mins</v>
      </c>
      <c r="L749">
        <f>ROUND(calls[[#This Row],[Satisfaction Rating]],0)</f>
        <v>4</v>
      </c>
    </row>
    <row r="750" spans="2:12" x14ac:dyDescent="0.3">
      <c r="B750" t="s">
        <v>773</v>
      </c>
      <c r="C750" t="s">
        <v>8</v>
      </c>
      <c r="D750">
        <v>96</v>
      </c>
      <c r="E750" s="15" t="s">
        <v>10</v>
      </c>
      <c r="F750" s="16">
        <v>45192</v>
      </c>
      <c r="G750">
        <v>80</v>
      </c>
      <c r="H750">
        <v>3.6</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1 to 2 hours</v>
      </c>
      <c r="L750">
        <f>ROUND(calls[[#This Row],[Satisfaction Rating]],0)</f>
        <v>4</v>
      </c>
    </row>
    <row r="751" spans="2:12" x14ac:dyDescent="0.3">
      <c r="B751" t="s">
        <v>774</v>
      </c>
      <c r="C751" t="s">
        <v>8</v>
      </c>
      <c r="D751">
        <v>81</v>
      </c>
      <c r="E751" s="15" t="s">
        <v>10</v>
      </c>
      <c r="F751" s="16">
        <v>45193</v>
      </c>
      <c r="G751">
        <v>123</v>
      </c>
      <c r="H751">
        <v>4.9000000000000004</v>
      </c>
      <c r="I751">
        <f>IF(MONTH(calls[[#This Row],[Date of Call]])&lt;=6, YEAR(calls[[#This Row],[Date of Call]]), YEAR(calls[[#This Row],[Date of Call]])+1)</f>
        <v>2024</v>
      </c>
      <c r="J751" t="str">
        <f>TEXT(calls[[#This Row],[Date of Call]],"DDDD")</f>
        <v>Sunday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5</v>
      </c>
    </row>
    <row r="752" spans="2:12" x14ac:dyDescent="0.3">
      <c r="B752" t="s">
        <v>775</v>
      </c>
      <c r="C752" t="s">
        <v>16</v>
      </c>
      <c r="D752">
        <v>95</v>
      </c>
      <c r="E752" s="15" t="s">
        <v>13</v>
      </c>
      <c r="F752" s="16">
        <v>45193</v>
      </c>
      <c r="G752">
        <v>23</v>
      </c>
      <c r="H752">
        <v>2.4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2</v>
      </c>
    </row>
    <row r="753" spans="2:12" x14ac:dyDescent="0.3">
      <c r="B753" t="s">
        <v>776</v>
      </c>
      <c r="C753" t="s">
        <v>19</v>
      </c>
      <c r="D753">
        <v>159</v>
      </c>
      <c r="E753" s="15" t="s">
        <v>9</v>
      </c>
      <c r="F753" s="16">
        <v>45193</v>
      </c>
      <c r="G753">
        <v>63</v>
      </c>
      <c r="H753">
        <v>4.2</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More than 2 hours</v>
      </c>
      <c r="L753">
        <f>ROUND(calls[[#This Row],[Satisfaction Rating]],0)</f>
        <v>4</v>
      </c>
    </row>
    <row r="754" spans="2:12" x14ac:dyDescent="0.3">
      <c r="B754" t="s">
        <v>777</v>
      </c>
      <c r="C754" t="s">
        <v>5</v>
      </c>
      <c r="D754">
        <v>109</v>
      </c>
      <c r="E754" s="15" t="s">
        <v>6</v>
      </c>
      <c r="F754" s="16">
        <v>45193</v>
      </c>
      <c r="G754">
        <v>52</v>
      </c>
      <c r="H754">
        <v>3.9</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1 to 2 hours</v>
      </c>
      <c r="L754">
        <f>ROUND(calls[[#This Row],[Satisfaction Rating]],0)</f>
        <v>4</v>
      </c>
    </row>
    <row r="755" spans="2:12" x14ac:dyDescent="0.3">
      <c r="B755" t="s">
        <v>778</v>
      </c>
      <c r="C755" t="s">
        <v>15</v>
      </c>
      <c r="D755">
        <v>107</v>
      </c>
      <c r="E755" s="15" t="s">
        <v>6</v>
      </c>
      <c r="F755" s="16">
        <v>45193</v>
      </c>
      <c r="G755">
        <v>60</v>
      </c>
      <c r="H755">
        <v>4.2</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779</v>
      </c>
      <c r="C756" t="s">
        <v>8</v>
      </c>
      <c r="D756">
        <v>67</v>
      </c>
      <c r="E756" s="15" t="s">
        <v>11</v>
      </c>
      <c r="F756" s="16">
        <v>45194</v>
      </c>
      <c r="G756">
        <v>87</v>
      </c>
      <c r="H756">
        <v>3.9</v>
      </c>
      <c r="I756">
        <f>IF(MONTH(calls[[#This Row],[Date of Call]])&lt;=6, YEAR(calls[[#This Row],[Date of Call]]), YEAR(calls[[#This Row],[Date of Call]])+1)</f>
        <v>2024</v>
      </c>
      <c r="J756" t="str">
        <f>TEXT(calls[[#This Row],[Date of Call]],"DDDD")</f>
        <v>Monday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780</v>
      </c>
      <c r="C757" t="s">
        <v>24</v>
      </c>
      <c r="D757">
        <v>96</v>
      </c>
      <c r="E757" s="15" t="s">
        <v>10</v>
      </c>
      <c r="F757" s="16">
        <v>45195</v>
      </c>
      <c r="G757">
        <v>42</v>
      </c>
      <c r="H757">
        <v>4.5</v>
      </c>
      <c r="I757">
        <f>IF(MONTH(calls[[#This Row],[Date of Call]])&lt;=6, YEAR(calls[[#This Row],[Date of Call]]), YEAR(calls[[#This Row],[Date of Call]])+1)</f>
        <v>2024</v>
      </c>
      <c r="J757" t="str">
        <f>TEXT(calls[[#This Row],[Date of Call]],"DDDD")</f>
        <v>Tuesday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5</v>
      </c>
    </row>
    <row r="758" spans="2:12" x14ac:dyDescent="0.3">
      <c r="B758" t="s">
        <v>781</v>
      </c>
      <c r="C758" t="s">
        <v>7</v>
      </c>
      <c r="D758">
        <v>142</v>
      </c>
      <c r="E758" s="15" t="s">
        <v>9</v>
      </c>
      <c r="F758" s="16">
        <v>45196</v>
      </c>
      <c r="G758">
        <v>37</v>
      </c>
      <c r="H758">
        <v>3.8</v>
      </c>
      <c r="I758">
        <f>IF(MONTH(calls[[#This Row],[Date of Call]])&lt;=6, YEAR(calls[[#This Row],[Date of Call]]), YEAR(calls[[#This Row],[Date of Call]])+1)</f>
        <v>2024</v>
      </c>
      <c r="J758" t="str">
        <f>TEXT(calls[[#This Row],[Date of Call]],"DDDD")</f>
        <v>Wednesday</v>
      </c>
      <c r="K758" t="str" cm="1">
        <f t="array" ref="K758">_xlfn.IFS(calls[[#This Row],[Duration]]&lt;=10,"Under 10 mins", calls[[#This Row],[Duration]]&lt;=30, "10 to 30 mins", calls[[#This Row],[Duration]]&lt;=60, "30 to 60 mins", calls[[#This Row],[Duration]]&lt;=120, "1 to 2 hours", TRUE, "More than 2 hours")</f>
        <v>More than 2 hours</v>
      </c>
      <c r="L758">
        <f>ROUND(calls[[#This Row],[Satisfaction Rating]],0)</f>
        <v>4</v>
      </c>
    </row>
    <row r="759" spans="2:12" x14ac:dyDescent="0.3">
      <c r="B759" t="s">
        <v>782</v>
      </c>
      <c r="C759" t="s">
        <v>7</v>
      </c>
      <c r="D759">
        <v>71</v>
      </c>
      <c r="E759" s="15" t="s">
        <v>13</v>
      </c>
      <c r="F759" s="16">
        <v>45196</v>
      </c>
      <c r="G759">
        <v>135</v>
      </c>
      <c r="H759">
        <v>3.9</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1 to 2 hours</v>
      </c>
      <c r="L759">
        <f>ROUND(calls[[#This Row],[Satisfaction Rating]],0)</f>
        <v>4</v>
      </c>
    </row>
    <row r="760" spans="2:12" x14ac:dyDescent="0.3">
      <c r="B760" t="s">
        <v>783</v>
      </c>
      <c r="C760" t="s">
        <v>24</v>
      </c>
      <c r="D760">
        <v>152</v>
      </c>
      <c r="E760" s="15" t="s">
        <v>13</v>
      </c>
      <c r="F760" s="16">
        <v>45196</v>
      </c>
      <c r="G760">
        <v>88</v>
      </c>
      <c r="H760">
        <v>4.7</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More than 2 hours</v>
      </c>
      <c r="L760">
        <f>ROUND(calls[[#This Row],[Satisfaction Rating]],0)</f>
        <v>5</v>
      </c>
    </row>
    <row r="761" spans="2:12" x14ac:dyDescent="0.3">
      <c r="B761" t="s">
        <v>784</v>
      </c>
      <c r="C761" t="s">
        <v>17</v>
      </c>
      <c r="D761">
        <v>108</v>
      </c>
      <c r="E761" s="15" t="s">
        <v>9</v>
      </c>
      <c r="F761" s="16">
        <v>45196</v>
      </c>
      <c r="G761">
        <v>190</v>
      </c>
      <c r="H761">
        <v>3.2</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1 to 2 hours</v>
      </c>
      <c r="L761">
        <f>ROUND(calls[[#This Row],[Satisfaction Rating]],0)</f>
        <v>3</v>
      </c>
    </row>
    <row r="762" spans="2:12" x14ac:dyDescent="0.3">
      <c r="B762" t="s">
        <v>785</v>
      </c>
      <c r="C762" t="s">
        <v>17</v>
      </c>
      <c r="D762">
        <v>156</v>
      </c>
      <c r="E762" s="15" t="s">
        <v>13</v>
      </c>
      <c r="F762" s="16">
        <v>45196</v>
      </c>
      <c r="G762">
        <v>81</v>
      </c>
      <c r="H762">
        <v>5</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More than 2 hours</v>
      </c>
      <c r="L762">
        <f>ROUND(calls[[#This Row],[Satisfaction Rating]],0)</f>
        <v>5</v>
      </c>
    </row>
    <row r="763" spans="2:12" x14ac:dyDescent="0.3">
      <c r="B763" t="s">
        <v>786</v>
      </c>
      <c r="C763" t="s">
        <v>7</v>
      </c>
      <c r="D763">
        <v>126</v>
      </c>
      <c r="E763" s="15" t="s">
        <v>9</v>
      </c>
      <c r="F763" s="16">
        <v>45196</v>
      </c>
      <c r="G763">
        <v>44</v>
      </c>
      <c r="H763">
        <v>3.7</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4</v>
      </c>
    </row>
    <row r="764" spans="2:12" x14ac:dyDescent="0.3">
      <c r="B764" t="s">
        <v>787</v>
      </c>
      <c r="C764" t="s">
        <v>23</v>
      </c>
      <c r="D764">
        <v>135</v>
      </c>
      <c r="E764" s="15" t="s">
        <v>13</v>
      </c>
      <c r="F764" s="16">
        <v>45197</v>
      </c>
      <c r="G764">
        <v>92</v>
      </c>
      <c r="H764">
        <v>3.9</v>
      </c>
      <c r="I764">
        <f>IF(MONTH(calls[[#This Row],[Date of Call]])&lt;=6, YEAR(calls[[#This Row],[Date of Call]]), YEAR(calls[[#This Row],[Date of Call]])+1)</f>
        <v>2024</v>
      </c>
      <c r="J764" t="str">
        <f>TEXT(calls[[#This Row],[Date of Call]],"DDDD")</f>
        <v>Thursday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788</v>
      </c>
      <c r="C765" t="s">
        <v>7</v>
      </c>
      <c r="D765">
        <v>110</v>
      </c>
      <c r="E765" s="15" t="s">
        <v>10</v>
      </c>
      <c r="F765" s="16">
        <v>45198</v>
      </c>
      <c r="G765">
        <v>90</v>
      </c>
      <c r="H765">
        <v>3.1</v>
      </c>
      <c r="I765">
        <f>IF(MONTH(calls[[#This Row],[Date of Call]])&lt;=6, YEAR(calls[[#This Row],[Date of Call]]), YEAR(calls[[#This Row],[Date of Call]])+1)</f>
        <v>2024</v>
      </c>
      <c r="J765" t="str">
        <f>TEXT(calls[[#This Row],[Date of Call]],"DDDD")</f>
        <v>Friday</v>
      </c>
      <c r="K765" t="str" cm="1">
        <f t="array" ref="K765">_xlfn.IFS(calls[[#This Row],[Duration]]&lt;=10,"Under 10 mins", calls[[#This Row],[Duration]]&lt;=30, "10 to 30 mins", calls[[#This Row],[Duration]]&lt;=60, "30 to 60 mins", calls[[#This Row],[Duration]]&lt;=120, "1 to 2 hours", TRUE, "More than 2 hours")</f>
        <v>1 to 2 hours</v>
      </c>
      <c r="L765">
        <f>ROUND(calls[[#This Row],[Satisfaction Rating]],0)</f>
        <v>3</v>
      </c>
    </row>
    <row r="766" spans="2:12" x14ac:dyDescent="0.3">
      <c r="B766" t="s">
        <v>789</v>
      </c>
      <c r="C766" t="s">
        <v>19</v>
      </c>
      <c r="D766">
        <v>64</v>
      </c>
      <c r="E766" s="15" t="s">
        <v>13</v>
      </c>
      <c r="F766" s="16">
        <v>45198</v>
      </c>
      <c r="G766">
        <v>112</v>
      </c>
      <c r="H766">
        <v>2</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2</v>
      </c>
    </row>
    <row r="767" spans="2:12" x14ac:dyDescent="0.3">
      <c r="B767" t="s">
        <v>790</v>
      </c>
      <c r="C767" t="s">
        <v>22</v>
      </c>
      <c r="D767">
        <v>127</v>
      </c>
      <c r="E767" s="15" t="s">
        <v>9</v>
      </c>
      <c r="F767" s="16">
        <v>45198</v>
      </c>
      <c r="G767">
        <v>112</v>
      </c>
      <c r="H767">
        <v>4.5999999999999996</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More than 2 hours</v>
      </c>
      <c r="L767">
        <f>ROUND(calls[[#This Row],[Satisfaction Rating]],0)</f>
        <v>5</v>
      </c>
    </row>
    <row r="768" spans="2:12" x14ac:dyDescent="0.3">
      <c r="B768" t="s">
        <v>791</v>
      </c>
      <c r="C768" t="s">
        <v>5</v>
      </c>
      <c r="D768">
        <v>124</v>
      </c>
      <c r="E768" s="15" t="s">
        <v>11</v>
      </c>
      <c r="F768" s="16">
        <v>45198</v>
      </c>
      <c r="G768">
        <v>48</v>
      </c>
      <c r="H768">
        <v>3.7</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4</v>
      </c>
    </row>
    <row r="769" spans="2:12" x14ac:dyDescent="0.3">
      <c r="B769" t="s">
        <v>792</v>
      </c>
      <c r="C769" t="s">
        <v>19</v>
      </c>
      <c r="D769">
        <v>125</v>
      </c>
      <c r="E769" s="15" t="s">
        <v>9</v>
      </c>
      <c r="F769" s="16">
        <v>45198</v>
      </c>
      <c r="G769">
        <v>116</v>
      </c>
      <c r="H769">
        <v>4.4000000000000004</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793</v>
      </c>
      <c r="C770" t="s">
        <v>12</v>
      </c>
      <c r="D770">
        <v>70</v>
      </c>
      <c r="E770" s="15" t="s">
        <v>9</v>
      </c>
      <c r="F770" s="16">
        <v>45198</v>
      </c>
      <c r="G770">
        <v>29</v>
      </c>
      <c r="H770">
        <v>2.1</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1 to 2 hours</v>
      </c>
      <c r="L770">
        <f>ROUND(calls[[#This Row],[Satisfaction Rating]],0)</f>
        <v>2</v>
      </c>
    </row>
    <row r="771" spans="2:12" x14ac:dyDescent="0.3">
      <c r="B771" t="s">
        <v>794</v>
      </c>
      <c r="C771" t="s">
        <v>22</v>
      </c>
      <c r="D771">
        <v>93</v>
      </c>
      <c r="E771" s="15" t="s">
        <v>13</v>
      </c>
      <c r="F771" s="16">
        <v>45199</v>
      </c>
      <c r="G771">
        <v>170</v>
      </c>
      <c r="H771">
        <v>2.2000000000000002</v>
      </c>
      <c r="I771">
        <f>IF(MONTH(calls[[#This Row],[Date of Call]])&lt;=6, YEAR(calls[[#This Row],[Date of Call]]), YEAR(calls[[#This Row],[Date of Call]])+1)</f>
        <v>2024</v>
      </c>
      <c r="J771" t="str">
        <f>TEXT(calls[[#This Row],[Date of Call]],"DDDD")</f>
        <v>Saturday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795</v>
      </c>
      <c r="C772" t="s">
        <v>12</v>
      </c>
      <c r="D772">
        <v>120</v>
      </c>
      <c r="E772" s="15" t="s">
        <v>6</v>
      </c>
      <c r="F772" s="16">
        <v>45199</v>
      </c>
      <c r="G772">
        <v>68</v>
      </c>
      <c r="H772">
        <v>3.4</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3</v>
      </c>
    </row>
    <row r="773" spans="2:12" x14ac:dyDescent="0.3">
      <c r="B773" t="s">
        <v>796</v>
      </c>
      <c r="C773" t="s">
        <v>8</v>
      </c>
      <c r="D773">
        <v>96</v>
      </c>
      <c r="E773" s="15" t="s">
        <v>10</v>
      </c>
      <c r="F773" s="16">
        <v>45199</v>
      </c>
      <c r="G773">
        <v>195</v>
      </c>
      <c r="H773">
        <v>2.7</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797</v>
      </c>
      <c r="C774" t="s">
        <v>21</v>
      </c>
      <c r="D774">
        <v>67</v>
      </c>
      <c r="E774" s="15" t="s">
        <v>10</v>
      </c>
      <c r="F774" s="16">
        <v>45199</v>
      </c>
      <c r="G774">
        <v>96</v>
      </c>
      <c r="H774">
        <v>3.7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4</v>
      </c>
    </row>
    <row r="775" spans="2:12" x14ac:dyDescent="0.3">
      <c r="B775" t="s">
        <v>798</v>
      </c>
      <c r="C775" t="s">
        <v>19</v>
      </c>
      <c r="D775">
        <v>119</v>
      </c>
      <c r="E775" s="15" t="s">
        <v>10</v>
      </c>
      <c r="F775" s="16">
        <v>45199</v>
      </c>
      <c r="G775">
        <v>96</v>
      </c>
      <c r="H775">
        <v>3.1</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3</v>
      </c>
    </row>
    <row r="776" spans="2:12" x14ac:dyDescent="0.3">
      <c r="B776" t="s">
        <v>799</v>
      </c>
      <c r="C776" t="s">
        <v>5</v>
      </c>
      <c r="D776">
        <v>61</v>
      </c>
      <c r="E776" s="15" t="s">
        <v>11</v>
      </c>
      <c r="F776" s="16">
        <v>45199</v>
      </c>
      <c r="G776">
        <v>117</v>
      </c>
      <c r="H776">
        <v>4.0999999999999996</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4</v>
      </c>
    </row>
    <row r="777" spans="2:12" x14ac:dyDescent="0.3">
      <c r="B777" t="s">
        <v>800</v>
      </c>
      <c r="C777" t="s">
        <v>8</v>
      </c>
      <c r="D777">
        <v>29</v>
      </c>
      <c r="E777" s="15" t="s">
        <v>13</v>
      </c>
      <c r="F777" s="16">
        <v>45199</v>
      </c>
      <c r="G777">
        <v>80</v>
      </c>
      <c r="H777">
        <v>4.8</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10 to 30 mins</v>
      </c>
      <c r="L777">
        <f>ROUND(calls[[#This Row],[Satisfaction Rating]],0)</f>
        <v>5</v>
      </c>
    </row>
    <row r="778" spans="2:12" x14ac:dyDescent="0.3">
      <c r="B778" t="s">
        <v>801</v>
      </c>
      <c r="C778" t="s">
        <v>24</v>
      </c>
      <c r="D778">
        <v>134</v>
      </c>
      <c r="E778" s="15" t="s">
        <v>6</v>
      </c>
      <c r="F778" s="16">
        <v>45199</v>
      </c>
      <c r="G778">
        <v>117</v>
      </c>
      <c r="H778">
        <v>4</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More than 2 hours</v>
      </c>
      <c r="L778">
        <f>ROUND(calls[[#This Row],[Satisfaction Rating]],0)</f>
        <v>4</v>
      </c>
    </row>
    <row r="779" spans="2:12" x14ac:dyDescent="0.3">
      <c r="B779" t="s">
        <v>802</v>
      </c>
      <c r="C779" t="s">
        <v>7</v>
      </c>
      <c r="D779">
        <v>113</v>
      </c>
      <c r="E779" s="15" t="s">
        <v>10</v>
      </c>
      <c r="F779" s="16">
        <v>45200</v>
      </c>
      <c r="G779">
        <v>40</v>
      </c>
      <c r="H779">
        <v>3</v>
      </c>
      <c r="I779">
        <f>IF(MONTH(calls[[#This Row],[Date of Call]])&lt;=6, YEAR(calls[[#This Row],[Date of Call]]), YEAR(calls[[#This Row],[Date of Call]])+1)</f>
        <v>2024</v>
      </c>
      <c r="J779" t="str">
        <f>TEXT(calls[[#This Row],[Date of Call]],"DDDD")</f>
        <v>Sunday</v>
      </c>
      <c r="K779" t="str" cm="1">
        <f t="array" ref="K779">_xlfn.IFS(calls[[#This Row],[Duration]]&lt;=10,"Under 10 mins", calls[[#This Row],[Duration]]&lt;=30, "10 to 30 mins", calls[[#This Row],[Duration]]&lt;=60, "30 to 60 mins", calls[[#This Row],[Duration]]&lt;=120, "1 to 2 hours", TRUE, "More than 2 hours")</f>
        <v>1 to 2 hours</v>
      </c>
      <c r="L779">
        <f>ROUND(calls[[#This Row],[Satisfaction Rating]],0)</f>
        <v>3</v>
      </c>
    </row>
    <row r="780" spans="2:12" x14ac:dyDescent="0.3">
      <c r="B780" t="s">
        <v>803</v>
      </c>
      <c r="C780" t="s">
        <v>17</v>
      </c>
      <c r="D780">
        <v>12</v>
      </c>
      <c r="E780" s="15" t="s">
        <v>6</v>
      </c>
      <c r="F780" s="16">
        <v>45200</v>
      </c>
      <c r="G780">
        <v>117</v>
      </c>
      <c r="H780">
        <v>4.8</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10 to 30 mins</v>
      </c>
      <c r="L780">
        <f>ROUND(calls[[#This Row],[Satisfaction Rating]],0)</f>
        <v>5</v>
      </c>
    </row>
    <row r="781" spans="2:12" x14ac:dyDescent="0.3">
      <c r="B781" t="s">
        <v>804</v>
      </c>
      <c r="C781" t="s">
        <v>14</v>
      </c>
      <c r="D781">
        <v>78</v>
      </c>
      <c r="E781" s="15" t="s">
        <v>13</v>
      </c>
      <c r="F781" s="16">
        <v>45200</v>
      </c>
      <c r="G781">
        <v>135</v>
      </c>
      <c r="H781">
        <v>4.0999999999999996</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 to 2 hours</v>
      </c>
      <c r="L781">
        <f>ROUND(calls[[#This Row],[Satisfaction Rating]],0)</f>
        <v>4</v>
      </c>
    </row>
    <row r="782" spans="2:12" x14ac:dyDescent="0.3">
      <c r="B782" t="s">
        <v>805</v>
      </c>
      <c r="C782" t="s">
        <v>19</v>
      </c>
      <c r="D782">
        <v>82</v>
      </c>
      <c r="E782" s="15" t="s">
        <v>9</v>
      </c>
      <c r="F782" s="16">
        <v>45200</v>
      </c>
      <c r="G782">
        <v>99</v>
      </c>
      <c r="H782">
        <v>4.2</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806</v>
      </c>
      <c r="C783" t="s">
        <v>18</v>
      </c>
      <c r="D783">
        <v>149</v>
      </c>
      <c r="E783" s="15" t="s">
        <v>11</v>
      </c>
      <c r="F783" s="16">
        <v>45200</v>
      </c>
      <c r="G783">
        <v>130</v>
      </c>
      <c r="H783">
        <v>3.3</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More than 2 hours</v>
      </c>
      <c r="L783">
        <f>ROUND(calls[[#This Row],[Satisfaction Rating]],0)</f>
        <v>3</v>
      </c>
    </row>
    <row r="784" spans="2:12" x14ac:dyDescent="0.3">
      <c r="B784" t="s">
        <v>807</v>
      </c>
      <c r="C784" t="s">
        <v>15</v>
      </c>
      <c r="D784">
        <v>56</v>
      </c>
      <c r="E784" s="15" t="s">
        <v>6</v>
      </c>
      <c r="F784" s="16">
        <v>45200</v>
      </c>
      <c r="G784">
        <v>96</v>
      </c>
      <c r="H784">
        <v>4.7</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30 to 60 mins</v>
      </c>
      <c r="L784">
        <f>ROUND(calls[[#This Row],[Satisfaction Rating]],0)</f>
        <v>5</v>
      </c>
    </row>
    <row r="785" spans="2:12" x14ac:dyDescent="0.3">
      <c r="B785" t="s">
        <v>808</v>
      </c>
      <c r="C785" t="s">
        <v>8</v>
      </c>
      <c r="D785">
        <v>80</v>
      </c>
      <c r="E785" s="15" t="s">
        <v>11</v>
      </c>
      <c r="F785" s="16">
        <v>45200</v>
      </c>
      <c r="G785">
        <v>128</v>
      </c>
      <c r="H785">
        <v>3.7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1 to 2 hours</v>
      </c>
      <c r="L785">
        <f>ROUND(calls[[#This Row],[Satisfaction Rating]],0)</f>
        <v>4</v>
      </c>
    </row>
    <row r="786" spans="2:12" x14ac:dyDescent="0.3">
      <c r="B786" t="s">
        <v>809</v>
      </c>
      <c r="C786" t="s">
        <v>5</v>
      </c>
      <c r="D786">
        <v>131</v>
      </c>
      <c r="E786" s="15" t="s">
        <v>10</v>
      </c>
      <c r="F786" s="16">
        <v>45200</v>
      </c>
      <c r="G786">
        <v>69</v>
      </c>
      <c r="H786">
        <v>4.7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More than 2 hours</v>
      </c>
      <c r="L786">
        <f>ROUND(calls[[#This Row],[Satisfaction Rating]],0)</f>
        <v>5</v>
      </c>
    </row>
    <row r="787" spans="2:12" x14ac:dyDescent="0.3">
      <c r="B787" t="s">
        <v>810</v>
      </c>
      <c r="C787" t="s">
        <v>5</v>
      </c>
      <c r="D787">
        <v>109</v>
      </c>
      <c r="E787" s="15" t="s">
        <v>10</v>
      </c>
      <c r="F787" s="16">
        <v>45200</v>
      </c>
      <c r="G787">
        <v>44</v>
      </c>
      <c r="H787">
        <v>4.5999999999999996</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1 to 2 hours</v>
      </c>
      <c r="L787">
        <f>ROUND(calls[[#This Row],[Satisfaction Rating]],0)</f>
        <v>5</v>
      </c>
    </row>
    <row r="788" spans="2:12" x14ac:dyDescent="0.3">
      <c r="B788" t="s">
        <v>811</v>
      </c>
      <c r="C788" t="s">
        <v>15</v>
      </c>
      <c r="D788">
        <v>142</v>
      </c>
      <c r="E788" s="15" t="s">
        <v>10</v>
      </c>
      <c r="F788" s="16">
        <v>45200</v>
      </c>
      <c r="G788">
        <v>44</v>
      </c>
      <c r="H788">
        <v>4.8</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More than 2 hours</v>
      </c>
      <c r="L788">
        <f>ROUND(calls[[#This Row],[Satisfaction Rating]],0)</f>
        <v>5</v>
      </c>
    </row>
    <row r="789" spans="2:12" x14ac:dyDescent="0.3">
      <c r="B789" t="s">
        <v>812</v>
      </c>
      <c r="C789" t="s">
        <v>22</v>
      </c>
      <c r="D789">
        <v>114</v>
      </c>
      <c r="E789" s="15" t="s">
        <v>6</v>
      </c>
      <c r="F789" s="16">
        <v>45201</v>
      </c>
      <c r="G789">
        <v>135</v>
      </c>
      <c r="H789">
        <v>2</v>
      </c>
      <c r="I789">
        <f>IF(MONTH(calls[[#This Row],[Date of Call]])&lt;=6, YEAR(calls[[#This Row],[Date of Call]]), YEAR(calls[[#This Row],[Date of Call]])+1)</f>
        <v>2024</v>
      </c>
      <c r="J789" t="str">
        <f>TEXT(calls[[#This Row],[Date of Call]],"DDDD")</f>
        <v>Monday</v>
      </c>
      <c r="K789" t="str" cm="1">
        <f t="array" ref="K789">_xlfn.IFS(calls[[#This Row],[Duration]]&lt;=10,"Under 10 mins", calls[[#This Row],[Duration]]&lt;=30, "10 to 30 mins", calls[[#This Row],[Duration]]&lt;=60, "30 to 60 mins", calls[[#This Row],[Duration]]&lt;=120, "1 to 2 hours", TRUE, "More than 2 hours")</f>
        <v>1 to 2 hours</v>
      </c>
      <c r="L789">
        <f>ROUND(calls[[#This Row],[Satisfaction Rating]],0)</f>
        <v>2</v>
      </c>
    </row>
    <row r="790" spans="2:12" x14ac:dyDescent="0.3">
      <c r="B790" t="s">
        <v>813</v>
      </c>
      <c r="C790" t="s">
        <v>21</v>
      </c>
      <c r="D790">
        <v>93</v>
      </c>
      <c r="E790" s="15" t="s">
        <v>11</v>
      </c>
      <c r="F790" s="16">
        <v>45201</v>
      </c>
      <c r="G790">
        <v>45</v>
      </c>
      <c r="H790">
        <v>3.9</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4</v>
      </c>
    </row>
    <row r="791" spans="2:12" x14ac:dyDescent="0.3">
      <c r="B791" t="s">
        <v>814</v>
      </c>
      <c r="C791" t="s">
        <v>17</v>
      </c>
      <c r="D791">
        <v>43</v>
      </c>
      <c r="E791" s="15" t="s">
        <v>11</v>
      </c>
      <c r="F791" s="16">
        <v>45201</v>
      </c>
      <c r="G791">
        <v>87</v>
      </c>
      <c r="H791">
        <v>3</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30 to 60 mins</v>
      </c>
      <c r="L791">
        <f>ROUND(calls[[#This Row],[Satisfaction Rating]],0)</f>
        <v>3</v>
      </c>
    </row>
    <row r="792" spans="2:12" x14ac:dyDescent="0.3">
      <c r="B792" t="s">
        <v>815</v>
      </c>
      <c r="C792" t="s">
        <v>24</v>
      </c>
      <c r="D792">
        <v>78</v>
      </c>
      <c r="E792" s="15" t="s">
        <v>13</v>
      </c>
      <c r="F792" s="16">
        <v>45202</v>
      </c>
      <c r="G792">
        <v>84</v>
      </c>
      <c r="H792">
        <v>4.5999999999999996</v>
      </c>
      <c r="I792">
        <f>IF(MONTH(calls[[#This Row],[Date of Call]])&lt;=6, YEAR(calls[[#This Row],[Date of Call]]), YEAR(calls[[#This Row],[Date of Call]])+1)</f>
        <v>2024</v>
      </c>
      <c r="J792" t="str">
        <f>TEXT(calls[[#This Row],[Date of Call]],"DDDD")</f>
        <v>Tuesday</v>
      </c>
      <c r="K792" t="str" cm="1">
        <f t="array" ref="K792">_xlfn.IFS(calls[[#This Row],[Duration]]&lt;=10,"Under 10 mins", calls[[#This Row],[Duration]]&lt;=30, "10 to 30 mins", calls[[#This Row],[Duration]]&lt;=60, "30 to 60 mins", calls[[#This Row],[Duration]]&lt;=120, "1 to 2 hours", TRUE, "More than 2 hours")</f>
        <v>1 to 2 hours</v>
      </c>
      <c r="L792">
        <f>ROUND(calls[[#This Row],[Satisfaction Rating]],0)</f>
        <v>5</v>
      </c>
    </row>
    <row r="793" spans="2:12" x14ac:dyDescent="0.3">
      <c r="B793" t="s">
        <v>816</v>
      </c>
      <c r="C793" t="s">
        <v>22</v>
      </c>
      <c r="D793">
        <v>89</v>
      </c>
      <c r="E793" s="15" t="s">
        <v>10</v>
      </c>
      <c r="F793" s="16">
        <v>45202</v>
      </c>
      <c r="G793">
        <v>81</v>
      </c>
      <c r="H793">
        <v>3.8</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4</v>
      </c>
    </row>
    <row r="794" spans="2:12" x14ac:dyDescent="0.3">
      <c r="B794" t="s">
        <v>817</v>
      </c>
      <c r="C794" t="s">
        <v>15</v>
      </c>
      <c r="D794">
        <v>82</v>
      </c>
      <c r="E794" s="15" t="s">
        <v>9</v>
      </c>
      <c r="F794" s="16">
        <v>45202</v>
      </c>
      <c r="G794">
        <v>130</v>
      </c>
      <c r="H794">
        <v>4.4000000000000004</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818</v>
      </c>
      <c r="C795" t="s">
        <v>8</v>
      </c>
      <c r="D795">
        <v>86</v>
      </c>
      <c r="E795" s="15" t="s">
        <v>10</v>
      </c>
      <c r="F795" s="16">
        <v>45203</v>
      </c>
      <c r="G795">
        <v>92</v>
      </c>
      <c r="H795">
        <v>2.4</v>
      </c>
      <c r="I795">
        <f>IF(MONTH(calls[[#This Row],[Date of Call]])&lt;=6, YEAR(calls[[#This Row],[Date of Call]]), YEAR(calls[[#This Row],[Date of Call]])+1)</f>
        <v>2024</v>
      </c>
      <c r="J795" t="str">
        <f>TEXT(calls[[#This Row],[Date of Call]],"DDDD")</f>
        <v>Wednesday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2</v>
      </c>
    </row>
    <row r="796" spans="2:12" x14ac:dyDescent="0.3">
      <c r="B796" t="s">
        <v>819</v>
      </c>
      <c r="C796" t="s">
        <v>16</v>
      </c>
      <c r="D796">
        <v>57</v>
      </c>
      <c r="E796" s="15" t="s">
        <v>13</v>
      </c>
      <c r="F796" s="16">
        <v>45203</v>
      </c>
      <c r="G796">
        <v>48</v>
      </c>
      <c r="H796">
        <v>4.5</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30 to 60 mins</v>
      </c>
      <c r="L796">
        <f>ROUND(calls[[#This Row],[Satisfaction Rating]],0)</f>
        <v>5</v>
      </c>
    </row>
    <row r="797" spans="2:12" x14ac:dyDescent="0.3">
      <c r="B797" t="s">
        <v>820</v>
      </c>
      <c r="C797" t="s">
        <v>21</v>
      </c>
      <c r="D797">
        <v>103</v>
      </c>
      <c r="E797" s="15" t="s">
        <v>6</v>
      </c>
      <c r="F797" s="16">
        <v>45203</v>
      </c>
      <c r="G797">
        <v>160</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1 to 2 hours</v>
      </c>
      <c r="L797">
        <f>ROUND(calls[[#This Row],[Satisfaction Rating]],0)</f>
        <v>5</v>
      </c>
    </row>
    <row r="798" spans="2:12" x14ac:dyDescent="0.3">
      <c r="B798" t="s">
        <v>821</v>
      </c>
      <c r="C798" t="s">
        <v>14</v>
      </c>
      <c r="D798">
        <v>138</v>
      </c>
      <c r="E798" s="15" t="s">
        <v>13</v>
      </c>
      <c r="F798" s="16">
        <v>45204</v>
      </c>
      <c r="G798">
        <v>155</v>
      </c>
      <c r="H798">
        <v>2.7</v>
      </c>
      <c r="I798">
        <f>IF(MONTH(calls[[#This Row],[Date of Call]])&lt;=6, YEAR(calls[[#This Row],[Date of Call]]), YEAR(calls[[#This Row],[Date of Call]])+1)</f>
        <v>2024</v>
      </c>
      <c r="J798" t="str">
        <f>TEXT(calls[[#This Row],[Date of Call]],"DDDD")</f>
        <v>Thursday</v>
      </c>
      <c r="K798" t="str" cm="1">
        <f t="array" ref="K798">_xlfn.IFS(calls[[#This Row],[Duration]]&lt;=10,"Under 10 mins", calls[[#This Row],[Duration]]&lt;=30, "10 to 30 mins", calls[[#This Row],[Duration]]&lt;=60, "30 to 60 mins", calls[[#This Row],[Duration]]&lt;=120, "1 to 2 hours", TRUE, "More than 2 hours")</f>
        <v>More than 2 hours</v>
      </c>
      <c r="L798">
        <f>ROUND(calls[[#This Row],[Satisfaction Rating]],0)</f>
        <v>3</v>
      </c>
    </row>
    <row r="799" spans="2:12" x14ac:dyDescent="0.3">
      <c r="B799" t="s">
        <v>822</v>
      </c>
      <c r="C799" t="s">
        <v>18</v>
      </c>
      <c r="D799">
        <v>88</v>
      </c>
      <c r="E799" s="15" t="s">
        <v>9</v>
      </c>
      <c r="F799" s="16">
        <v>45204</v>
      </c>
      <c r="G799">
        <v>100</v>
      </c>
      <c r="H799">
        <v>4.9000000000000004</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1 to 2 hours</v>
      </c>
      <c r="L799">
        <f>ROUND(calls[[#This Row],[Satisfaction Rating]],0)</f>
        <v>5</v>
      </c>
    </row>
    <row r="800" spans="2:12" x14ac:dyDescent="0.3">
      <c r="B800" t="s">
        <v>823</v>
      </c>
      <c r="C800" t="s">
        <v>22</v>
      </c>
      <c r="D800">
        <v>118</v>
      </c>
      <c r="E800" s="15" t="s">
        <v>11</v>
      </c>
      <c r="F800" s="16">
        <v>45204</v>
      </c>
      <c r="G800">
        <v>56</v>
      </c>
      <c r="H800">
        <v>3.7</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4</v>
      </c>
    </row>
    <row r="801" spans="2:12" x14ac:dyDescent="0.3">
      <c r="B801" t="s">
        <v>824</v>
      </c>
      <c r="C801" t="s">
        <v>8</v>
      </c>
      <c r="D801">
        <v>4</v>
      </c>
      <c r="E801" s="15" t="s">
        <v>10</v>
      </c>
      <c r="F801" s="16">
        <v>45204</v>
      </c>
      <c r="G801">
        <v>170</v>
      </c>
      <c r="H801">
        <v>3.9</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Under 10 mins</v>
      </c>
      <c r="L801">
        <f>ROUND(calls[[#This Row],[Satisfaction Rating]],0)</f>
        <v>4</v>
      </c>
    </row>
    <row r="802" spans="2:12" x14ac:dyDescent="0.3">
      <c r="B802" t="s">
        <v>825</v>
      </c>
      <c r="C802" t="s">
        <v>17</v>
      </c>
      <c r="D802">
        <v>78</v>
      </c>
      <c r="E802" s="15" t="s">
        <v>6</v>
      </c>
      <c r="F802" s="16">
        <v>45205</v>
      </c>
      <c r="G802">
        <v>74</v>
      </c>
      <c r="H802">
        <v>3.5</v>
      </c>
      <c r="I802">
        <f>IF(MONTH(calls[[#This Row],[Date of Call]])&lt;=6, YEAR(calls[[#This Row],[Date of Call]]), YEAR(calls[[#This Row],[Date of Call]])+1)</f>
        <v>2024</v>
      </c>
      <c r="J802" t="str">
        <f>TEXT(calls[[#This Row],[Date of Call]],"DDDD")</f>
        <v>Friday</v>
      </c>
      <c r="K802" t="str" cm="1">
        <f t="array" ref="K802">_xlfn.IFS(calls[[#This Row],[Duration]]&lt;=10,"Under 10 mins", calls[[#This Row],[Duration]]&lt;=30, "10 to 30 mins", calls[[#This Row],[Duration]]&lt;=60, "30 to 60 mins", calls[[#This Row],[Duration]]&lt;=120, "1 to 2 hours", TRUE, "More than 2 hours")</f>
        <v>1 to 2 hours</v>
      </c>
      <c r="L802">
        <f>ROUND(calls[[#This Row],[Satisfaction Rating]],0)</f>
        <v>4</v>
      </c>
    </row>
    <row r="803" spans="2:12" x14ac:dyDescent="0.3">
      <c r="B803" t="s">
        <v>826</v>
      </c>
      <c r="C803" t="s">
        <v>7</v>
      </c>
      <c r="D803">
        <v>69</v>
      </c>
      <c r="E803" s="15" t="s">
        <v>10</v>
      </c>
      <c r="F803" s="16">
        <v>45205</v>
      </c>
      <c r="G803">
        <v>99</v>
      </c>
      <c r="H803">
        <v>2.7</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3</v>
      </c>
    </row>
    <row r="804" spans="2:12" x14ac:dyDescent="0.3">
      <c r="B804" t="s">
        <v>827</v>
      </c>
      <c r="C804" t="s">
        <v>15</v>
      </c>
      <c r="D804">
        <v>90</v>
      </c>
      <c r="E804" s="15" t="s">
        <v>13</v>
      </c>
      <c r="F804" s="16">
        <v>45205</v>
      </c>
      <c r="G804">
        <v>84</v>
      </c>
      <c r="H804">
        <v>3.9</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4</v>
      </c>
    </row>
    <row r="805" spans="2:12" x14ac:dyDescent="0.3">
      <c r="B805" t="s">
        <v>828</v>
      </c>
      <c r="C805" t="s">
        <v>7</v>
      </c>
      <c r="D805">
        <v>134</v>
      </c>
      <c r="E805" s="15" t="s">
        <v>10</v>
      </c>
      <c r="F805" s="16">
        <v>45205</v>
      </c>
      <c r="G805">
        <v>35</v>
      </c>
      <c r="H805">
        <v>3.4</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More than 2 hours</v>
      </c>
      <c r="L805">
        <f>ROUND(calls[[#This Row],[Satisfaction Rating]],0)</f>
        <v>3</v>
      </c>
    </row>
    <row r="806" spans="2:12" x14ac:dyDescent="0.3">
      <c r="B806" t="s">
        <v>829</v>
      </c>
      <c r="C806" t="s">
        <v>12</v>
      </c>
      <c r="D806">
        <v>65</v>
      </c>
      <c r="E806" s="15" t="s">
        <v>11</v>
      </c>
      <c r="F806" s="16">
        <v>45205</v>
      </c>
      <c r="G806">
        <v>150</v>
      </c>
      <c r="H806">
        <v>5</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1 to 2 hours</v>
      </c>
      <c r="L806">
        <f>ROUND(calls[[#This Row],[Satisfaction Rating]],0)</f>
        <v>5</v>
      </c>
    </row>
    <row r="807" spans="2:12" x14ac:dyDescent="0.3">
      <c r="B807" t="s">
        <v>830</v>
      </c>
      <c r="C807" t="s">
        <v>23</v>
      </c>
      <c r="D807">
        <v>54</v>
      </c>
      <c r="E807" s="15" t="s">
        <v>6</v>
      </c>
      <c r="F807" s="16">
        <v>45206</v>
      </c>
      <c r="G807">
        <v>176</v>
      </c>
      <c r="H807">
        <v>4.4000000000000004</v>
      </c>
      <c r="I807">
        <f>IF(MONTH(calls[[#This Row],[Date of Call]])&lt;=6, YEAR(calls[[#This Row],[Date of Call]]), YEAR(calls[[#This Row],[Date of Call]])+1)</f>
        <v>2024</v>
      </c>
      <c r="J807" t="str">
        <f>TEXT(calls[[#This Row],[Date of Call]],"DDDD")</f>
        <v>Saturday</v>
      </c>
      <c r="K807" t="str" cm="1">
        <f t="array" ref="K807">_xlfn.IFS(calls[[#This Row],[Duration]]&lt;=10,"Under 10 mins", calls[[#This Row],[Duration]]&lt;=30, "10 to 30 mins", calls[[#This Row],[Duration]]&lt;=60, "30 to 60 mins", calls[[#This Row],[Duration]]&lt;=120, "1 to 2 hours", TRUE, "More than 2 hours")</f>
        <v>30 to 60 mins</v>
      </c>
      <c r="L807">
        <f>ROUND(calls[[#This Row],[Satisfaction Rating]],0)</f>
        <v>4</v>
      </c>
    </row>
    <row r="808" spans="2:12" x14ac:dyDescent="0.3">
      <c r="B808" t="s">
        <v>831</v>
      </c>
      <c r="C808" t="s">
        <v>23</v>
      </c>
      <c r="D808">
        <v>90</v>
      </c>
      <c r="E808" s="15" t="s">
        <v>6</v>
      </c>
      <c r="F808" s="16">
        <v>45206</v>
      </c>
      <c r="G808">
        <v>84</v>
      </c>
      <c r="H808">
        <v>4.3</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1 to 2 hours</v>
      </c>
      <c r="L808">
        <f>ROUND(calls[[#This Row],[Satisfaction Rating]],0)</f>
        <v>4</v>
      </c>
    </row>
    <row r="809" spans="2:12" x14ac:dyDescent="0.3">
      <c r="B809" t="s">
        <v>832</v>
      </c>
      <c r="C809" t="s">
        <v>15</v>
      </c>
      <c r="D809">
        <v>66</v>
      </c>
      <c r="E809" s="15" t="s">
        <v>6</v>
      </c>
      <c r="F809" s="16">
        <v>45206</v>
      </c>
      <c r="G809">
        <v>136</v>
      </c>
      <c r="H809">
        <v>4.7</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5</v>
      </c>
    </row>
    <row r="810" spans="2:12" x14ac:dyDescent="0.3">
      <c r="B810" t="s">
        <v>833</v>
      </c>
      <c r="C810" t="s">
        <v>8</v>
      </c>
      <c r="D810">
        <v>150</v>
      </c>
      <c r="E810" s="15" t="s">
        <v>6</v>
      </c>
      <c r="F810" s="16">
        <v>45207</v>
      </c>
      <c r="G810">
        <v>70</v>
      </c>
      <c r="H810">
        <v>4.0999999999999996</v>
      </c>
      <c r="I810">
        <f>IF(MONTH(calls[[#This Row],[Date of Call]])&lt;=6, YEAR(calls[[#This Row],[Date of Call]]), YEAR(calls[[#This Row],[Date of Call]])+1)</f>
        <v>2024</v>
      </c>
      <c r="J810" t="str">
        <f>TEXT(calls[[#This Row],[Date of Call]],"DDDD")</f>
        <v>Sunday</v>
      </c>
      <c r="K810" t="str" cm="1">
        <f t="array" ref="K810">_xlfn.IFS(calls[[#This Row],[Duration]]&lt;=10,"Under 10 mins", calls[[#This Row],[Duration]]&lt;=30, "10 to 30 mins", calls[[#This Row],[Duration]]&lt;=60, "30 to 60 mins", calls[[#This Row],[Duration]]&lt;=120, "1 to 2 hours", TRUE, "More than 2 hours")</f>
        <v>More than 2 hours</v>
      </c>
      <c r="L810">
        <f>ROUND(calls[[#This Row],[Satisfaction Rating]],0)</f>
        <v>4</v>
      </c>
    </row>
    <row r="811" spans="2:12" x14ac:dyDescent="0.3">
      <c r="B811" t="s">
        <v>834</v>
      </c>
      <c r="C811" t="s">
        <v>24</v>
      </c>
      <c r="D811">
        <v>18</v>
      </c>
      <c r="E811" s="15" t="s">
        <v>11</v>
      </c>
      <c r="F811" s="16">
        <v>45207</v>
      </c>
      <c r="G811">
        <v>96</v>
      </c>
      <c r="H811">
        <v>4.8</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10 to 30 mins</v>
      </c>
      <c r="L811">
        <f>ROUND(calls[[#This Row],[Satisfaction Rating]],0)</f>
        <v>5</v>
      </c>
    </row>
    <row r="812" spans="2:12" x14ac:dyDescent="0.3">
      <c r="B812" t="s">
        <v>835</v>
      </c>
      <c r="C812" t="s">
        <v>23</v>
      </c>
      <c r="D812">
        <v>87</v>
      </c>
      <c r="E812" s="15" t="s">
        <v>11</v>
      </c>
      <c r="F812" s="16">
        <v>45207</v>
      </c>
      <c r="G812">
        <v>23</v>
      </c>
      <c r="H812">
        <v>4.2</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 to 2 hours</v>
      </c>
      <c r="L812">
        <f>ROUND(calls[[#This Row],[Satisfaction Rating]],0)</f>
        <v>4</v>
      </c>
    </row>
    <row r="813" spans="2:12" x14ac:dyDescent="0.3">
      <c r="B813" t="s">
        <v>836</v>
      </c>
      <c r="C813" t="s">
        <v>14</v>
      </c>
      <c r="D813">
        <v>94</v>
      </c>
      <c r="E813" s="15" t="s">
        <v>6</v>
      </c>
      <c r="F813" s="16">
        <v>45208</v>
      </c>
      <c r="G813">
        <v>120</v>
      </c>
      <c r="H813">
        <v>3.4</v>
      </c>
      <c r="I813">
        <f>IF(MONTH(calls[[#This Row],[Date of Call]])&lt;=6, YEAR(calls[[#This Row],[Date of Call]]), YEAR(calls[[#This Row],[Date of Call]])+1)</f>
        <v>2024</v>
      </c>
      <c r="J813" t="str">
        <f>TEXT(calls[[#This Row],[Date of Call]],"DDDD")</f>
        <v>Monday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3</v>
      </c>
    </row>
    <row r="814" spans="2:12" x14ac:dyDescent="0.3">
      <c r="B814" t="s">
        <v>837</v>
      </c>
      <c r="C814" t="s">
        <v>16</v>
      </c>
      <c r="D814">
        <v>56</v>
      </c>
      <c r="E814" s="15" t="s">
        <v>6</v>
      </c>
      <c r="F814" s="16">
        <v>45208</v>
      </c>
      <c r="G814">
        <v>205</v>
      </c>
      <c r="H814">
        <v>3.3</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30 to 60 mins</v>
      </c>
      <c r="L814">
        <f>ROUND(calls[[#This Row],[Satisfaction Rating]],0)</f>
        <v>3</v>
      </c>
    </row>
    <row r="815" spans="2:12" x14ac:dyDescent="0.3">
      <c r="B815" t="s">
        <v>838</v>
      </c>
      <c r="C815" t="s">
        <v>22</v>
      </c>
      <c r="D815">
        <v>41</v>
      </c>
      <c r="E815" s="15" t="s">
        <v>9</v>
      </c>
      <c r="F815" s="16">
        <v>45209</v>
      </c>
      <c r="G815">
        <v>42</v>
      </c>
      <c r="H815">
        <v>3.8</v>
      </c>
      <c r="I815">
        <f>IF(MONTH(calls[[#This Row],[Date of Call]])&lt;=6, YEAR(calls[[#This Row],[Date of Call]]), YEAR(calls[[#This Row],[Date of Call]])+1)</f>
        <v>2024</v>
      </c>
      <c r="J815" t="str">
        <f>TEXT(calls[[#This Row],[Date of Call]],"DDDD")</f>
        <v>Tuesday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4</v>
      </c>
    </row>
    <row r="816" spans="2:12" x14ac:dyDescent="0.3">
      <c r="B816" t="s">
        <v>839</v>
      </c>
      <c r="C816" t="s">
        <v>8</v>
      </c>
      <c r="D816">
        <v>119</v>
      </c>
      <c r="E816" s="15" t="s">
        <v>13</v>
      </c>
      <c r="F816" s="16">
        <v>45209</v>
      </c>
      <c r="G816">
        <v>111</v>
      </c>
      <c r="H816">
        <v>3.9</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1 to 2 hours</v>
      </c>
      <c r="L816">
        <f>ROUND(calls[[#This Row],[Satisfaction Rating]],0)</f>
        <v>4</v>
      </c>
    </row>
    <row r="817" spans="2:12" x14ac:dyDescent="0.3">
      <c r="B817" t="s">
        <v>840</v>
      </c>
      <c r="C817" t="s">
        <v>21</v>
      </c>
      <c r="D817">
        <v>108</v>
      </c>
      <c r="E817" s="15" t="s">
        <v>6</v>
      </c>
      <c r="F817" s="16">
        <v>45209</v>
      </c>
      <c r="G817">
        <v>68</v>
      </c>
      <c r="H817">
        <v>2.5</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3</v>
      </c>
    </row>
    <row r="818" spans="2:12" x14ac:dyDescent="0.3">
      <c r="B818" t="s">
        <v>841</v>
      </c>
      <c r="C818" t="s">
        <v>17</v>
      </c>
      <c r="D818">
        <v>63</v>
      </c>
      <c r="E818" s="15" t="s">
        <v>10</v>
      </c>
      <c r="F818" s="16">
        <v>45209</v>
      </c>
      <c r="G818">
        <v>172</v>
      </c>
      <c r="H818">
        <v>4.9000000000000004</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5</v>
      </c>
    </row>
    <row r="819" spans="2:12" x14ac:dyDescent="0.3">
      <c r="B819" t="s">
        <v>842</v>
      </c>
      <c r="C819" t="s">
        <v>19</v>
      </c>
      <c r="D819">
        <v>59</v>
      </c>
      <c r="E819" s="15" t="s">
        <v>6</v>
      </c>
      <c r="F819" s="16">
        <v>45209</v>
      </c>
      <c r="G819">
        <v>152</v>
      </c>
      <c r="H819">
        <v>4.8</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30 to 60 mins</v>
      </c>
      <c r="L819">
        <f>ROUND(calls[[#This Row],[Satisfaction Rating]],0)</f>
        <v>5</v>
      </c>
    </row>
    <row r="820" spans="2:12" x14ac:dyDescent="0.3">
      <c r="B820" t="s">
        <v>843</v>
      </c>
      <c r="C820" t="s">
        <v>19</v>
      </c>
      <c r="D820">
        <v>90</v>
      </c>
      <c r="E820" s="15" t="s">
        <v>9</v>
      </c>
      <c r="F820" s="16">
        <v>45209</v>
      </c>
      <c r="G820">
        <v>48</v>
      </c>
      <c r="H820">
        <v>4.7</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1 to 2 hours</v>
      </c>
      <c r="L820">
        <f>ROUND(calls[[#This Row],[Satisfaction Rating]],0)</f>
        <v>5</v>
      </c>
    </row>
    <row r="821" spans="2:12" x14ac:dyDescent="0.3">
      <c r="B821" t="s">
        <v>844</v>
      </c>
      <c r="C821" t="s">
        <v>18</v>
      </c>
      <c r="D821">
        <v>55</v>
      </c>
      <c r="E821" s="15" t="s">
        <v>9</v>
      </c>
      <c r="F821" s="16">
        <v>45209</v>
      </c>
      <c r="G821">
        <v>25</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30 to 60 mins</v>
      </c>
      <c r="L821">
        <f>ROUND(calls[[#This Row],[Satisfaction Rating]],0)</f>
        <v>5</v>
      </c>
    </row>
    <row r="822" spans="2:12" x14ac:dyDescent="0.3">
      <c r="B822" t="s">
        <v>845</v>
      </c>
      <c r="C822" t="s">
        <v>21</v>
      </c>
      <c r="D822">
        <v>84</v>
      </c>
      <c r="E822" s="15" t="s">
        <v>13</v>
      </c>
      <c r="F822" s="16">
        <v>45210</v>
      </c>
      <c r="G822">
        <v>54</v>
      </c>
      <c r="H822">
        <v>3.3</v>
      </c>
      <c r="I822">
        <f>IF(MONTH(calls[[#This Row],[Date of Call]])&lt;=6, YEAR(calls[[#This Row],[Date of Call]]), YEAR(calls[[#This Row],[Date of Call]])+1)</f>
        <v>2024</v>
      </c>
      <c r="J822" t="str">
        <f>TEXT(calls[[#This Row],[Date of Call]],"DDDD")</f>
        <v>Wednesday</v>
      </c>
      <c r="K822" t="str" cm="1">
        <f t="array" ref="K822">_xlfn.IFS(calls[[#This Row],[Duration]]&lt;=10,"Under 10 mins", calls[[#This Row],[Duration]]&lt;=30, "10 to 30 mins", calls[[#This Row],[Duration]]&lt;=60, "30 to 60 mins", calls[[#This Row],[Duration]]&lt;=120, "1 to 2 hours", TRUE, "More than 2 hours")</f>
        <v>1 to 2 hours</v>
      </c>
      <c r="L822">
        <f>ROUND(calls[[#This Row],[Satisfaction Rating]],0)</f>
        <v>3</v>
      </c>
    </row>
    <row r="823" spans="2:12" x14ac:dyDescent="0.3">
      <c r="B823" t="s">
        <v>846</v>
      </c>
      <c r="C823" t="s">
        <v>21</v>
      </c>
      <c r="D823">
        <v>150</v>
      </c>
      <c r="E823" s="15" t="s">
        <v>11</v>
      </c>
      <c r="F823" s="16">
        <v>45210</v>
      </c>
      <c r="G823">
        <v>108</v>
      </c>
      <c r="H823">
        <v>4.7</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More than 2 hours</v>
      </c>
      <c r="L823">
        <f>ROUND(calls[[#This Row],[Satisfaction Rating]],0)</f>
        <v>5</v>
      </c>
    </row>
    <row r="824" spans="2:12" x14ac:dyDescent="0.3">
      <c r="B824" t="s">
        <v>847</v>
      </c>
      <c r="C824" t="s">
        <v>5</v>
      </c>
      <c r="D824">
        <v>69</v>
      </c>
      <c r="E824" s="15" t="s">
        <v>6</v>
      </c>
      <c r="F824" s="16">
        <v>45210</v>
      </c>
      <c r="G824">
        <v>36</v>
      </c>
      <c r="H824">
        <v>4.5</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1 to 2 hours</v>
      </c>
      <c r="L824">
        <f>ROUND(calls[[#This Row],[Satisfaction Rating]],0)</f>
        <v>5</v>
      </c>
    </row>
    <row r="825" spans="2:12" x14ac:dyDescent="0.3">
      <c r="B825" t="s">
        <v>848</v>
      </c>
      <c r="C825" t="s">
        <v>20</v>
      </c>
      <c r="D825">
        <v>120</v>
      </c>
      <c r="E825" s="15" t="s">
        <v>9</v>
      </c>
      <c r="F825" s="16">
        <v>45211</v>
      </c>
      <c r="G825">
        <v>140</v>
      </c>
      <c r="H825">
        <v>4.5999999999999996</v>
      </c>
      <c r="I825">
        <f>IF(MONTH(calls[[#This Row],[Date of Call]])&lt;=6, YEAR(calls[[#This Row],[Date of Call]]), YEAR(calls[[#This Row],[Date of Call]])+1)</f>
        <v>2024</v>
      </c>
      <c r="J825" t="str">
        <f>TEXT(calls[[#This Row],[Date of Call]],"DDDD")</f>
        <v>Thursday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849</v>
      </c>
      <c r="C826" t="s">
        <v>23</v>
      </c>
      <c r="D826">
        <v>126</v>
      </c>
      <c r="E826" s="15" t="s">
        <v>13</v>
      </c>
      <c r="F826" s="16">
        <v>45211</v>
      </c>
      <c r="G826">
        <v>50</v>
      </c>
      <c r="H826">
        <v>4.8</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More than 2 hours</v>
      </c>
      <c r="L826">
        <f>ROUND(calls[[#This Row],[Satisfaction Rating]],0)</f>
        <v>5</v>
      </c>
    </row>
    <row r="827" spans="2:12" x14ac:dyDescent="0.3">
      <c r="B827" t="s">
        <v>850</v>
      </c>
      <c r="C827" t="s">
        <v>5</v>
      </c>
      <c r="D827">
        <v>120</v>
      </c>
      <c r="E827" s="15" t="s">
        <v>10</v>
      </c>
      <c r="F827" s="16">
        <v>45211</v>
      </c>
      <c r="G827">
        <v>195</v>
      </c>
      <c r="H827">
        <v>4.3</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1 to 2 hours</v>
      </c>
      <c r="L827">
        <f>ROUND(calls[[#This Row],[Satisfaction Rating]],0)</f>
        <v>4</v>
      </c>
    </row>
    <row r="828" spans="2:12" x14ac:dyDescent="0.3">
      <c r="B828" t="s">
        <v>851</v>
      </c>
      <c r="C828" t="s">
        <v>23</v>
      </c>
      <c r="D828">
        <v>139</v>
      </c>
      <c r="E828" s="15" t="s">
        <v>9</v>
      </c>
      <c r="F828" s="16">
        <v>45212</v>
      </c>
      <c r="G828">
        <v>48</v>
      </c>
      <c r="H828">
        <v>4.7</v>
      </c>
      <c r="I828">
        <f>IF(MONTH(calls[[#This Row],[Date of Call]])&lt;=6, YEAR(calls[[#This Row],[Date of Call]]), YEAR(calls[[#This Row],[Date of Call]])+1)</f>
        <v>2024</v>
      </c>
      <c r="J828" t="str">
        <f>TEXT(calls[[#This Row],[Date of Call]],"DDDD")</f>
        <v>Friday</v>
      </c>
      <c r="K828" t="str" cm="1">
        <f t="array" ref="K828">_xlfn.IFS(calls[[#This Row],[Duration]]&lt;=10,"Under 10 mins", calls[[#This Row],[Duration]]&lt;=30, "10 to 30 mins", calls[[#This Row],[Duration]]&lt;=60, "30 to 60 mins", calls[[#This Row],[Duration]]&lt;=120, "1 to 2 hours", TRUE, "More than 2 hours")</f>
        <v>More than 2 hours</v>
      </c>
      <c r="L828">
        <f>ROUND(calls[[#This Row],[Satisfaction Rating]],0)</f>
        <v>5</v>
      </c>
    </row>
    <row r="829" spans="2:12" x14ac:dyDescent="0.3">
      <c r="B829" t="s">
        <v>852</v>
      </c>
      <c r="C829" t="s">
        <v>18</v>
      </c>
      <c r="D829">
        <v>124</v>
      </c>
      <c r="E829" s="15" t="s">
        <v>6</v>
      </c>
      <c r="F829" s="16">
        <v>45213</v>
      </c>
      <c r="G829">
        <v>29</v>
      </c>
      <c r="H829">
        <v>4.8</v>
      </c>
      <c r="I829">
        <f>IF(MONTH(calls[[#This Row],[Date of Call]])&lt;=6, YEAR(calls[[#This Row],[Date of Call]]), YEAR(calls[[#This Row],[Date of Call]])+1)</f>
        <v>2024</v>
      </c>
      <c r="J829" t="str">
        <f>TEXT(calls[[#This Row],[Date of Call]],"DDDD")</f>
        <v>Saturday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853</v>
      </c>
      <c r="C830" t="s">
        <v>20</v>
      </c>
      <c r="D830">
        <v>108</v>
      </c>
      <c r="E830" s="15" t="s">
        <v>10</v>
      </c>
      <c r="F830" s="16">
        <v>45213</v>
      </c>
      <c r="G830">
        <v>44</v>
      </c>
      <c r="H830">
        <v>4.7</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1 to 2 hours</v>
      </c>
      <c r="L830">
        <f>ROUND(calls[[#This Row],[Satisfaction Rating]],0)</f>
        <v>5</v>
      </c>
    </row>
    <row r="831" spans="2:12" x14ac:dyDescent="0.3">
      <c r="B831" t="s">
        <v>854</v>
      </c>
      <c r="C831" t="s">
        <v>12</v>
      </c>
      <c r="D831">
        <v>132</v>
      </c>
      <c r="E831" s="15" t="s">
        <v>11</v>
      </c>
      <c r="F831" s="16">
        <v>45213</v>
      </c>
      <c r="G831">
        <v>140</v>
      </c>
      <c r="H831">
        <v>4.3</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More than 2 hours</v>
      </c>
      <c r="L831">
        <f>ROUND(calls[[#This Row],[Satisfaction Rating]],0)</f>
        <v>4</v>
      </c>
    </row>
    <row r="832" spans="2:12" x14ac:dyDescent="0.3">
      <c r="B832" t="s">
        <v>855</v>
      </c>
      <c r="C832" t="s">
        <v>17</v>
      </c>
      <c r="D832">
        <v>67</v>
      </c>
      <c r="E832" s="15" t="s">
        <v>11</v>
      </c>
      <c r="F832" s="16">
        <v>45213</v>
      </c>
      <c r="G832">
        <v>105</v>
      </c>
      <c r="H832">
        <v>3.8</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1 to 2 hours</v>
      </c>
      <c r="L832">
        <f>ROUND(calls[[#This Row],[Satisfaction Rating]],0)</f>
        <v>4</v>
      </c>
    </row>
    <row r="833" spans="2:12" x14ac:dyDescent="0.3">
      <c r="B833" t="s">
        <v>856</v>
      </c>
      <c r="C833" t="s">
        <v>15</v>
      </c>
      <c r="D833">
        <v>125</v>
      </c>
      <c r="E833" s="15" t="s">
        <v>11</v>
      </c>
      <c r="F833" s="16">
        <v>45213</v>
      </c>
      <c r="G833">
        <v>82</v>
      </c>
      <c r="H833">
        <v>4.5999999999999996</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More than 2 hours</v>
      </c>
      <c r="L833">
        <f>ROUND(calls[[#This Row],[Satisfaction Rating]],0)</f>
        <v>5</v>
      </c>
    </row>
    <row r="834" spans="2:12" x14ac:dyDescent="0.3">
      <c r="B834" t="s">
        <v>857</v>
      </c>
      <c r="C834" t="s">
        <v>20</v>
      </c>
      <c r="D834">
        <v>23</v>
      </c>
      <c r="E834" s="15" t="s">
        <v>10</v>
      </c>
      <c r="F834" s="16">
        <v>45213</v>
      </c>
      <c r="G834">
        <v>24</v>
      </c>
      <c r="H834">
        <v>2.9</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10 to 30 mins</v>
      </c>
      <c r="L834">
        <f>ROUND(calls[[#This Row],[Satisfaction Rating]],0)</f>
        <v>3</v>
      </c>
    </row>
    <row r="835" spans="2:12" x14ac:dyDescent="0.3">
      <c r="B835" t="s">
        <v>858</v>
      </c>
      <c r="C835" t="s">
        <v>8</v>
      </c>
      <c r="D835">
        <v>131</v>
      </c>
      <c r="E835" s="15" t="s">
        <v>6</v>
      </c>
      <c r="F835" s="16">
        <v>45214</v>
      </c>
      <c r="G835">
        <v>205</v>
      </c>
      <c r="H835">
        <v>4.8</v>
      </c>
      <c r="I835">
        <f>IF(MONTH(calls[[#This Row],[Date of Call]])&lt;=6, YEAR(calls[[#This Row],[Date of Call]]), YEAR(calls[[#This Row],[Date of Call]])+1)</f>
        <v>2024</v>
      </c>
      <c r="J835" t="str">
        <f>TEXT(calls[[#This Row],[Date of Call]],"DDDD")</f>
        <v>Sunday</v>
      </c>
      <c r="K835" t="str" cm="1">
        <f t="array" ref="K835">_xlfn.IFS(calls[[#This Row],[Duration]]&lt;=10,"Under 10 mins", calls[[#This Row],[Duration]]&lt;=30, "10 to 30 mins", calls[[#This Row],[Duration]]&lt;=60, "30 to 60 mins", calls[[#This Row],[Duration]]&lt;=120, "1 to 2 hours", TRUE, "More than 2 hours")</f>
        <v>More than 2 hours</v>
      </c>
      <c r="L835">
        <f>ROUND(calls[[#This Row],[Satisfaction Rating]],0)</f>
        <v>5</v>
      </c>
    </row>
    <row r="836" spans="2:12" x14ac:dyDescent="0.3">
      <c r="B836" t="s">
        <v>859</v>
      </c>
      <c r="C836" t="s">
        <v>12</v>
      </c>
      <c r="D836">
        <v>56</v>
      </c>
      <c r="E836" s="15" t="s">
        <v>9</v>
      </c>
      <c r="F836" s="16">
        <v>45214</v>
      </c>
      <c r="G836">
        <v>225</v>
      </c>
      <c r="H836">
        <v>4.9000000000000004</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30 to 60 mins</v>
      </c>
      <c r="L836">
        <f>ROUND(calls[[#This Row],[Satisfaction Rating]],0)</f>
        <v>5</v>
      </c>
    </row>
    <row r="837" spans="2:12" x14ac:dyDescent="0.3">
      <c r="B837" t="s">
        <v>860</v>
      </c>
      <c r="C837" t="s">
        <v>8</v>
      </c>
      <c r="D837">
        <v>70</v>
      </c>
      <c r="E837" s="15" t="s">
        <v>6</v>
      </c>
      <c r="F837" s="16">
        <v>45214</v>
      </c>
      <c r="G837">
        <v>50</v>
      </c>
      <c r="H837">
        <v>3.4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1 to 2 hours</v>
      </c>
      <c r="L837">
        <f>ROUND(calls[[#This Row],[Satisfaction Rating]],0)</f>
        <v>3</v>
      </c>
    </row>
    <row r="838" spans="2:12" x14ac:dyDescent="0.3">
      <c r="B838" t="s">
        <v>861</v>
      </c>
      <c r="C838" t="s">
        <v>8</v>
      </c>
      <c r="D838">
        <v>55</v>
      </c>
      <c r="E838" s="15" t="s">
        <v>11</v>
      </c>
      <c r="F838" s="16">
        <v>45214</v>
      </c>
      <c r="G838">
        <v>80</v>
      </c>
      <c r="H838">
        <v>4.3</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30 to 60 mins</v>
      </c>
      <c r="L838">
        <f>ROUND(calls[[#This Row],[Satisfaction Rating]],0)</f>
        <v>4</v>
      </c>
    </row>
    <row r="839" spans="2:12" x14ac:dyDescent="0.3">
      <c r="B839" t="s">
        <v>862</v>
      </c>
      <c r="C839" t="s">
        <v>15</v>
      </c>
      <c r="D839">
        <v>77</v>
      </c>
      <c r="E839" s="15" t="s">
        <v>9</v>
      </c>
      <c r="F839" s="16">
        <v>45214</v>
      </c>
      <c r="G839">
        <v>78</v>
      </c>
      <c r="H839">
        <v>3.9</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1 to 2 hours</v>
      </c>
      <c r="L839">
        <f>ROUND(calls[[#This Row],[Satisfaction Rating]],0)</f>
        <v>4</v>
      </c>
    </row>
    <row r="840" spans="2:12" x14ac:dyDescent="0.3">
      <c r="B840" t="s">
        <v>863</v>
      </c>
      <c r="C840" t="s">
        <v>21</v>
      </c>
      <c r="D840">
        <v>133</v>
      </c>
      <c r="E840" s="15" t="s">
        <v>6</v>
      </c>
      <c r="F840" s="16">
        <v>45215</v>
      </c>
      <c r="G840">
        <v>40</v>
      </c>
      <c r="H840">
        <v>3.9</v>
      </c>
      <c r="I840">
        <f>IF(MONTH(calls[[#This Row],[Date of Call]])&lt;=6, YEAR(calls[[#This Row],[Date of Call]]), YEAR(calls[[#This Row],[Date of Call]])+1)</f>
        <v>2024</v>
      </c>
      <c r="J840" t="str">
        <f>TEXT(calls[[#This Row],[Date of Call]],"DDDD")</f>
        <v>Monday</v>
      </c>
      <c r="K840" t="str" cm="1">
        <f t="array" ref="K840">_xlfn.IFS(calls[[#This Row],[Duration]]&lt;=10,"Under 10 mins", calls[[#This Row],[Duration]]&lt;=30, "10 to 30 mins", calls[[#This Row],[Duration]]&lt;=60, "30 to 60 mins", calls[[#This Row],[Duration]]&lt;=120, "1 to 2 hours", TRUE, "More than 2 hours")</f>
        <v>More than 2 hours</v>
      </c>
      <c r="L840">
        <f>ROUND(calls[[#This Row],[Satisfaction Rating]],0)</f>
        <v>4</v>
      </c>
    </row>
    <row r="841" spans="2:12" x14ac:dyDescent="0.3">
      <c r="B841" t="s">
        <v>864</v>
      </c>
      <c r="C841" t="s">
        <v>15</v>
      </c>
      <c r="D841">
        <v>77</v>
      </c>
      <c r="E841" s="15" t="s">
        <v>9</v>
      </c>
      <c r="F841" s="16">
        <v>45215</v>
      </c>
      <c r="G841">
        <v>176</v>
      </c>
      <c r="H841">
        <v>1.5</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1 to 2 hours</v>
      </c>
      <c r="L841">
        <f>ROUND(calls[[#This Row],[Satisfaction Rating]],0)</f>
        <v>2</v>
      </c>
    </row>
    <row r="842" spans="2:12" x14ac:dyDescent="0.3">
      <c r="B842" t="s">
        <v>865</v>
      </c>
      <c r="C842" t="s">
        <v>19</v>
      </c>
      <c r="D842">
        <v>103</v>
      </c>
      <c r="E842" s="15" t="s">
        <v>6</v>
      </c>
      <c r="F842" s="16">
        <v>45215</v>
      </c>
      <c r="G842">
        <v>78</v>
      </c>
      <c r="H842">
        <v>3</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3</v>
      </c>
    </row>
    <row r="843" spans="2:12" x14ac:dyDescent="0.3">
      <c r="B843" t="s">
        <v>866</v>
      </c>
      <c r="C843" t="s">
        <v>5</v>
      </c>
      <c r="D843">
        <v>32</v>
      </c>
      <c r="E843" s="15" t="s">
        <v>9</v>
      </c>
      <c r="F843" s="16">
        <v>45215</v>
      </c>
      <c r="G843">
        <v>42</v>
      </c>
      <c r="H843">
        <v>4.2</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30 to 60 mins</v>
      </c>
      <c r="L843">
        <f>ROUND(calls[[#This Row],[Satisfaction Rating]],0)</f>
        <v>4</v>
      </c>
    </row>
    <row r="844" spans="2:12" x14ac:dyDescent="0.3">
      <c r="B844" t="s">
        <v>867</v>
      </c>
      <c r="C844" t="s">
        <v>21</v>
      </c>
      <c r="D844">
        <v>30</v>
      </c>
      <c r="E844" s="15" t="s">
        <v>6</v>
      </c>
      <c r="F844" s="16">
        <v>45215</v>
      </c>
      <c r="G844">
        <v>38</v>
      </c>
      <c r="H844">
        <v>3.7</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10 to 30 mins</v>
      </c>
      <c r="L844">
        <f>ROUND(calls[[#This Row],[Satisfaction Rating]],0)</f>
        <v>4</v>
      </c>
    </row>
    <row r="845" spans="2:12" x14ac:dyDescent="0.3">
      <c r="B845" t="s">
        <v>868</v>
      </c>
      <c r="C845" t="s">
        <v>23</v>
      </c>
      <c r="D845">
        <v>87</v>
      </c>
      <c r="E845" s="15" t="s">
        <v>13</v>
      </c>
      <c r="F845" s="16">
        <v>45215</v>
      </c>
      <c r="G845">
        <v>27</v>
      </c>
      <c r="H845">
        <v>4.2</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 to 2 hours</v>
      </c>
      <c r="L845">
        <f>ROUND(calls[[#This Row],[Satisfaction Rating]],0)</f>
        <v>4</v>
      </c>
    </row>
    <row r="846" spans="2:12" x14ac:dyDescent="0.3">
      <c r="B846" t="s">
        <v>869</v>
      </c>
      <c r="C846" t="s">
        <v>15</v>
      </c>
      <c r="D846">
        <v>137</v>
      </c>
      <c r="E846" s="15" t="s">
        <v>10</v>
      </c>
      <c r="F846" s="16">
        <v>45216</v>
      </c>
      <c r="G846">
        <v>45</v>
      </c>
      <c r="H846">
        <v>4.4000000000000004</v>
      </c>
      <c r="I846">
        <f>IF(MONTH(calls[[#This Row],[Date of Call]])&lt;=6, YEAR(calls[[#This Row],[Date of Call]]), YEAR(calls[[#This Row],[Date of Call]])+1)</f>
        <v>2024</v>
      </c>
      <c r="J846" t="str">
        <f>TEXT(calls[[#This Row],[Date of Call]],"DDDD")</f>
        <v>Tuesday</v>
      </c>
      <c r="K846" t="str" cm="1">
        <f t="array" ref="K846">_xlfn.IFS(calls[[#This Row],[Duration]]&lt;=10,"Under 10 mins", calls[[#This Row],[Duration]]&lt;=30, "10 to 30 mins", calls[[#This Row],[Duration]]&lt;=60, "30 to 60 mins", calls[[#This Row],[Duration]]&lt;=120, "1 to 2 hours", TRUE, "More than 2 hours")</f>
        <v>More than 2 hours</v>
      </c>
      <c r="L846">
        <f>ROUND(calls[[#This Row],[Satisfaction Rating]],0)</f>
        <v>4</v>
      </c>
    </row>
    <row r="847" spans="2:12" x14ac:dyDescent="0.3">
      <c r="B847" t="s">
        <v>870</v>
      </c>
      <c r="C847" t="s">
        <v>14</v>
      </c>
      <c r="D847">
        <v>96</v>
      </c>
      <c r="E847" s="15" t="s">
        <v>6</v>
      </c>
      <c r="F847" s="16">
        <v>45216</v>
      </c>
      <c r="G847">
        <v>215</v>
      </c>
      <c r="H847">
        <v>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1 to 2 hours</v>
      </c>
      <c r="L847">
        <f>ROUND(calls[[#This Row],[Satisfaction Rating]],0)</f>
        <v>4</v>
      </c>
    </row>
    <row r="848" spans="2:12" x14ac:dyDescent="0.3">
      <c r="B848" t="s">
        <v>871</v>
      </c>
      <c r="C848" t="s">
        <v>18</v>
      </c>
      <c r="D848">
        <v>155</v>
      </c>
      <c r="E848" s="15" t="s">
        <v>6</v>
      </c>
      <c r="F848" s="16">
        <v>45217</v>
      </c>
      <c r="G848">
        <v>72</v>
      </c>
      <c r="H848">
        <v>4.7</v>
      </c>
      <c r="I848">
        <f>IF(MONTH(calls[[#This Row],[Date of Call]])&lt;=6, YEAR(calls[[#This Row],[Date of Call]]), YEAR(calls[[#This Row],[Date of Call]])+1)</f>
        <v>2024</v>
      </c>
      <c r="J848" t="str">
        <f>TEXT(calls[[#This Row],[Date of Call]],"DDDD")</f>
        <v>Wednesday</v>
      </c>
      <c r="K848" t="str" cm="1">
        <f t="array" ref="K848">_xlfn.IFS(calls[[#This Row],[Duration]]&lt;=10,"Under 10 mins", calls[[#This Row],[Duration]]&lt;=30, "10 to 30 mins", calls[[#This Row],[Duration]]&lt;=60, "30 to 60 mins", calls[[#This Row],[Duration]]&lt;=120, "1 to 2 hours", TRUE, "More than 2 hours")</f>
        <v>More than 2 hours</v>
      </c>
      <c r="L848">
        <f>ROUND(calls[[#This Row],[Satisfaction Rating]],0)</f>
        <v>5</v>
      </c>
    </row>
    <row r="849" spans="2:12" x14ac:dyDescent="0.3">
      <c r="B849" t="s">
        <v>872</v>
      </c>
      <c r="C849" t="s">
        <v>21</v>
      </c>
      <c r="D849">
        <v>173</v>
      </c>
      <c r="E849" s="15" t="s">
        <v>11</v>
      </c>
      <c r="F849" s="16">
        <v>45217</v>
      </c>
      <c r="G849">
        <v>160</v>
      </c>
      <c r="H849">
        <v>2.8</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3</v>
      </c>
    </row>
    <row r="850" spans="2:12" x14ac:dyDescent="0.3">
      <c r="B850" t="s">
        <v>873</v>
      </c>
      <c r="C850" t="s">
        <v>18</v>
      </c>
      <c r="D850">
        <v>127</v>
      </c>
      <c r="E850" s="15" t="s">
        <v>6</v>
      </c>
      <c r="F850" s="16">
        <v>45217</v>
      </c>
      <c r="G850">
        <v>165</v>
      </c>
      <c r="H850">
        <v>2.5</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874</v>
      </c>
      <c r="C851" t="s">
        <v>12</v>
      </c>
      <c r="D851">
        <v>117</v>
      </c>
      <c r="E851" s="15" t="s">
        <v>11</v>
      </c>
      <c r="F851" s="16">
        <v>45217</v>
      </c>
      <c r="G851">
        <v>120</v>
      </c>
      <c r="H851">
        <v>3.4</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1 to 2 hours</v>
      </c>
      <c r="L851">
        <f>ROUND(calls[[#This Row],[Satisfaction Rating]],0)</f>
        <v>3</v>
      </c>
    </row>
    <row r="852" spans="2:12" x14ac:dyDescent="0.3">
      <c r="B852" t="s">
        <v>875</v>
      </c>
      <c r="C852" t="s">
        <v>20</v>
      </c>
      <c r="D852">
        <v>133</v>
      </c>
      <c r="E852" s="15" t="s">
        <v>9</v>
      </c>
      <c r="F852" s="16">
        <v>45217</v>
      </c>
      <c r="G852">
        <v>117</v>
      </c>
      <c r="H852">
        <v>4.8</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More than 2 hours</v>
      </c>
      <c r="L852">
        <f>ROUND(calls[[#This Row],[Satisfaction Rating]],0)</f>
        <v>5</v>
      </c>
    </row>
    <row r="853" spans="2:12" x14ac:dyDescent="0.3">
      <c r="B853" t="s">
        <v>876</v>
      </c>
      <c r="C853" t="s">
        <v>24</v>
      </c>
      <c r="D853">
        <v>166</v>
      </c>
      <c r="E853" s="15" t="s">
        <v>13</v>
      </c>
      <c r="F853" s="16">
        <v>45218</v>
      </c>
      <c r="G853">
        <v>29</v>
      </c>
      <c r="H853">
        <v>4.3</v>
      </c>
      <c r="I853">
        <f>IF(MONTH(calls[[#This Row],[Date of Call]])&lt;=6, YEAR(calls[[#This Row],[Date of Call]]), YEAR(calls[[#This Row],[Date of Call]])+1)</f>
        <v>2024</v>
      </c>
      <c r="J853" t="str">
        <f>TEXT(calls[[#This Row],[Date of Call]],"DDDD")</f>
        <v>Thursday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4</v>
      </c>
    </row>
    <row r="854" spans="2:12" x14ac:dyDescent="0.3">
      <c r="B854" t="s">
        <v>877</v>
      </c>
      <c r="C854" t="s">
        <v>20</v>
      </c>
      <c r="D854">
        <v>50</v>
      </c>
      <c r="E854" s="15" t="s">
        <v>11</v>
      </c>
      <c r="F854" s="16">
        <v>45218</v>
      </c>
      <c r="G854">
        <v>64</v>
      </c>
      <c r="H854">
        <v>4.5</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30 to 60 mins</v>
      </c>
      <c r="L854">
        <f>ROUND(calls[[#This Row],[Satisfaction Rating]],0)</f>
        <v>5</v>
      </c>
    </row>
    <row r="855" spans="2:12" x14ac:dyDescent="0.3">
      <c r="B855" t="s">
        <v>878</v>
      </c>
      <c r="C855" t="s">
        <v>19</v>
      </c>
      <c r="D855">
        <v>43</v>
      </c>
      <c r="E855" s="15" t="s">
        <v>9</v>
      </c>
      <c r="F855" s="16">
        <v>45218</v>
      </c>
      <c r="G855">
        <v>84</v>
      </c>
      <c r="H855">
        <v>3.6</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4</v>
      </c>
    </row>
    <row r="856" spans="2:12" x14ac:dyDescent="0.3">
      <c r="B856" t="s">
        <v>879</v>
      </c>
      <c r="C856" t="s">
        <v>14</v>
      </c>
      <c r="D856">
        <v>124</v>
      </c>
      <c r="E856" s="15" t="s">
        <v>6</v>
      </c>
      <c r="F856" s="16">
        <v>45218</v>
      </c>
      <c r="G856">
        <v>42</v>
      </c>
      <c r="H856">
        <v>3.7</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More than 2 hours</v>
      </c>
      <c r="L856">
        <f>ROUND(calls[[#This Row],[Satisfaction Rating]],0)</f>
        <v>4</v>
      </c>
    </row>
    <row r="857" spans="2:12" x14ac:dyDescent="0.3">
      <c r="B857" t="s">
        <v>880</v>
      </c>
      <c r="C857" t="s">
        <v>21</v>
      </c>
      <c r="D857">
        <v>94</v>
      </c>
      <c r="E857" s="15" t="s">
        <v>6</v>
      </c>
      <c r="F857" s="16">
        <v>45218</v>
      </c>
      <c r="G857">
        <v>120</v>
      </c>
      <c r="H857">
        <v>3.5</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1 to 2 hours</v>
      </c>
      <c r="L857">
        <f>ROUND(calls[[#This Row],[Satisfaction Rating]],0)</f>
        <v>4</v>
      </c>
    </row>
    <row r="858" spans="2:12" x14ac:dyDescent="0.3">
      <c r="B858" t="s">
        <v>881</v>
      </c>
      <c r="C858" t="s">
        <v>19</v>
      </c>
      <c r="D858">
        <v>126</v>
      </c>
      <c r="E858" s="15" t="s">
        <v>13</v>
      </c>
      <c r="F858" s="16">
        <v>45219</v>
      </c>
      <c r="G858">
        <v>80</v>
      </c>
      <c r="H858">
        <v>4.7</v>
      </c>
      <c r="I858">
        <f>IF(MONTH(calls[[#This Row],[Date of Call]])&lt;=6, YEAR(calls[[#This Row],[Date of Call]]), YEAR(calls[[#This Row],[Date of Call]])+1)</f>
        <v>2024</v>
      </c>
      <c r="J858" t="str">
        <f>TEXT(calls[[#This Row],[Date of Call]],"DDDD")</f>
        <v>Friday</v>
      </c>
      <c r="K858" t="str" cm="1">
        <f t="array" ref="K858">_xlfn.IFS(calls[[#This Row],[Duration]]&lt;=10,"Under 10 mins", calls[[#This Row],[Duration]]&lt;=30, "10 to 30 mins", calls[[#This Row],[Duration]]&lt;=60, "30 to 60 mins", calls[[#This Row],[Duration]]&lt;=120, "1 to 2 hours", TRUE, "More than 2 hours")</f>
        <v>More than 2 hours</v>
      </c>
      <c r="L858">
        <f>ROUND(calls[[#This Row],[Satisfaction Rating]],0)</f>
        <v>5</v>
      </c>
    </row>
    <row r="859" spans="2:12" x14ac:dyDescent="0.3">
      <c r="B859" t="s">
        <v>882</v>
      </c>
      <c r="C859" t="s">
        <v>24</v>
      </c>
      <c r="D859">
        <v>105</v>
      </c>
      <c r="E859" s="15" t="s">
        <v>11</v>
      </c>
      <c r="F859" s="16">
        <v>45219</v>
      </c>
      <c r="G859">
        <v>185</v>
      </c>
      <c r="H859">
        <v>3.5</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1 to 2 hours</v>
      </c>
      <c r="L859">
        <f>ROUND(calls[[#This Row],[Satisfaction Rating]],0)</f>
        <v>4</v>
      </c>
    </row>
    <row r="860" spans="2:12" x14ac:dyDescent="0.3">
      <c r="B860" t="s">
        <v>883</v>
      </c>
      <c r="C860" t="s">
        <v>8</v>
      </c>
      <c r="D860">
        <v>60</v>
      </c>
      <c r="E860" s="15" t="s">
        <v>10</v>
      </c>
      <c r="F860" s="16">
        <v>45220</v>
      </c>
      <c r="G860">
        <v>135</v>
      </c>
      <c r="H860">
        <v>3.9</v>
      </c>
      <c r="I860">
        <f>IF(MONTH(calls[[#This Row],[Date of Call]])&lt;=6, YEAR(calls[[#This Row],[Date of Call]]), YEAR(calls[[#This Row],[Date of Call]])+1)</f>
        <v>2024</v>
      </c>
      <c r="J860" t="str">
        <f>TEXT(calls[[#This Row],[Date of Call]],"DDDD")</f>
        <v>Saturday</v>
      </c>
      <c r="K860" t="str" cm="1">
        <f t="array" ref="K860">_xlfn.IFS(calls[[#This Row],[Duration]]&lt;=10,"Under 10 mins", calls[[#This Row],[Duration]]&lt;=30, "10 to 30 mins", calls[[#This Row],[Duration]]&lt;=60, "30 to 60 mins", calls[[#This Row],[Duration]]&lt;=120, "1 to 2 hours", TRUE, "More than 2 hours")</f>
        <v>30 to 60 mins</v>
      </c>
      <c r="L860">
        <f>ROUND(calls[[#This Row],[Satisfaction Rating]],0)</f>
        <v>4</v>
      </c>
    </row>
    <row r="861" spans="2:12" x14ac:dyDescent="0.3">
      <c r="B861" t="s">
        <v>884</v>
      </c>
      <c r="C861" t="s">
        <v>8</v>
      </c>
      <c r="D861">
        <v>72</v>
      </c>
      <c r="E861" s="15" t="s">
        <v>11</v>
      </c>
      <c r="F861" s="16">
        <v>45220</v>
      </c>
      <c r="G861">
        <v>20</v>
      </c>
      <c r="H861">
        <v>4.8</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1 to 2 hours</v>
      </c>
      <c r="L861">
        <f>ROUND(calls[[#This Row],[Satisfaction Rating]],0)</f>
        <v>5</v>
      </c>
    </row>
    <row r="862" spans="2:12" x14ac:dyDescent="0.3">
      <c r="B862" t="s">
        <v>885</v>
      </c>
      <c r="C862" t="s">
        <v>16</v>
      </c>
      <c r="D862">
        <v>40</v>
      </c>
      <c r="E862" s="15" t="s">
        <v>11</v>
      </c>
      <c r="F862" s="16">
        <v>45220</v>
      </c>
      <c r="G862">
        <v>31</v>
      </c>
      <c r="H862">
        <v>4</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30 to 60 mins</v>
      </c>
      <c r="L862">
        <f>ROUND(calls[[#This Row],[Satisfaction Rating]],0)</f>
        <v>4</v>
      </c>
    </row>
    <row r="863" spans="2:12" x14ac:dyDescent="0.3">
      <c r="B863" t="s">
        <v>886</v>
      </c>
      <c r="C863" t="s">
        <v>5</v>
      </c>
      <c r="D863">
        <v>54</v>
      </c>
      <c r="E863" s="15" t="s">
        <v>13</v>
      </c>
      <c r="F863" s="16">
        <v>45221</v>
      </c>
      <c r="G863">
        <v>120</v>
      </c>
      <c r="H863">
        <v>4.7</v>
      </c>
      <c r="I863">
        <f>IF(MONTH(calls[[#This Row],[Date of Call]])&lt;=6, YEAR(calls[[#This Row],[Date of Call]]), YEAR(calls[[#This Row],[Date of Call]])+1)</f>
        <v>2024</v>
      </c>
      <c r="J863" t="str">
        <f>TEXT(calls[[#This Row],[Date of Call]],"DDDD")</f>
        <v>Sunday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5</v>
      </c>
    </row>
    <row r="864" spans="2:12" x14ac:dyDescent="0.3">
      <c r="B864" t="s">
        <v>887</v>
      </c>
      <c r="C864" t="s">
        <v>12</v>
      </c>
      <c r="D864">
        <v>81</v>
      </c>
      <c r="E864" s="15" t="s">
        <v>9</v>
      </c>
      <c r="F864" s="16">
        <v>45221</v>
      </c>
      <c r="G864">
        <v>117</v>
      </c>
      <c r="H864">
        <v>3.6</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1 to 2 hours</v>
      </c>
      <c r="L864">
        <f>ROUND(calls[[#This Row],[Satisfaction Rating]],0)</f>
        <v>4</v>
      </c>
    </row>
    <row r="865" spans="2:12" x14ac:dyDescent="0.3">
      <c r="B865" t="s">
        <v>888</v>
      </c>
      <c r="C865" t="s">
        <v>5</v>
      </c>
      <c r="D865">
        <v>76</v>
      </c>
      <c r="E865" s="15" t="s">
        <v>6</v>
      </c>
      <c r="F865" s="16">
        <v>45221</v>
      </c>
      <c r="G865">
        <v>80</v>
      </c>
      <c r="H865">
        <v>4.5</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5</v>
      </c>
    </row>
    <row r="866" spans="2:12" x14ac:dyDescent="0.3">
      <c r="B866" t="s">
        <v>889</v>
      </c>
      <c r="C866" t="s">
        <v>5</v>
      </c>
      <c r="D866">
        <v>37</v>
      </c>
      <c r="E866" s="15" t="s">
        <v>10</v>
      </c>
      <c r="F866" s="16">
        <v>45222</v>
      </c>
      <c r="G866">
        <v>117</v>
      </c>
      <c r="H866">
        <v>4</v>
      </c>
      <c r="I866">
        <f>IF(MONTH(calls[[#This Row],[Date of Call]])&lt;=6, YEAR(calls[[#This Row],[Date of Call]]), YEAR(calls[[#This Row],[Date of Call]])+1)</f>
        <v>2024</v>
      </c>
      <c r="J866" t="str">
        <f>TEXT(calls[[#This Row],[Date of Call]],"DDDD")</f>
        <v>Monday</v>
      </c>
      <c r="K866" t="str" cm="1">
        <f t="array" ref="K866">_xlfn.IFS(calls[[#This Row],[Duration]]&lt;=10,"Under 10 mins", calls[[#This Row],[Duration]]&lt;=30, "10 to 30 mins", calls[[#This Row],[Duration]]&lt;=60, "30 to 60 mins", calls[[#This Row],[Duration]]&lt;=120, "1 to 2 hours", TRUE, "More than 2 hours")</f>
        <v>30 to 60 mins</v>
      </c>
      <c r="L866">
        <f>ROUND(calls[[#This Row],[Satisfaction Rating]],0)</f>
        <v>4</v>
      </c>
    </row>
    <row r="867" spans="2:12" x14ac:dyDescent="0.3">
      <c r="B867" t="s">
        <v>890</v>
      </c>
      <c r="C867" t="s">
        <v>24</v>
      </c>
      <c r="D867">
        <v>96</v>
      </c>
      <c r="E867" s="15" t="s">
        <v>13</v>
      </c>
      <c r="F867" s="16">
        <v>45222</v>
      </c>
      <c r="G867">
        <v>60</v>
      </c>
      <c r="H867">
        <v>4.5</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1 to 2 hours</v>
      </c>
      <c r="L867">
        <f>ROUND(calls[[#This Row],[Satisfaction Rating]],0)</f>
        <v>5</v>
      </c>
    </row>
    <row r="868" spans="2:12" x14ac:dyDescent="0.3">
      <c r="B868" t="s">
        <v>891</v>
      </c>
      <c r="C868" t="s">
        <v>8</v>
      </c>
      <c r="D868">
        <v>19</v>
      </c>
      <c r="E868" s="15" t="s">
        <v>6</v>
      </c>
      <c r="F868" s="16">
        <v>45223</v>
      </c>
      <c r="G868">
        <v>58</v>
      </c>
      <c r="H868">
        <v>3.9</v>
      </c>
      <c r="I868">
        <f>IF(MONTH(calls[[#This Row],[Date of Call]])&lt;=6, YEAR(calls[[#This Row],[Date of Call]]), YEAR(calls[[#This Row],[Date of Call]])+1)</f>
        <v>2024</v>
      </c>
      <c r="J868" t="str">
        <f>TEXT(calls[[#This Row],[Date of Call]],"DDDD")</f>
        <v>Tuesday</v>
      </c>
      <c r="K868" t="str" cm="1">
        <f t="array" ref="K868">_xlfn.IFS(calls[[#This Row],[Duration]]&lt;=10,"Under 10 mins", calls[[#This Row],[Duration]]&lt;=30, "10 to 30 mins", calls[[#This Row],[Duration]]&lt;=60, "30 to 60 mins", calls[[#This Row],[Duration]]&lt;=120, "1 to 2 hours", TRUE, "More than 2 hours")</f>
        <v>10 to 30 mins</v>
      </c>
      <c r="L868">
        <f>ROUND(calls[[#This Row],[Satisfaction Rating]],0)</f>
        <v>4</v>
      </c>
    </row>
    <row r="869" spans="2:12" x14ac:dyDescent="0.3">
      <c r="B869" t="s">
        <v>892</v>
      </c>
      <c r="C869" t="s">
        <v>16</v>
      </c>
      <c r="D869">
        <v>72</v>
      </c>
      <c r="E869" s="15" t="s">
        <v>10</v>
      </c>
      <c r="F869" s="16">
        <v>45223</v>
      </c>
      <c r="G869">
        <v>41</v>
      </c>
      <c r="H869">
        <v>4.3</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 to 2 hours</v>
      </c>
      <c r="L869">
        <f>ROUND(calls[[#This Row],[Satisfaction Rating]],0)</f>
        <v>4</v>
      </c>
    </row>
    <row r="870" spans="2:12" x14ac:dyDescent="0.3">
      <c r="B870" t="s">
        <v>893</v>
      </c>
      <c r="C870" t="s">
        <v>21</v>
      </c>
      <c r="D870">
        <v>73</v>
      </c>
      <c r="E870" s="15" t="s">
        <v>9</v>
      </c>
      <c r="F870" s="16">
        <v>45223</v>
      </c>
      <c r="G870">
        <v>180</v>
      </c>
      <c r="H870">
        <v>3.6</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894</v>
      </c>
      <c r="C871" t="s">
        <v>17</v>
      </c>
      <c r="D871">
        <v>87</v>
      </c>
      <c r="E871" s="15" t="s">
        <v>9</v>
      </c>
      <c r="F871" s="16">
        <v>45223</v>
      </c>
      <c r="G871">
        <v>42</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895</v>
      </c>
      <c r="C872" t="s">
        <v>17</v>
      </c>
      <c r="D872">
        <v>68</v>
      </c>
      <c r="E872" s="15" t="s">
        <v>9</v>
      </c>
      <c r="F872" s="16">
        <v>45224</v>
      </c>
      <c r="G872">
        <v>24</v>
      </c>
      <c r="H872">
        <v>4</v>
      </c>
      <c r="I872">
        <f>IF(MONTH(calls[[#This Row],[Date of Call]])&lt;=6, YEAR(calls[[#This Row],[Date of Call]]), YEAR(calls[[#This Row],[Date of Call]])+1)</f>
        <v>2024</v>
      </c>
      <c r="J872" t="str">
        <f>TEXT(calls[[#This Row],[Date of Call]],"DDDD")</f>
        <v>Wednesday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896</v>
      </c>
      <c r="C873" t="s">
        <v>16</v>
      </c>
      <c r="D873">
        <v>101</v>
      </c>
      <c r="E873" s="15" t="s">
        <v>9</v>
      </c>
      <c r="F873" s="16">
        <v>45224</v>
      </c>
      <c r="G873">
        <v>125</v>
      </c>
      <c r="H873">
        <v>4.2</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897</v>
      </c>
      <c r="C874" t="s">
        <v>16</v>
      </c>
      <c r="D874">
        <v>107</v>
      </c>
      <c r="E874" s="15" t="s">
        <v>10</v>
      </c>
      <c r="F874" s="16">
        <v>45225</v>
      </c>
      <c r="G874">
        <v>78</v>
      </c>
      <c r="H874">
        <v>4.3</v>
      </c>
      <c r="I874">
        <f>IF(MONTH(calls[[#This Row],[Date of Call]])&lt;=6, YEAR(calls[[#This Row],[Date of Call]]), YEAR(calls[[#This Row],[Date of Call]])+1)</f>
        <v>2024</v>
      </c>
      <c r="J874" t="str">
        <f>TEXT(calls[[#This Row],[Date of Call]],"DDDD")</f>
        <v>Thursday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898</v>
      </c>
      <c r="C875" t="s">
        <v>22</v>
      </c>
      <c r="D875">
        <v>109</v>
      </c>
      <c r="E875" s="15" t="s">
        <v>11</v>
      </c>
      <c r="F875" s="16">
        <v>45225</v>
      </c>
      <c r="G875">
        <v>180</v>
      </c>
      <c r="H875">
        <v>3.8</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899</v>
      </c>
      <c r="C876" t="s">
        <v>14</v>
      </c>
      <c r="D876">
        <v>171</v>
      </c>
      <c r="E876" s="15" t="s">
        <v>10</v>
      </c>
      <c r="F876" s="16">
        <v>45225</v>
      </c>
      <c r="G876">
        <v>84</v>
      </c>
      <c r="H876">
        <v>4.4000000000000004</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More than 2 hours</v>
      </c>
      <c r="L876">
        <f>ROUND(calls[[#This Row],[Satisfaction Rating]],0)</f>
        <v>4</v>
      </c>
    </row>
    <row r="877" spans="2:12" x14ac:dyDescent="0.3">
      <c r="B877" t="s">
        <v>900</v>
      </c>
      <c r="C877" t="s">
        <v>8</v>
      </c>
      <c r="D877">
        <v>21</v>
      </c>
      <c r="E877" s="15" t="s">
        <v>10</v>
      </c>
      <c r="F877" s="16">
        <v>45225</v>
      </c>
      <c r="G877">
        <v>26</v>
      </c>
      <c r="H877">
        <v>4.7</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10 to 30 mins</v>
      </c>
      <c r="L877">
        <f>ROUND(calls[[#This Row],[Satisfaction Rating]],0)</f>
        <v>5</v>
      </c>
    </row>
    <row r="878" spans="2:12" x14ac:dyDescent="0.3">
      <c r="B878" t="s">
        <v>901</v>
      </c>
      <c r="C878" t="s">
        <v>12</v>
      </c>
      <c r="D878">
        <v>94</v>
      </c>
      <c r="E878" s="15" t="s">
        <v>10</v>
      </c>
      <c r="F878" s="16">
        <v>45226</v>
      </c>
      <c r="G878">
        <v>140</v>
      </c>
      <c r="H878">
        <v>3.6</v>
      </c>
      <c r="I878">
        <f>IF(MONTH(calls[[#This Row],[Date of Call]])&lt;=6, YEAR(calls[[#This Row],[Date of Call]]), YEAR(calls[[#This Row],[Date of Call]])+1)</f>
        <v>2024</v>
      </c>
      <c r="J878" t="str">
        <f>TEXT(calls[[#This Row],[Date of Call]],"DDDD")</f>
        <v>Friday</v>
      </c>
      <c r="K878" t="str" cm="1">
        <f t="array" ref="K878">_xlfn.IFS(calls[[#This Row],[Duration]]&lt;=10,"Under 10 mins", calls[[#This Row],[Duration]]&lt;=30, "10 to 30 mins", calls[[#This Row],[Duration]]&lt;=60, "30 to 60 mins", calls[[#This Row],[Duration]]&lt;=120, "1 to 2 hours", TRUE, "More than 2 hours")</f>
        <v>1 to 2 hours</v>
      </c>
      <c r="L878">
        <f>ROUND(calls[[#This Row],[Satisfaction Rating]],0)</f>
        <v>4</v>
      </c>
    </row>
    <row r="879" spans="2:12" x14ac:dyDescent="0.3">
      <c r="B879" t="s">
        <v>902</v>
      </c>
      <c r="C879" t="s">
        <v>21</v>
      </c>
      <c r="D879">
        <v>97</v>
      </c>
      <c r="E879" s="15" t="s">
        <v>11</v>
      </c>
      <c r="F879" s="16">
        <v>45226</v>
      </c>
      <c r="G879">
        <v>31</v>
      </c>
      <c r="H879">
        <v>2.2000000000000002</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2</v>
      </c>
    </row>
    <row r="880" spans="2:12" x14ac:dyDescent="0.3">
      <c r="B880" t="s">
        <v>903</v>
      </c>
      <c r="C880" t="s">
        <v>24</v>
      </c>
      <c r="D880">
        <v>72</v>
      </c>
      <c r="E880" s="15" t="s">
        <v>11</v>
      </c>
      <c r="F880" s="16">
        <v>45226</v>
      </c>
      <c r="G880">
        <v>108</v>
      </c>
      <c r="H880">
        <v>4.8</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5</v>
      </c>
    </row>
    <row r="881" spans="2:12" x14ac:dyDescent="0.3">
      <c r="B881" t="s">
        <v>904</v>
      </c>
      <c r="C881" t="s">
        <v>14</v>
      </c>
      <c r="D881">
        <v>143</v>
      </c>
      <c r="E881" s="15" t="s">
        <v>13</v>
      </c>
      <c r="F881" s="16">
        <v>45227</v>
      </c>
      <c r="G881">
        <v>58</v>
      </c>
      <c r="H881">
        <v>4.3</v>
      </c>
      <c r="I881">
        <f>IF(MONTH(calls[[#This Row],[Date of Call]])&lt;=6, YEAR(calls[[#This Row],[Date of Call]]), YEAR(calls[[#This Row],[Date of Call]])+1)</f>
        <v>2024</v>
      </c>
      <c r="J881" t="str">
        <f>TEXT(calls[[#This Row],[Date of Call]],"DDDD")</f>
        <v>Saturday</v>
      </c>
      <c r="K881" t="str" cm="1">
        <f t="array" ref="K881">_xlfn.IFS(calls[[#This Row],[Duration]]&lt;=10,"Under 10 mins", calls[[#This Row],[Duration]]&lt;=30, "10 to 30 mins", calls[[#This Row],[Duration]]&lt;=60, "30 to 60 mins", calls[[#This Row],[Duration]]&lt;=120, "1 to 2 hours", TRUE, "More than 2 hours")</f>
        <v>More than 2 hours</v>
      </c>
      <c r="L881">
        <f>ROUND(calls[[#This Row],[Satisfaction Rating]],0)</f>
        <v>4</v>
      </c>
    </row>
    <row r="882" spans="2:12" x14ac:dyDescent="0.3">
      <c r="B882" t="s">
        <v>905</v>
      </c>
      <c r="C882" t="s">
        <v>14</v>
      </c>
      <c r="D882">
        <v>64</v>
      </c>
      <c r="E882" s="15" t="s">
        <v>11</v>
      </c>
      <c r="F882" s="16">
        <v>45227</v>
      </c>
      <c r="G882">
        <v>185</v>
      </c>
      <c r="H882">
        <v>2.2000000000000002</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1 to 2 hours</v>
      </c>
      <c r="L882">
        <f>ROUND(calls[[#This Row],[Satisfaction Rating]],0)</f>
        <v>2</v>
      </c>
    </row>
    <row r="883" spans="2:12" x14ac:dyDescent="0.3">
      <c r="B883" t="s">
        <v>906</v>
      </c>
      <c r="C883" t="s">
        <v>14</v>
      </c>
      <c r="D883">
        <v>69</v>
      </c>
      <c r="E883" s="15" t="s">
        <v>11</v>
      </c>
      <c r="F883" s="16">
        <v>45227</v>
      </c>
      <c r="G883">
        <v>40</v>
      </c>
      <c r="H883">
        <v>4.8</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5</v>
      </c>
    </row>
    <row r="884" spans="2:12" x14ac:dyDescent="0.3">
      <c r="B884" t="s">
        <v>907</v>
      </c>
      <c r="C884" t="s">
        <v>14</v>
      </c>
      <c r="D884">
        <v>18</v>
      </c>
      <c r="E884" s="15" t="s">
        <v>6</v>
      </c>
      <c r="F884" s="16">
        <v>45227</v>
      </c>
      <c r="G884">
        <v>225</v>
      </c>
      <c r="H884">
        <v>2.6</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10 to 30 mins</v>
      </c>
      <c r="L884">
        <f>ROUND(calls[[#This Row],[Satisfaction Rating]],0)</f>
        <v>3</v>
      </c>
    </row>
    <row r="885" spans="2:12" x14ac:dyDescent="0.3">
      <c r="B885" t="s">
        <v>908</v>
      </c>
      <c r="C885" t="s">
        <v>21</v>
      </c>
      <c r="D885">
        <v>100</v>
      </c>
      <c r="E885" s="15" t="s">
        <v>13</v>
      </c>
      <c r="F885" s="16">
        <v>45227</v>
      </c>
      <c r="G885">
        <v>150</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 to 2 hours</v>
      </c>
      <c r="L885">
        <f>ROUND(calls[[#This Row],[Satisfaction Rating]],0)</f>
        <v>3</v>
      </c>
    </row>
    <row r="886" spans="2:12" x14ac:dyDescent="0.3">
      <c r="B886" t="s">
        <v>909</v>
      </c>
      <c r="C886" t="s">
        <v>18</v>
      </c>
      <c r="D886">
        <v>110</v>
      </c>
      <c r="E886" s="15" t="s">
        <v>9</v>
      </c>
      <c r="F886" s="16">
        <v>45228</v>
      </c>
      <c r="G886">
        <v>88</v>
      </c>
      <c r="H886">
        <v>3.4</v>
      </c>
      <c r="I886">
        <f>IF(MONTH(calls[[#This Row],[Date of Call]])&lt;=6, YEAR(calls[[#This Row],[Date of Call]]), YEAR(calls[[#This Row],[Date of Call]])+1)</f>
        <v>2024</v>
      </c>
      <c r="J886" t="str">
        <f>TEXT(calls[[#This Row],[Date of Call]],"DDDD")</f>
        <v>Sunday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910</v>
      </c>
      <c r="C887" t="s">
        <v>7</v>
      </c>
      <c r="D887">
        <v>41</v>
      </c>
      <c r="E887" s="15" t="s">
        <v>10</v>
      </c>
      <c r="F887" s="16">
        <v>45228</v>
      </c>
      <c r="G887">
        <v>140</v>
      </c>
      <c r="H887">
        <v>3.7</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30 to 60 mins</v>
      </c>
      <c r="L887">
        <f>ROUND(calls[[#This Row],[Satisfaction Rating]],0)</f>
        <v>4</v>
      </c>
    </row>
    <row r="888" spans="2:12" x14ac:dyDescent="0.3">
      <c r="B888" t="s">
        <v>911</v>
      </c>
      <c r="C888" t="s">
        <v>18</v>
      </c>
      <c r="D888">
        <v>147</v>
      </c>
      <c r="E888" s="15" t="s">
        <v>9</v>
      </c>
      <c r="F888" s="16">
        <v>45228</v>
      </c>
      <c r="G888">
        <v>68</v>
      </c>
      <c r="H888">
        <v>2.1</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More than 2 hours</v>
      </c>
      <c r="L888">
        <f>ROUND(calls[[#This Row],[Satisfaction Rating]],0)</f>
        <v>2</v>
      </c>
    </row>
    <row r="889" spans="2:12" x14ac:dyDescent="0.3">
      <c r="B889" t="s">
        <v>912</v>
      </c>
      <c r="C889" t="s">
        <v>12</v>
      </c>
      <c r="D889">
        <v>31</v>
      </c>
      <c r="E889" s="15" t="s">
        <v>6</v>
      </c>
      <c r="F889" s="16">
        <v>45229</v>
      </c>
      <c r="G889">
        <v>105</v>
      </c>
      <c r="H889">
        <v>3.6</v>
      </c>
      <c r="I889">
        <f>IF(MONTH(calls[[#This Row],[Date of Call]])&lt;=6, YEAR(calls[[#This Row],[Date of Call]]), YEAR(calls[[#This Row],[Date of Call]])+1)</f>
        <v>2024</v>
      </c>
      <c r="J889" t="str">
        <f>TEXT(calls[[#This Row],[Date of Call]],"DDDD")</f>
        <v>Monday</v>
      </c>
      <c r="K889" t="str" cm="1">
        <f t="array" ref="K889">_xlfn.IFS(calls[[#This Row],[Duration]]&lt;=10,"Under 10 mins", calls[[#This Row],[Duration]]&lt;=30, "10 to 30 mins", calls[[#This Row],[Duration]]&lt;=60, "30 to 60 mins", calls[[#This Row],[Duration]]&lt;=120, "1 to 2 hours", TRUE, "More than 2 hours")</f>
        <v>30 to 60 mins</v>
      </c>
      <c r="L889">
        <f>ROUND(calls[[#This Row],[Satisfaction Rating]],0)</f>
        <v>4</v>
      </c>
    </row>
    <row r="890" spans="2:12" x14ac:dyDescent="0.3">
      <c r="B890" t="s">
        <v>913</v>
      </c>
      <c r="C890" t="s">
        <v>17</v>
      </c>
      <c r="D890">
        <v>142</v>
      </c>
      <c r="E890" s="15" t="s">
        <v>10</v>
      </c>
      <c r="F890" s="16">
        <v>45229</v>
      </c>
      <c r="G890">
        <v>40</v>
      </c>
      <c r="H890">
        <v>3.8</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More than 2 hours</v>
      </c>
      <c r="L890">
        <f>ROUND(calls[[#This Row],[Satisfaction Rating]],0)</f>
        <v>4</v>
      </c>
    </row>
    <row r="891" spans="2:12" x14ac:dyDescent="0.3">
      <c r="B891" t="s">
        <v>914</v>
      </c>
      <c r="C891" t="s">
        <v>22</v>
      </c>
      <c r="D891">
        <v>61</v>
      </c>
      <c r="E891" s="15" t="s">
        <v>10</v>
      </c>
      <c r="F891" s="16">
        <v>45229</v>
      </c>
      <c r="G891">
        <v>82</v>
      </c>
      <c r="H891">
        <v>3.1</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1 to 2 hours</v>
      </c>
      <c r="L891">
        <f>ROUND(calls[[#This Row],[Satisfaction Rating]],0)</f>
        <v>3</v>
      </c>
    </row>
    <row r="892" spans="2:12" x14ac:dyDescent="0.3">
      <c r="B892" t="s">
        <v>915</v>
      </c>
      <c r="C892" t="s">
        <v>20</v>
      </c>
      <c r="D892">
        <v>86</v>
      </c>
      <c r="E892" s="15" t="s">
        <v>6</v>
      </c>
      <c r="F892" s="16">
        <v>45230</v>
      </c>
      <c r="G892">
        <v>90</v>
      </c>
      <c r="H892">
        <v>4.4000000000000004</v>
      </c>
      <c r="I892">
        <f>IF(MONTH(calls[[#This Row],[Date of Call]])&lt;=6, YEAR(calls[[#This Row],[Date of Call]]), YEAR(calls[[#This Row],[Date of Call]])+1)</f>
        <v>2024</v>
      </c>
      <c r="J892" t="str">
        <f>TEXT(calls[[#This Row],[Date of Call]],"DDDD")</f>
        <v>Tuesday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4</v>
      </c>
    </row>
    <row r="893" spans="2:12" x14ac:dyDescent="0.3">
      <c r="B893" t="s">
        <v>916</v>
      </c>
      <c r="C893" t="s">
        <v>23</v>
      </c>
      <c r="D893">
        <v>165</v>
      </c>
      <c r="E893" s="15" t="s">
        <v>13</v>
      </c>
      <c r="F893" s="16">
        <v>45231</v>
      </c>
      <c r="G893">
        <v>66</v>
      </c>
      <c r="H893">
        <v>4.8</v>
      </c>
      <c r="I893">
        <f>IF(MONTH(calls[[#This Row],[Date of Call]])&lt;=6, YEAR(calls[[#This Row],[Date of Call]]), YEAR(calls[[#This Row],[Date of Call]])+1)</f>
        <v>2024</v>
      </c>
      <c r="J893" t="str">
        <f>TEXT(calls[[#This Row],[Date of Call]],"DDDD")</f>
        <v>Wednesday</v>
      </c>
      <c r="K893" t="str" cm="1">
        <f t="array" ref="K893">_xlfn.IFS(calls[[#This Row],[Duration]]&lt;=10,"Under 10 mins", calls[[#This Row],[Duration]]&lt;=30, "10 to 30 mins", calls[[#This Row],[Duration]]&lt;=60, "30 to 60 mins", calls[[#This Row],[Duration]]&lt;=120, "1 to 2 hours", TRUE, "More than 2 hours")</f>
        <v>More than 2 hours</v>
      </c>
      <c r="L893">
        <f>ROUND(calls[[#This Row],[Satisfaction Rating]],0)</f>
        <v>5</v>
      </c>
    </row>
    <row r="894" spans="2:12" x14ac:dyDescent="0.3">
      <c r="B894" t="s">
        <v>917</v>
      </c>
      <c r="C894" t="s">
        <v>5</v>
      </c>
      <c r="D894">
        <v>62</v>
      </c>
      <c r="E894" s="15" t="s">
        <v>9</v>
      </c>
      <c r="F894" s="16">
        <v>45231</v>
      </c>
      <c r="G894">
        <v>78</v>
      </c>
      <c r="H894">
        <v>3.5</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1 to 2 hours</v>
      </c>
      <c r="L894">
        <f>ROUND(calls[[#This Row],[Satisfaction Rating]],0)</f>
        <v>4</v>
      </c>
    </row>
    <row r="895" spans="2:12" x14ac:dyDescent="0.3">
      <c r="B895" t="s">
        <v>918</v>
      </c>
      <c r="C895" t="s">
        <v>21</v>
      </c>
      <c r="D895">
        <v>103</v>
      </c>
      <c r="E895" s="15" t="s">
        <v>13</v>
      </c>
      <c r="F895" s="16">
        <v>45232</v>
      </c>
      <c r="G895">
        <v>66</v>
      </c>
      <c r="H895">
        <v>4.4000000000000004</v>
      </c>
      <c r="I895">
        <f>IF(MONTH(calls[[#This Row],[Date of Call]])&lt;=6, YEAR(calls[[#This Row],[Date of Call]]), YEAR(calls[[#This Row],[Date of Call]])+1)</f>
        <v>2024</v>
      </c>
      <c r="J895" t="str">
        <f>TEXT(calls[[#This Row],[Date of Call]],"DDDD")</f>
        <v>Thursday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919</v>
      </c>
      <c r="C896" t="s">
        <v>17</v>
      </c>
      <c r="D896">
        <v>56</v>
      </c>
      <c r="E896" s="15" t="s">
        <v>6</v>
      </c>
      <c r="F896" s="16">
        <v>45233</v>
      </c>
      <c r="G896">
        <v>160</v>
      </c>
      <c r="H896">
        <v>3.8</v>
      </c>
      <c r="I896">
        <f>IF(MONTH(calls[[#This Row],[Date of Call]])&lt;=6, YEAR(calls[[#This Row],[Date of Call]]), YEAR(calls[[#This Row],[Date of Call]])+1)</f>
        <v>2024</v>
      </c>
      <c r="J896" t="str">
        <f>TEXT(calls[[#This Row],[Date of Call]],"DDDD")</f>
        <v>Friday</v>
      </c>
      <c r="K896" t="str" cm="1">
        <f t="array" ref="K896">_xlfn.IFS(calls[[#This Row],[Duration]]&lt;=10,"Under 10 mins", calls[[#This Row],[Duration]]&lt;=30, "10 to 30 mins", calls[[#This Row],[Duration]]&lt;=60, "30 to 60 mins", calls[[#This Row],[Duration]]&lt;=120, "1 to 2 hours", TRUE, "More than 2 hours")</f>
        <v>30 to 60 mins</v>
      </c>
      <c r="L896">
        <f>ROUND(calls[[#This Row],[Satisfaction Rating]],0)</f>
        <v>4</v>
      </c>
    </row>
    <row r="897" spans="2:12" x14ac:dyDescent="0.3">
      <c r="B897" t="s">
        <v>920</v>
      </c>
      <c r="C897" t="s">
        <v>16</v>
      </c>
      <c r="D897">
        <v>114</v>
      </c>
      <c r="E897" s="15" t="s">
        <v>10</v>
      </c>
      <c r="F897" s="16">
        <v>45234</v>
      </c>
      <c r="G897">
        <v>144</v>
      </c>
      <c r="H897">
        <v>3.8</v>
      </c>
      <c r="I897">
        <f>IF(MONTH(calls[[#This Row],[Date of Call]])&lt;=6, YEAR(calls[[#This Row],[Date of Call]]), YEAR(calls[[#This Row],[Date of Call]])+1)</f>
        <v>2024</v>
      </c>
      <c r="J897" t="str">
        <f>TEXT(calls[[#This Row],[Date of Call]],"DDDD")</f>
        <v>Saturday</v>
      </c>
      <c r="K897" t="str" cm="1">
        <f t="array" ref="K897">_xlfn.IFS(calls[[#This Row],[Duration]]&lt;=10,"Under 10 mins", calls[[#This Row],[Duration]]&lt;=30, "10 to 30 mins", calls[[#This Row],[Duration]]&lt;=60, "30 to 60 mins", calls[[#This Row],[Duration]]&lt;=120, "1 to 2 hours", TRUE, "More than 2 hours")</f>
        <v>1 to 2 hours</v>
      </c>
      <c r="L897">
        <f>ROUND(calls[[#This Row],[Satisfaction Rating]],0)</f>
        <v>4</v>
      </c>
    </row>
    <row r="898" spans="2:12" x14ac:dyDescent="0.3">
      <c r="B898" t="s">
        <v>921</v>
      </c>
      <c r="C898" t="s">
        <v>17</v>
      </c>
      <c r="D898">
        <v>112</v>
      </c>
      <c r="E898" s="15" t="s">
        <v>11</v>
      </c>
      <c r="F898" s="16">
        <v>45234</v>
      </c>
      <c r="G898">
        <v>200</v>
      </c>
      <c r="H898">
        <v>4.5999999999999996</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5</v>
      </c>
    </row>
    <row r="899" spans="2:12" x14ac:dyDescent="0.3">
      <c r="B899" t="s">
        <v>922</v>
      </c>
      <c r="C899" t="s">
        <v>15</v>
      </c>
      <c r="D899">
        <v>52</v>
      </c>
      <c r="E899" s="15" t="s">
        <v>9</v>
      </c>
      <c r="F899" s="16">
        <v>45236</v>
      </c>
      <c r="G899">
        <v>220</v>
      </c>
      <c r="H899">
        <v>5</v>
      </c>
      <c r="I899">
        <f>IF(MONTH(calls[[#This Row],[Date of Call]])&lt;=6, YEAR(calls[[#This Row],[Date of Call]]), YEAR(calls[[#This Row],[Date of Call]])+1)</f>
        <v>2024</v>
      </c>
      <c r="J899" t="str">
        <f>TEXT(calls[[#This Row],[Date of Call]],"DDDD")</f>
        <v>Monday</v>
      </c>
      <c r="K899" t="str" cm="1">
        <f t="array" ref="K899">_xlfn.IFS(calls[[#This Row],[Duration]]&lt;=10,"Under 10 mins", calls[[#This Row],[Duration]]&lt;=30, "10 to 30 mins", calls[[#This Row],[Duration]]&lt;=60, "30 to 60 mins", calls[[#This Row],[Duration]]&lt;=120, "1 to 2 hours", TRUE, "More than 2 hours")</f>
        <v>30 to 60 mins</v>
      </c>
      <c r="L899">
        <f>ROUND(calls[[#This Row],[Satisfaction Rating]],0)</f>
        <v>5</v>
      </c>
    </row>
    <row r="900" spans="2:12" x14ac:dyDescent="0.3">
      <c r="B900" t="s">
        <v>923</v>
      </c>
      <c r="C900" t="s">
        <v>21</v>
      </c>
      <c r="D900">
        <v>105</v>
      </c>
      <c r="E900" s="15" t="s">
        <v>13</v>
      </c>
      <c r="F900" s="16">
        <v>45237</v>
      </c>
      <c r="G900">
        <v>112</v>
      </c>
      <c r="H900">
        <v>3.2</v>
      </c>
      <c r="I900">
        <f>IF(MONTH(calls[[#This Row],[Date of Call]])&lt;=6, YEAR(calls[[#This Row],[Date of Call]]), YEAR(calls[[#This Row],[Date of Call]])+1)</f>
        <v>2024</v>
      </c>
      <c r="J900" t="str">
        <f>TEXT(calls[[#This Row],[Date of Call]],"DDDD")</f>
        <v>Tuesday</v>
      </c>
      <c r="K900" t="str" cm="1">
        <f t="array" ref="K900">_xlfn.IFS(calls[[#This Row],[Duration]]&lt;=10,"Under 10 mins", calls[[#This Row],[Duration]]&lt;=30, "10 to 30 mins", calls[[#This Row],[Duration]]&lt;=60, "30 to 60 mins", calls[[#This Row],[Duration]]&lt;=120, "1 to 2 hours", TRUE, "More than 2 hours")</f>
        <v>1 to 2 hours</v>
      </c>
      <c r="L900">
        <f>ROUND(calls[[#This Row],[Satisfaction Rating]],0)</f>
        <v>3</v>
      </c>
    </row>
    <row r="901" spans="2:12" x14ac:dyDescent="0.3">
      <c r="B901" t="s">
        <v>924</v>
      </c>
      <c r="C901" t="s">
        <v>23</v>
      </c>
      <c r="D901">
        <v>91</v>
      </c>
      <c r="E901" s="15" t="s">
        <v>6</v>
      </c>
      <c r="F901" s="16">
        <v>45237</v>
      </c>
      <c r="G901">
        <v>110</v>
      </c>
      <c r="H901">
        <v>3.7</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4</v>
      </c>
    </row>
    <row r="902" spans="2:12" x14ac:dyDescent="0.3">
      <c r="B902" t="s">
        <v>925</v>
      </c>
      <c r="C902" t="s">
        <v>19</v>
      </c>
      <c r="D902">
        <v>74</v>
      </c>
      <c r="E902" s="15" t="s">
        <v>10</v>
      </c>
      <c r="F902" s="16">
        <v>45238</v>
      </c>
      <c r="G902">
        <v>160</v>
      </c>
      <c r="H902">
        <v>2.7</v>
      </c>
      <c r="I902">
        <f>IF(MONTH(calls[[#This Row],[Date of Call]])&lt;=6, YEAR(calls[[#This Row],[Date of Call]]), YEAR(calls[[#This Row],[Date of Call]])+1)</f>
        <v>2024</v>
      </c>
      <c r="J902" t="str">
        <f>TEXT(calls[[#This Row],[Date of Call]],"DDDD")</f>
        <v>Wednesday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3</v>
      </c>
    </row>
    <row r="903" spans="2:12" x14ac:dyDescent="0.3">
      <c r="B903" t="s">
        <v>926</v>
      </c>
      <c r="C903" t="s">
        <v>19</v>
      </c>
      <c r="D903">
        <v>30</v>
      </c>
      <c r="E903" s="15" t="s">
        <v>6</v>
      </c>
      <c r="F903" s="16">
        <v>45238</v>
      </c>
      <c r="G903">
        <v>84</v>
      </c>
      <c r="H903">
        <v>4</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10 to 30 mins</v>
      </c>
      <c r="L903">
        <f>ROUND(calls[[#This Row],[Satisfaction Rating]],0)</f>
        <v>4</v>
      </c>
    </row>
    <row r="904" spans="2:12" x14ac:dyDescent="0.3">
      <c r="B904" t="s">
        <v>927</v>
      </c>
      <c r="C904" t="s">
        <v>23</v>
      </c>
      <c r="D904">
        <v>56</v>
      </c>
      <c r="E904" s="15" t="s">
        <v>9</v>
      </c>
      <c r="F904" s="16">
        <v>45238</v>
      </c>
      <c r="G904">
        <v>124</v>
      </c>
      <c r="H904">
        <v>2.6</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30 to 60 mins</v>
      </c>
      <c r="L904">
        <f>ROUND(calls[[#This Row],[Satisfaction Rating]],0)</f>
        <v>3</v>
      </c>
    </row>
    <row r="905" spans="2:12" x14ac:dyDescent="0.3">
      <c r="B905" t="s">
        <v>928</v>
      </c>
      <c r="C905" t="s">
        <v>19</v>
      </c>
      <c r="D905">
        <v>151</v>
      </c>
      <c r="E905" s="15" t="s">
        <v>11</v>
      </c>
      <c r="F905" s="16">
        <v>45238</v>
      </c>
      <c r="G905">
        <v>84</v>
      </c>
      <c r="H905">
        <v>4.5999999999999996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More than 2 hours</v>
      </c>
      <c r="L905">
        <f>ROUND(calls[[#This Row],[Satisfaction Rating]],0)</f>
        <v>5</v>
      </c>
    </row>
    <row r="906" spans="2:12" x14ac:dyDescent="0.3">
      <c r="B906" t="s">
        <v>929</v>
      </c>
      <c r="C906" t="s">
        <v>12</v>
      </c>
      <c r="D906">
        <v>108</v>
      </c>
      <c r="E906" s="15" t="s">
        <v>13</v>
      </c>
      <c r="F906" s="16">
        <v>45239</v>
      </c>
      <c r="G906">
        <v>130</v>
      </c>
      <c r="H906">
        <v>2.7</v>
      </c>
      <c r="I906">
        <f>IF(MONTH(calls[[#This Row],[Date of Call]])&lt;=6, YEAR(calls[[#This Row],[Date of Call]]), YEAR(calls[[#This Row],[Date of Call]])+1)</f>
        <v>2024</v>
      </c>
      <c r="J906" t="str">
        <f>TEXT(calls[[#This Row],[Date of Call]],"DDDD")</f>
        <v>Thursday</v>
      </c>
      <c r="K906" t="str" cm="1">
        <f t="array" ref="K906">_xlfn.IFS(calls[[#This Row],[Duration]]&lt;=10,"Under 10 mins", calls[[#This Row],[Duration]]&lt;=30, "10 to 30 mins", calls[[#This Row],[Duration]]&lt;=60, "30 to 60 mins", calls[[#This Row],[Duration]]&lt;=120, "1 to 2 hours", TRUE, "More than 2 hours")</f>
        <v>1 to 2 hours</v>
      </c>
      <c r="L906">
        <f>ROUND(calls[[#This Row],[Satisfaction Rating]],0)</f>
        <v>3</v>
      </c>
    </row>
    <row r="907" spans="2:12" x14ac:dyDescent="0.3">
      <c r="B907" t="s">
        <v>930</v>
      </c>
      <c r="C907" t="s">
        <v>16</v>
      </c>
      <c r="D907">
        <v>124</v>
      </c>
      <c r="E907" s="15" t="s">
        <v>10</v>
      </c>
      <c r="F907" s="16">
        <v>45239</v>
      </c>
      <c r="G907">
        <v>215</v>
      </c>
      <c r="H907">
        <v>3.5</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More than 2 hours</v>
      </c>
      <c r="L907">
        <f>ROUND(calls[[#This Row],[Satisfaction Rating]],0)</f>
        <v>4</v>
      </c>
    </row>
    <row r="908" spans="2:12" x14ac:dyDescent="0.3">
      <c r="B908" t="s">
        <v>931</v>
      </c>
      <c r="C908" t="s">
        <v>21</v>
      </c>
      <c r="D908">
        <v>110</v>
      </c>
      <c r="E908" s="15" t="s">
        <v>9</v>
      </c>
      <c r="F908" s="16">
        <v>45240</v>
      </c>
      <c r="G908">
        <v>132</v>
      </c>
      <c r="H908">
        <v>3.6</v>
      </c>
      <c r="I908">
        <f>IF(MONTH(calls[[#This Row],[Date of Call]])&lt;=6, YEAR(calls[[#This Row],[Date of Call]]), YEAR(calls[[#This Row],[Date of Call]])+1)</f>
        <v>2024</v>
      </c>
      <c r="J908" t="str">
        <f>TEXT(calls[[#This Row],[Date of Call]],"DDDD")</f>
        <v>Friday</v>
      </c>
      <c r="K908" t="str" cm="1">
        <f t="array" ref="K908">_xlfn.IFS(calls[[#This Row],[Duration]]&lt;=10,"Under 10 mins", calls[[#This Row],[Duration]]&lt;=30, "10 to 30 mins", calls[[#This Row],[Duration]]&lt;=60, "30 to 60 mins", calls[[#This Row],[Duration]]&lt;=120, "1 to 2 hours", TRUE, "More than 2 hours")</f>
        <v>1 to 2 hours</v>
      </c>
      <c r="L908">
        <f>ROUND(calls[[#This Row],[Satisfaction Rating]],0)</f>
        <v>4</v>
      </c>
    </row>
    <row r="909" spans="2:12" x14ac:dyDescent="0.3">
      <c r="B909" t="s">
        <v>932</v>
      </c>
      <c r="C909" t="s">
        <v>18</v>
      </c>
      <c r="D909">
        <v>89</v>
      </c>
      <c r="E909" s="15" t="s">
        <v>13</v>
      </c>
      <c r="F909" s="16">
        <v>45240</v>
      </c>
      <c r="G909">
        <v>88</v>
      </c>
      <c r="H909">
        <v>4.9000000000000004</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5</v>
      </c>
    </row>
    <row r="910" spans="2:12" x14ac:dyDescent="0.3">
      <c r="B910" t="s">
        <v>933</v>
      </c>
      <c r="C910" t="s">
        <v>20</v>
      </c>
      <c r="D910">
        <v>95</v>
      </c>
      <c r="E910" s="15" t="s">
        <v>9</v>
      </c>
      <c r="F910" s="16">
        <v>45240</v>
      </c>
      <c r="G910">
        <v>140</v>
      </c>
      <c r="H910">
        <v>3.9</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4</v>
      </c>
    </row>
    <row r="911" spans="2:12" x14ac:dyDescent="0.3">
      <c r="B911" t="s">
        <v>934</v>
      </c>
      <c r="C911" t="s">
        <v>19</v>
      </c>
      <c r="D911">
        <v>84</v>
      </c>
      <c r="E911" s="15" t="s">
        <v>13</v>
      </c>
      <c r="F911" s="16">
        <v>45241</v>
      </c>
      <c r="G911">
        <v>66</v>
      </c>
      <c r="H911">
        <v>4.7</v>
      </c>
      <c r="I911">
        <f>IF(MONTH(calls[[#This Row],[Date of Call]])&lt;=6, YEAR(calls[[#This Row],[Date of Call]]), YEAR(calls[[#This Row],[Date of Call]])+1)</f>
        <v>2024</v>
      </c>
      <c r="J911" t="str">
        <f>TEXT(calls[[#This Row],[Date of Call]],"DDDD")</f>
        <v>Saturday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5</v>
      </c>
    </row>
    <row r="912" spans="2:12" x14ac:dyDescent="0.3">
      <c r="B912" t="s">
        <v>935</v>
      </c>
      <c r="C912" t="s">
        <v>24</v>
      </c>
      <c r="D912">
        <v>89</v>
      </c>
      <c r="E912" s="15" t="s">
        <v>10</v>
      </c>
      <c r="F912" s="16">
        <v>45241</v>
      </c>
      <c r="G912">
        <v>23</v>
      </c>
      <c r="H912">
        <v>4.5</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936</v>
      </c>
      <c r="C913" t="s">
        <v>18</v>
      </c>
      <c r="D913">
        <v>146</v>
      </c>
      <c r="E913" s="15" t="s">
        <v>10</v>
      </c>
      <c r="F913" s="16">
        <v>45242</v>
      </c>
      <c r="G913">
        <v>220</v>
      </c>
      <c r="H913">
        <v>4.5</v>
      </c>
      <c r="I913">
        <f>IF(MONTH(calls[[#This Row],[Date of Call]])&lt;=6, YEAR(calls[[#This Row],[Date of Call]]), YEAR(calls[[#This Row],[Date of Call]])+1)</f>
        <v>2024</v>
      </c>
      <c r="J913" t="str">
        <f>TEXT(calls[[#This Row],[Date of Call]],"DDDD")</f>
        <v>Sunday</v>
      </c>
      <c r="K913" t="str" cm="1">
        <f t="array" ref="K913">_xlfn.IFS(calls[[#This Row],[Duration]]&lt;=10,"Under 10 mins", calls[[#This Row],[Duration]]&lt;=30, "10 to 30 mins", calls[[#This Row],[Duration]]&lt;=60, "30 to 60 mins", calls[[#This Row],[Duration]]&lt;=120, "1 to 2 hours", TRUE, "More than 2 hours")</f>
        <v>More than 2 hours</v>
      </c>
      <c r="L913">
        <f>ROUND(calls[[#This Row],[Satisfaction Rating]],0)</f>
        <v>5</v>
      </c>
    </row>
    <row r="914" spans="2:12" x14ac:dyDescent="0.3">
      <c r="B914" t="s">
        <v>937</v>
      </c>
      <c r="C914" t="s">
        <v>14</v>
      </c>
      <c r="D914">
        <v>62</v>
      </c>
      <c r="E914" s="15" t="s">
        <v>6</v>
      </c>
      <c r="F914" s="16">
        <v>45243</v>
      </c>
      <c r="G914">
        <v>175</v>
      </c>
      <c r="H914">
        <v>4.4000000000000004</v>
      </c>
      <c r="I914">
        <f>IF(MONTH(calls[[#This Row],[Date of Call]])&lt;=6, YEAR(calls[[#This Row],[Date of Call]]), YEAR(calls[[#This Row],[Date of Call]])+1)</f>
        <v>2024</v>
      </c>
      <c r="J914" t="str">
        <f>TEXT(calls[[#This Row],[Date of Call]],"DDDD")</f>
        <v>Monday</v>
      </c>
      <c r="K914" t="str" cm="1">
        <f t="array" ref="K914">_xlfn.IFS(calls[[#This Row],[Duration]]&lt;=10,"Under 10 mins", calls[[#This Row],[Duration]]&lt;=30, "10 to 30 mins", calls[[#This Row],[Duration]]&lt;=60, "30 to 60 mins", calls[[#This Row],[Duration]]&lt;=120, "1 to 2 hours", TRUE, "More than 2 hours")</f>
        <v>1 to 2 hours</v>
      </c>
      <c r="L914">
        <f>ROUND(calls[[#This Row],[Satisfaction Rating]],0)</f>
        <v>4</v>
      </c>
    </row>
    <row r="915" spans="2:12" x14ac:dyDescent="0.3">
      <c r="B915" t="s">
        <v>938</v>
      </c>
      <c r="C915" t="s">
        <v>17</v>
      </c>
      <c r="D915">
        <v>82</v>
      </c>
      <c r="E915" s="15" t="s">
        <v>10</v>
      </c>
      <c r="F915" s="16">
        <v>45243</v>
      </c>
      <c r="G915">
        <v>172</v>
      </c>
      <c r="H915">
        <v>4.0999999999999996</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939</v>
      </c>
      <c r="C916" t="s">
        <v>22</v>
      </c>
      <c r="D916">
        <v>91</v>
      </c>
      <c r="E916" s="15" t="s">
        <v>11</v>
      </c>
      <c r="F916" s="16">
        <v>45243</v>
      </c>
      <c r="G916">
        <v>108</v>
      </c>
      <c r="H916">
        <v>3.8</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940</v>
      </c>
      <c r="C917" t="s">
        <v>24</v>
      </c>
      <c r="D917">
        <v>39</v>
      </c>
      <c r="E917" s="15" t="s">
        <v>10</v>
      </c>
      <c r="F917" s="16">
        <v>45244</v>
      </c>
      <c r="G917">
        <v>43</v>
      </c>
      <c r="H917">
        <v>4.2</v>
      </c>
      <c r="I917">
        <f>IF(MONTH(calls[[#This Row],[Date of Call]])&lt;=6, YEAR(calls[[#This Row],[Date of Call]]), YEAR(calls[[#This Row],[Date of Call]])+1)</f>
        <v>2024</v>
      </c>
      <c r="J917" t="str">
        <f>TEXT(calls[[#This Row],[Date of Call]],"DDDD")</f>
        <v>Tuesday</v>
      </c>
      <c r="K917" t="str" cm="1">
        <f t="array" ref="K917">_xlfn.IFS(calls[[#This Row],[Duration]]&lt;=10,"Under 10 mins", calls[[#This Row],[Duration]]&lt;=30, "10 to 30 mins", calls[[#This Row],[Duration]]&lt;=60, "30 to 60 mins", calls[[#This Row],[Duration]]&lt;=120, "1 to 2 hours", TRUE, "More than 2 hours")</f>
        <v>30 to 60 mins</v>
      </c>
      <c r="L917">
        <f>ROUND(calls[[#This Row],[Satisfaction Rating]],0)</f>
        <v>4</v>
      </c>
    </row>
    <row r="918" spans="2:12" x14ac:dyDescent="0.3">
      <c r="B918" t="s">
        <v>941</v>
      </c>
      <c r="C918" t="s">
        <v>18</v>
      </c>
      <c r="D918">
        <v>149</v>
      </c>
      <c r="E918" s="15" t="s">
        <v>9</v>
      </c>
      <c r="F918" s="16">
        <v>45244</v>
      </c>
      <c r="G918">
        <v>44</v>
      </c>
      <c r="H918">
        <v>2.2000000000000002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More than 2 hours</v>
      </c>
      <c r="L918">
        <f>ROUND(calls[[#This Row],[Satisfaction Rating]],0)</f>
        <v>2</v>
      </c>
    </row>
    <row r="919" spans="2:12" x14ac:dyDescent="0.3">
      <c r="B919" t="s">
        <v>942</v>
      </c>
      <c r="C919" t="s">
        <v>17</v>
      </c>
      <c r="D919">
        <v>138</v>
      </c>
      <c r="E919" s="15" t="s">
        <v>6</v>
      </c>
      <c r="F919" s="16">
        <v>45244</v>
      </c>
      <c r="G919">
        <v>105</v>
      </c>
      <c r="H919">
        <v>3.9</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4</v>
      </c>
    </row>
    <row r="920" spans="2:12" x14ac:dyDescent="0.3">
      <c r="B920" t="s">
        <v>943</v>
      </c>
      <c r="C920" t="s">
        <v>14</v>
      </c>
      <c r="D920">
        <v>113</v>
      </c>
      <c r="E920" s="15" t="s">
        <v>9</v>
      </c>
      <c r="F920" s="16">
        <v>45245</v>
      </c>
      <c r="G920">
        <v>34</v>
      </c>
      <c r="H920">
        <v>3.9</v>
      </c>
      <c r="I920">
        <f>IF(MONTH(calls[[#This Row],[Date of Call]])&lt;=6, YEAR(calls[[#This Row],[Date of Call]]), YEAR(calls[[#This Row],[Date of Call]])+1)</f>
        <v>2024</v>
      </c>
      <c r="J920" t="str">
        <f>TEXT(calls[[#This Row],[Date of Call]],"DDDD")</f>
        <v>Wednesday</v>
      </c>
      <c r="K920" t="str" cm="1">
        <f t="array" ref="K920">_xlfn.IFS(calls[[#This Row],[Duration]]&lt;=10,"Under 10 mins", calls[[#This Row],[Duration]]&lt;=30, "10 to 30 mins", calls[[#This Row],[Duration]]&lt;=60, "30 to 60 mins", calls[[#This Row],[Duration]]&lt;=120, "1 to 2 hours", TRUE, "More than 2 hours")</f>
        <v>1 to 2 hours</v>
      </c>
      <c r="L920">
        <f>ROUND(calls[[#This Row],[Satisfaction Rating]],0)</f>
        <v>4</v>
      </c>
    </row>
    <row r="921" spans="2:12" x14ac:dyDescent="0.3">
      <c r="B921" t="s">
        <v>944</v>
      </c>
      <c r="C921" t="s">
        <v>8</v>
      </c>
      <c r="D921">
        <v>88</v>
      </c>
      <c r="E921" s="15" t="s">
        <v>10</v>
      </c>
      <c r="F921" s="16">
        <v>45245</v>
      </c>
      <c r="G921">
        <v>220</v>
      </c>
      <c r="H921">
        <v>4.0999999999999996</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945</v>
      </c>
      <c r="C922" t="s">
        <v>20</v>
      </c>
      <c r="D922">
        <v>64</v>
      </c>
      <c r="E922" s="15" t="s">
        <v>6</v>
      </c>
      <c r="F922" s="16">
        <v>45245</v>
      </c>
      <c r="G922">
        <v>225</v>
      </c>
      <c r="H922">
        <v>4.5999999999999996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5</v>
      </c>
    </row>
    <row r="923" spans="2:12" x14ac:dyDescent="0.3">
      <c r="B923" t="s">
        <v>946</v>
      </c>
      <c r="C923" t="s">
        <v>23</v>
      </c>
      <c r="D923">
        <v>53</v>
      </c>
      <c r="E923" s="15" t="s">
        <v>6</v>
      </c>
      <c r="F923" s="16">
        <v>45246</v>
      </c>
      <c r="G923">
        <v>37</v>
      </c>
      <c r="H923">
        <v>4.0999999999999996</v>
      </c>
      <c r="I923">
        <f>IF(MONTH(calls[[#This Row],[Date of Call]])&lt;=6, YEAR(calls[[#This Row],[Date of Call]]), YEAR(calls[[#This Row],[Date of Call]])+1)</f>
        <v>2024</v>
      </c>
      <c r="J923" t="str">
        <f>TEXT(calls[[#This Row],[Date of Call]],"DDDD")</f>
        <v>Thursday</v>
      </c>
      <c r="K923" t="str" cm="1">
        <f t="array" ref="K923">_xlfn.IFS(calls[[#This Row],[Duration]]&lt;=10,"Under 10 mins", calls[[#This Row],[Duration]]&lt;=30, "10 to 30 mins", calls[[#This Row],[Duration]]&lt;=60, "30 to 60 mins", calls[[#This Row],[Duration]]&lt;=120, "1 to 2 hours", TRUE, "More than 2 hours")</f>
        <v>30 to 60 mins</v>
      </c>
      <c r="L923">
        <f>ROUND(calls[[#This Row],[Satisfaction Rating]],0)</f>
        <v>4</v>
      </c>
    </row>
    <row r="924" spans="2:12" x14ac:dyDescent="0.3">
      <c r="B924" t="s">
        <v>947</v>
      </c>
      <c r="C924" t="s">
        <v>16</v>
      </c>
      <c r="D924">
        <v>63</v>
      </c>
      <c r="E924" s="15" t="s">
        <v>9</v>
      </c>
      <c r="F924" s="16">
        <v>45246</v>
      </c>
      <c r="G924">
        <v>44</v>
      </c>
      <c r="H924">
        <v>5</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1 to 2 hours</v>
      </c>
      <c r="L924">
        <f>ROUND(calls[[#This Row],[Satisfaction Rating]],0)</f>
        <v>5</v>
      </c>
    </row>
    <row r="925" spans="2:12" x14ac:dyDescent="0.3">
      <c r="B925" t="s">
        <v>948</v>
      </c>
      <c r="C925" t="s">
        <v>15</v>
      </c>
      <c r="D925">
        <v>54</v>
      </c>
      <c r="E925" s="15" t="s">
        <v>9</v>
      </c>
      <c r="F925" s="16">
        <v>45247</v>
      </c>
      <c r="G925">
        <v>35</v>
      </c>
      <c r="H925">
        <v>2.8</v>
      </c>
      <c r="I925">
        <f>IF(MONTH(calls[[#This Row],[Date of Call]])&lt;=6, YEAR(calls[[#This Row],[Date of Call]]), YEAR(calls[[#This Row],[Date of Call]])+1)</f>
        <v>2024</v>
      </c>
      <c r="J925" t="str">
        <f>TEXT(calls[[#This Row],[Date of Call]],"DDDD")</f>
        <v>Friday</v>
      </c>
      <c r="K925" t="str" cm="1">
        <f t="array" ref="K925">_xlfn.IFS(calls[[#This Row],[Duration]]&lt;=10,"Under 10 mins", calls[[#This Row],[Duration]]&lt;=30, "10 to 30 mins", calls[[#This Row],[Duration]]&lt;=60, "30 to 60 mins", calls[[#This Row],[Duration]]&lt;=120, "1 to 2 hours", TRUE, "More than 2 hours")</f>
        <v>30 to 60 mins</v>
      </c>
      <c r="L925">
        <f>ROUND(calls[[#This Row],[Satisfaction Rating]],0)</f>
        <v>3</v>
      </c>
    </row>
    <row r="926" spans="2:12" x14ac:dyDescent="0.3">
      <c r="B926" t="s">
        <v>949</v>
      </c>
      <c r="C926" t="s">
        <v>16</v>
      </c>
      <c r="D926">
        <v>54</v>
      </c>
      <c r="E926" s="15" t="s">
        <v>10</v>
      </c>
      <c r="F926" s="16">
        <v>45247</v>
      </c>
      <c r="G926">
        <v>145</v>
      </c>
      <c r="H926">
        <v>2.7</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950</v>
      </c>
      <c r="C927" t="s">
        <v>18</v>
      </c>
      <c r="D927">
        <v>71</v>
      </c>
      <c r="E927" s="15" t="s">
        <v>6</v>
      </c>
      <c r="F927" s="16">
        <v>45247</v>
      </c>
      <c r="G927">
        <v>64</v>
      </c>
      <c r="H927">
        <v>3.9</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1 to 2 hours</v>
      </c>
      <c r="L927">
        <f>ROUND(calls[[#This Row],[Satisfaction Rating]],0)</f>
        <v>4</v>
      </c>
    </row>
    <row r="928" spans="2:12" x14ac:dyDescent="0.3">
      <c r="B928" t="s">
        <v>951</v>
      </c>
      <c r="C928" t="s">
        <v>16</v>
      </c>
      <c r="D928">
        <v>93</v>
      </c>
      <c r="E928" s="15" t="s">
        <v>10</v>
      </c>
      <c r="F928" s="16">
        <v>45248</v>
      </c>
      <c r="G928">
        <v>185</v>
      </c>
      <c r="H928">
        <v>4.3</v>
      </c>
      <c r="I928">
        <f>IF(MONTH(calls[[#This Row],[Date of Call]])&lt;=6, YEAR(calls[[#This Row],[Date of Call]]), YEAR(calls[[#This Row],[Date of Call]])+1)</f>
        <v>2024</v>
      </c>
      <c r="J928" t="str">
        <f>TEXT(calls[[#This Row],[Date of Call]],"DDDD")</f>
        <v>Saturday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952</v>
      </c>
      <c r="C929" t="s">
        <v>21</v>
      </c>
      <c r="D929">
        <v>96</v>
      </c>
      <c r="E929" s="15" t="s">
        <v>9</v>
      </c>
      <c r="F929" s="16">
        <v>45248</v>
      </c>
      <c r="G929">
        <v>215</v>
      </c>
      <c r="H929">
        <v>2.5</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3</v>
      </c>
    </row>
    <row r="930" spans="2:12" x14ac:dyDescent="0.3">
      <c r="B930" t="s">
        <v>953</v>
      </c>
      <c r="C930" t="s">
        <v>24</v>
      </c>
      <c r="D930">
        <v>31</v>
      </c>
      <c r="E930" s="15" t="s">
        <v>11</v>
      </c>
      <c r="F930" s="16">
        <v>45248</v>
      </c>
      <c r="G930">
        <v>88</v>
      </c>
      <c r="H930">
        <v>3.4</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30 to 60 mins</v>
      </c>
      <c r="L930">
        <f>ROUND(calls[[#This Row],[Satisfaction Rating]],0)</f>
        <v>3</v>
      </c>
    </row>
    <row r="931" spans="2:12" x14ac:dyDescent="0.3">
      <c r="B931" t="s">
        <v>954</v>
      </c>
      <c r="C931" t="s">
        <v>16</v>
      </c>
      <c r="D931">
        <v>107</v>
      </c>
      <c r="E931" s="15" t="s">
        <v>6</v>
      </c>
      <c r="F931" s="16">
        <v>45248</v>
      </c>
      <c r="G931">
        <v>23</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1 to 2 hours</v>
      </c>
      <c r="L931">
        <f>ROUND(calls[[#This Row],[Satisfaction Rating]],0)</f>
        <v>3</v>
      </c>
    </row>
    <row r="932" spans="2:12" x14ac:dyDescent="0.3">
      <c r="B932" t="s">
        <v>955</v>
      </c>
      <c r="C932" t="s">
        <v>23</v>
      </c>
      <c r="D932">
        <v>50</v>
      </c>
      <c r="E932" s="15" t="s">
        <v>11</v>
      </c>
      <c r="F932" s="16">
        <v>45249</v>
      </c>
      <c r="G932">
        <v>180</v>
      </c>
      <c r="H932">
        <v>1.8</v>
      </c>
      <c r="I932">
        <f>IF(MONTH(calls[[#This Row],[Date of Call]])&lt;=6, YEAR(calls[[#This Row],[Date of Call]]), YEAR(calls[[#This Row],[Date of Call]])+1)</f>
        <v>2024</v>
      </c>
      <c r="J932" t="str">
        <f>TEXT(calls[[#This Row],[Date of Call]],"DDDD")</f>
        <v>Sunday</v>
      </c>
      <c r="K932" t="str" cm="1">
        <f t="array" ref="K932">_xlfn.IFS(calls[[#This Row],[Duration]]&lt;=10,"Under 10 mins", calls[[#This Row],[Duration]]&lt;=30, "10 to 30 mins", calls[[#This Row],[Duration]]&lt;=60, "30 to 60 mins", calls[[#This Row],[Duration]]&lt;=120, "1 to 2 hours", TRUE, "More than 2 hours")</f>
        <v>30 to 60 mins</v>
      </c>
      <c r="L932">
        <f>ROUND(calls[[#This Row],[Satisfaction Rating]],0)</f>
        <v>2</v>
      </c>
    </row>
    <row r="933" spans="2:12" x14ac:dyDescent="0.3">
      <c r="B933" t="s">
        <v>956</v>
      </c>
      <c r="C933" t="s">
        <v>17</v>
      </c>
      <c r="D933">
        <v>69</v>
      </c>
      <c r="E933" s="15" t="s">
        <v>6</v>
      </c>
      <c r="F933" s="16">
        <v>45250</v>
      </c>
      <c r="G933">
        <v>225</v>
      </c>
      <c r="H933">
        <v>3.7</v>
      </c>
      <c r="I933">
        <f>IF(MONTH(calls[[#This Row],[Date of Call]])&lt;=6, YEAR(calls[[#This Row],[Date of Call]]), YEAR(calls[[#This Row],[Date of Call]])+1)</f>
        <v>2024</v>
      </c>
      <c r="J933" t="str">
        <f>TEXT(calls[[#This Row],[Date of Call]],"DDDD")</f>
        <v>Monday</v>
      </c>
      <c r="K933" t="str" cm="1">
        <f t="array" ref="K933">_xlfn.IFS(calls[[#This Row],[Duration]]&lt;=10,"Under 10 mins", calls[[#This Row],[Duration]]&lt;=30, "10 to 30 mins", calls[[#This Row],[Duration]]&lt;=60, "30 to 60 mins", calls[[#This Row],[Duration]]&lt;=120, "1 to 2 hours", TRUE, "More than 2 hours")</f>
        <v>1 to 2 hours</v>
      </c>
      <c r="L933">
        <f>ROUND(calls[[#This Row],[Satisfaction Rating]],0)</f>
        <v>4</v>
      </c>
    </row>
    <row r="934" spans="2:12" x14ac:dyDescent="0.3">
      <c r="B934" t="s">
        <v>957</v>
      </c>
      <c r="C934" t="s">
        <v>8</v>
      </c>
      <c r="D934">
        <v>26</v>
      </c>
      <c r="E934" s="15" t="s">
        <v>9</v>
      </c>
      <c r="F934" s="16">
        <v>45251</v>
      </c>
      <c r="G934">
        <v>74</v>
      </c>
      <c r="H934">
        <v>4.0999999999999996</v>
      </c>
      <c r="I934">
        <f>IF(MONTH(calls[[#This Row],[Date of Call]])&lt;=6, YEAR(calls[[#This Row],[Date of Call]]), YEAR(calls[[#This Row],[Date of Call]])+1)</f>
        <v>2024</v>
      </c>
      <c r="J934" t="str">
        <f>TEXT(calls[[#This Row],[Date of Call]],"DDDD")</f>
        <v>Tuesday</v>
      </c>
      <c r="K934" t="str" cm="1">
        <f t="array" ref="K934">_xlfn.IFS(calls[[#This Row],[Duration]]&lt;=10,"Under 10 mins", calls[[#This Row],[Duration]]&lt;=30, "10 to 30 mins", calls[[#This Row],[Duration]]&lt;=60, "30 to 60 mins", calls[[#This Row],[Duration]]&lt;=120, "1 to 2 hours", TRUE, "More than 2 hours")</f>
        <v>10 to 30 mins</v>
      </c>
      <c r="L934">
        <f>ROUND(calls[[#This Row],[Satisfaction Rating]],0)</f>
        <v>4</v>
      </c>
    </row>
    <row r="935" spans="2:12" x14ac:dyDescent="0.3">
      <c r="B935" t="s">
        <v>958</v>
      </c>
      <c r="C935" t="s">
        <v>21</v>
      </c>
      <c r="D935">
        <v>158</v>
      </c>
      <c r="E935" s="15" t="s">
        <v>6</v>
      </c>
      <c r="F935" s="16">
        <v>45251</v>
      </c>
      <c r="G935">
        <v>36</v>
      </c>
      <c r="H935">
        <v>3</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More than 2 hours</v>
      </c>
      <c r="L935">
        <f>ROUND(calls[[#This Row],[Satisfaction Rating]],0)</f>
        <v>3</v>
      </c>
    </row>
    <row r="936" spans="2:12" x14ac:dyDescent="0.3">
      <c r="B936" t="s">
        <v>959</v>
      </c>
      <c r="C936" t="s">
        <v>15</v>
      </c>
      <c r="D936">
        <v>99</v>
      </c>
      <c r="E936" s="15" t="s">
        <v>6</v>
      </c>
      <c r="F936" s="16">
        <v>45253</v>
      </c>
      <c r="G936">
        <v>116</v>
      </c>
      <c r="H936">
        <v>3.9</v>
      </c>
      <c r="I936">
        <f>IF(MONTH(calls[[#This Row],[Date of Call]])&lt;=6, YEAR(calls[[#This Row],[Date of Call]]), YEAR(calls[[#This Row],[Date of Call]])+1)</f>
        <v>2024</v>
      </c>
      <c r="J936" t="str">
        <f>TEXT(calls[[#This Row],[Date of Call]],"DDDD")</f>
        <v>Thursday</v>
      </c>
      <c r="K936" t="str" cm="1">
        <f t="array" ref="K936">_xlfn.IFS(calls[[#This Row],[Duration]]&lt;=10,"Under 10 mins", calls[[#This Row],[Duration]]&lt;=30, "10 to 30 mins", calls[[#This Row],[Duration]]&lt;=60, "30 to 60 mins", calls[[#This Row],[Duration]]&lt;=120, "1 to 2 hours", TRUE, "More than 2 hours")</f>
        <v>1 to 2 hours</v>
      </c>
      <c r="L936">
        <f>ROUND(calls[[#This Row],[Satisfaction Rating]],0)</f>
        <v>4</v>
      </c>
    </row>
    <row r="937" spans="2:12" x14ac:dyDescent="0.3">
      <c r="B937" t="s">
        <v>960</v>
      </c>
      <c r="C937" t="s">
        <v>21</v>
      </c>
      <c r="D937">
        <v>78</v>
      </c>
      <c r="E937" s="15" t="s">
        <v>11</v>
      </c>
      <c r="F937" s="16">
        <v>45253</v>
      </c>
      <c r="G937">
        <v>140</v>
      </c>
      <c r="H937">
        <v>4</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961</v>
      </c>
      <c r="C938" t="s">
        <v>21</v>
      </c>
      <c r="D938">
        <v>102</v>
      </c>
      <c r="E938" s="15" t="s">
        <v>9</v>
      </c>
      <c r="F938" s="16">
        <v>45254</v>
      </c>
      <c r="G938">
        <v>104</v>
      </c>
      <c r="H938">
        <v>4.5</v>
      </c>
      <c r="I938">
        <f>IF(MONTH(calls[[#This Row],[Date of Call]])&lt;=6, YEAR(calls[[#This Row],[Date of Call]]), YEAR(calls[[#This Row],[Date of Call]])+1)</f>
        <v>2024</v>
      </c>
      <c r="J938" t="str">
        <f>TEXT(calls[[#This Row],[Date of Call]],"DDDD")</f>
        <v>Friday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5</v>
      </c>
    </row>
    <row r="939" spans="2:12" x14ac:dyDescent="0.3">
      <c r="B939" t="s">
        <v>962</v>
      </c>
      <c r="C939" t="s">
        <v>15</v>
      </c>
      <c r="D939">
        <v>158</v>
      </c>
      <c r="E939" s="15" t="s">
        <v>13</v>
      </c>
      <c r="F939" s="16">
        <v>45254</v>
      </c>
      <c r="G939">
        <v>148</v>
      </c>
      <c r="H939">
        <v>4</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More than 2 hours</v>
      </c>
      <c r="L939">
        <f>ROUND(calls[[#This Row],[Satisfaction Rating]],0)</f>
        <v>4</v>
      </c>
    </row>
    <row r="940" spans="2:12" x14ac:dyDescent="0.3">
      <c r="B940" t="s">
        <v>963</v>
      </c>
      <c r="C940" t="s">
        <v>24</v>
      </c>
      <c r="D940">
        <v>56</v>
      </c>
      <c r="E940" s="15" t="s">
        <v>6</v>
      </c>
      <c r="F940" s="16">
        <v>45254</v>
      </c>
      <c r="G940">
        <v>205</v>
      </c>
      <c r="H940">
        <v>4.3</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30 to 60 mins</v>
      </c>
      <c r="L940">
        <f>ROUND(calls[[#This Row],[Satisfaction Rating]],0)</f>
        <v>4</v>
      </c>
    </row>
    <row r="941" spans="2:12" x14ac:dyDescent="0.3">
      <c r="B941" t="s">
        <v>964</v>
      </c>
      <c r="C941" t="s">
        <v>12</v>
      </c>
      <c r="D941">
        <v>17</v>
      </c>
      <c r="E941" s="15" t="s">
        <v>10</v>
      </c>
      <c r="F941" s="16">
        <v>45254</v>
      </c>
      <c r="G941">
        <v>210</v>
      </c>
      <c r="H941">
        <v>4.8</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10 to 30 mins</v>
      </c>
      <c r="L941">
        <f>ROUND(calls[[#This Row],[Satisfaction Rating]],0)</f>
        <v>5</v>
      </c>
    </row>
    <row r="942" spans="2:12" x14ac:dyDescent="0.3">
      <c r="B942" t="s">
        <v>965</v>
      </c>
      <c r="C942" t="s">
        <v>8</v>
      </c>
      <c r="D942">
        <v>104</v>
      </c>
      <c r="E942" s="15" t="s">
        <v>13</v>
      </c>
      <c r="F942" s="16">
        <v>45256</v>
      </c>
      <c r="G942">
        <v>41</v>
      </c>
      <c r="H942">
        <v>4.7</v>
      </c>
      <c r="I942">
        <f>IF(MONTH(calls[[#This Row],[Date of Call]])&lt;=6, YEAR(calls[[#This Row],[Date of Call]]), YEAR(calls[[#This Row],[Date of Call]])+1)</f>
        <v>2024</v>
      </c>
      <c r="J942" t="str">
        <f>TEXT(calls[[#This Row],[Date of Call]],"DDDD")</f>
        <v>Sunday</v>
      </c>
      <c r="K942" t="str" cm="1">
        <f t="array" ref="K942">_xlfn.IFS(calls[[#This Row],[Duration]]&lt;=10,"Under 10 mins", calls[[#This Row],[Duration]]&lt;=30, "10 to 30 mins", calls[[#This Row],[Duration]]&lt;=60, "30 to 60 mins", calls[[#This Row],[Duration]]&lt;=120, "1 to 2 hours", TRUE, "More than 2 hours")</f>
        <v>1 to 2 hours</v>
      </c>
      <c r="L942">
        <f>ROUND(calls[[#This Row],[Satisfaction Rating]],0)</f>
        <v>5</v>
      </c>
    </row>
    <row r="943" spans="2:12" x14ac:dyDescent="0.3">
      <c r="B943" t="s">
        <v>966</v>
      </c>
      <c r="C943" t="s">
        <v>19</v>
      </c>
      <c r="D943">
        <v>96</v>
      </c>
      <c r="E943" s="15" t="s">
        <v>11</v>
      </c>
      <c r="F943" s="16">
        <v>45256</v>
      </c>
      <c r="G943">
        <v>136</v>
      </c>
      <c r="H943">
        <v>5</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967</v>
      </c>
      <c r="C944" t="s">
        <v>22</v>
      </c>
      <c r="D944">
        <v>83</v>
      </c>
      <c r="E944" s="15" t="s">
        <v>9</v>
      </c>
      <c r="F944" s="16">
        <v>45257</v>
      </c>
      <c r="G944">
        <v>126</v>
      </c>
      <c r="H944">
        <v>1.5</v>
      </c>
      <c r="I944">
        <f>IF(MONTH(calls[[#This Row],[Date of Call]])&lt;=6, YEAR(calls[[#This Row],[Date of Call]]), YEAR(calls[[#This Row],[Date of Call]])+1)</f>
        <v>2024</v>
      </c>
      <c r="J944" t="str">
        <f>TEXT(calls[[#This Row],[Date of Call]],"DDDD")</f>
        <v>Monday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2</v>
      </c>
    </row>
    <row r="945" spans="2:12" x14ac:dyDescent="0.3">
      <c r="B945" t="s">
        <v>968</v>
      </c>
      <c r="C945" t="s">
        <v>23</v>
      </c>
      <c r="D945">
        <v>80</v>
      </c>
      <c r="E945" s="15" t="s">
        <v>10</v>
      </c>
      <c r="F945" s="16">
        <v>45258</v>
      </c>
      <c r="G945">
        <v>148</v>
      </c>
      <c r="H945">
        <v>4.0999999999999996</v>
      </c>
      <c r="I945">
        <f>IF(MONTH(calls[[#This Row],[Date of Call]])&lt;=6, YEAR(calls[[#This Row],[Date of Call]]), YEAR(calls[[#This Row],[Date of Call]])+1)</f>
        <v>2024</v>
      </c>
      <c r="J945" t="str">
        <f>TEXT(calls[[#This Row],[Date of Call]],"DDDD")</f>
        <v>Tuesday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4</v>
      </c>
    </row>
    <row r="946" spans="2:12" x14ac:dyDescent="0.3">
      <c r="B946" t="s">
        <v>969</v>
      </c>
      <c r="C946" t="s">
        <v>22</v>
      </c>
      <c r="D946">
        <v>152</v>
      </c>
      <c r="E946" s="15" t="s">
        <v>9</v>
      </c>
      <c r="F946" s="16">
        <v>45258</v>
      </c>
      <c r="G946">
        <v>125</v>
      </c>
      <c r="H946">
        <v>3.9</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More than 2 hours</v>
      </c>
      <c r="L946">
        <f>ROUND(calls[[#This Row],[Satisfaction Rating]],0)</f>
        <v>4</v>
      </c>
    </row>
    <row r="947" spans="2:12" x14ac:dyDescent="0.3">
      <c r="B947" t="s">
        <v>970</v>
      </c>
      <c r="C947" t="s">
        <v>18</v>
      </c>
      <c r="D947">
        <v>34</v>
      </c>
      <c r="E947" s="15" t="s">
        <v>11</v>
      </c>
      <c r="F947" s="16">
        <v>45258</v>
      </c>
      <c r="G947">
        <v>25</v>
      </c>
      <c r="H947">
        <v>4.0999999999999996</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30 to 60 mins</v>
      </c>
      <c r="L947">
        <f>ROUND(calls[[#This Row],[Satisfaction Rating]],0)</f>
        <v>4</v>
      </c>
    </row>
    <row r="948" spans="2:12" x14ac:dyDescent="0.3">
      <c r="B948" t="s">
        <v>971</v>
      </c>
      <c r="C948" t="s">
        <v>14</v>
      </c>
      <c r="D948">
        <v>2</v>
      </c>
      <c r="E948" s="15" t="s">
        <v>6</v>
      </c>
      <c r="F948" s="16">
        <v>45259</v>
      </c>
      <c r="G948">
        <v>62</v>
      </c>
      <c r="H948">
        <v>2.8</v>
      </c>
      <c r="I948">
        <f>IF(MONTH(calls[[#This Row],[Date of Call]])&lt;=6, YEAR(calls[[#This Row],[Date of Call]]), YEAR(calls[[#This Row],[Date of Call]])+1)</f>
        <v>2024</v>
      </c>
      <c r="J948" t="str">
        <f>TEXT(calls[[#This Row],[Date of Call]],"DDDD")</f>
        <v>Wednesday</v>
      </c>
      <c r="K948" t="str" cm="1">
        <f t="array" ref="K948">_xlfn.IFS(calls[[#This Row],[Duration]]&lt;=10,"Under 10 mins", calls[[#This Row],[Duration]]&lt;=30, "10 to 30 mins", calls[[#This Row],[Duration]]&lt;=60, "30 to 60 mins", calls[[#This Row],[Duration]]&lt;=120, "1 to 2 hours", TRUE, "More than 2 hours")</f>
        <v>Under 10 mins</v>
      </c>
      <c r="L948">
        <f>ROUND(calls[[#This Row],[Satisfaction Rating]],0)</f>
        <v>3</v>
      </c>
    </row>
    <row r="949" spans="2:12" x14ac:dyDescent="0.3">
      <c r="B949" t="s">
        <v>972</v>
      </c>
      <c r="C949" t="s">
        <v>23</v>
      </c>
      <c r="D949">
        <v>140</v>
      </c>
      <c r="E949" s="15" t="s">
        <v>11</v>
      </c>
      <c r="F949" s="16">
        <v>45260</v>
      </c>
      <c r="G949">
        <v>90</v>
      </c>
      <c r="H949">
        <v>4.5999999999999996</v>
      </c>
      <c r="I949">
        <f>IF(MONTH(calls[[#This Row],[Date of Call]])&lt;=6, YEAR(calls[[#This Row],[Date of Call]]), YEAR(calls[[#This Row],[Date of Call]])+1)</f>
        <v>2024</v>
      </c>
      <c r="J949" t="str">
        <f>TEXT(calls[[#This Row],[Date of Call]],"DDDD")</f>
        <v>Thursday</v>
      </c>
      <c r="K949" t="str" cm="1">
        <f t="array" ref="K949">_xlfn.IFS(calls[[#This Row],[Duration]]&lt;=10,"Under 10 mins", calls[[#This Row],[Duration]]&lt;=30, "10 to 30 mins", calls[[#This Row],[Duration]]&lt;=60, "30 to 60 mins", calls[[#This Row],[Duration]]&lt;=120, "1 to 2 hours", TRUE, "More than 2 hours")</f>
        <v>More than 2 hours</v>
      </c>
      <c r="L949">
        <f>ROUND(calls[[#This Row],[Satisfaction Rating]],0)</f>
        <v>5</v>
      </c>
    </row>
    <row r="950" spans="2:12" x14ac:dyDescent="0.3">
      <c r="B950" t="s">
        <v>973</v>
      </c>
      <c r="C950" t="s">
        <v>12</v>
      </c>
      <c r="D950">
        <v>126</v>
      </c>
      <c r="E950" s="15" t="s">
        <v>13</v>
      </c>
      <c r="F950" s="16">
        <v>45261</v>
      </c>
      <c r="G950">
        <v>33</v>
      </c>
      <c r="H950">
        <v>4.8</v>
      </c>
      <c r="I950">
        <f>IF(MONTH(calls[[#This Row],[Date of Call]])&lt;=6, YEAR(calls[[#This Row],[Date of Call]]), YEAR(calls[[#This Row],[Date of Call]])+1)</f>
        <v>2024</v>
      </c>
      <c r="J950" t="str">
        <f>TEXT(calls[[#This Row],[Date of Call]],"DDDD")</f>
        <v>Friday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974</v>
      </c>
      <c r="C951" t="s">
        <v>21</v>
      </c>
      <c r="D951">
        <v>79</v>
      </c>
      <c r="E951" s="15" t="s">
        <v>6</v>
      </c>
      <c r="F951" s="16">
        <v>45261</v>
      </c>
      <c r="G951">
        <v>115</v>
      </c>
      <c r="H951">
        <v>2.2999999999999998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1 to 2 hours</v>
      </c>
      <c r="L951">
        <f>ROUND(calls[[#This Row],[Satisfaction Rating]],0)</f>
        <v>2</v>
      </c>
    </row>
    <row r="952" spans="2:12" x14ac:dyDescent="0.3">
      <c r="B952" t="s">
        <v>975</v>
      </c>
      <c r="C952" t="s">
        <v>12</v>
      </c>
      <c r="D952">
        <v>133</v>
      </c>
      <c r="E952" s="15" t="s">
        <v>13</v>
      </c>
      <c r="F952" s="16">
        <v>45261</v>
      </c>
      <c r="G952">
        <v>45</v>
      </c>
      <c r="H952">
        <v>2.6</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More than 2 hours</v>
      </c>
      <c r="L952">
        <f>ROUND(calls[[#This Row],[Satisfaction Rating]],0)</f>
        <v>3</v>
      </c>
    </row>
    <row r="953" spans="2:12" x14ac:dyDescent="0.3">
      <c r="B953" t="s">
        <v>976</v>
      </c>
      <c r="C953" t="s">
        <v>18</v>
      </c>
      <c r="D953">
        <v>97</v>
      </c>
      <c r="E953" s="15" t="s">
        <v>10</v>
      </c>
      <c r="F953" s="16">
        <v>45261</v>
      </c>
      <c r="G953">
        <v>114</v>
      </c>
      <c r="H953">
        <v>4.8</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1 to 2 hours</v>
      </c>
      <c r="L953">
        <f>ROUND(calls[[#This Row],[Satisfaction Rating]],0)</f>
        <v>5</v>
      </c>
    </row>
    <row r="954" spans="2:12" x14ac:dyDescent="0.3">
      <c r="B954" t="s">
        <v>977</v>
      </c>
      <c r="C954" t="s">
        <v>21</v>
      </c>
      <c r="D954">
        <v>102</v>
      </c>
      <c r="E954" s="15" t="s">
        <v>9</v>
      </c>
      <c r="F954" s="16">
        <v>45262</v>
      </c>
      <c r="G954">
        <v>72</v>
      </c>
      <c r="H954">
        <v>3.7</v>
      </c>
      <c r="I954">
        <f>IF(MONTH(calls[[#This Row],[Date of Call]])&lt;=6, YEAR(calls[[#This Row],[Date of Call]]), YEAR(calls[[#This Row],[Date of Call]])+1)</f>
        <v>2024</v>
      </c>
      <c r="J954" t="str">
        <f>TEXT(calls[[#This Row],[Date of Call]],"DDDD")</f>
        <v>Saturday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4</v>
      </c>
    </row>
    <row r="955" spans="2:12" x14ac:dyDescent="0.3">
      <c r="B955" t="s">
        <v>978</v>
      </c>
      <c r="C955" t="s">
        <v>7</v>
      </c>
      <c r="D955">
        <v>62</v>
      </c>
      <c r="E955" s="15" t="s">
        <v>10</v>
      </c>
      <c r="F955" s="16">
        <v>45262</v>
      </c>
      <c r="G955">
        <v>205</v>
      </c>
      <c r="H955">
        <v>4.2</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979</v>
      </c>
      <c r="C956" t="s">
        <v>12</v>
      </c>
      <c r="D956">
        <v>149</v>
      </c>
      <c r="E956" s="15" t="s">
        <v>9</v>
      </c>
      <c r="F956" s="16">
        <v>45263</v>
      </c>
      <c r="G956">
        <v>42</v>
      </c>
      <c r="H956">
        <v>3.3</v>
      </c>
      <c r="I956">
        <f>IF(MONTH(calls[[#This Row],[Date of Call]])&lt;=6, YEAR(calls[[#This Row],[Date of Call]]), YEAR(calls[[#This Row],[Date of Call]])+1)</f>
        <v>2024</v>
      </c>
      <c r="J956" t="str">
        <f>TEXT(calls[[#This Row],[Date of Call]],"DDDD")</f>
        <v>Sunday</v>
      </c>
      <c r="K956" t="str" cm="1">
        <f t="array" ref="K956">_xlfn.IFS(calls[[#This Row],[Duration]]&lt;=10,"Under 10 mins", calls[[#This Row],[Duration]]&lt;=30, "10 to 30 mins", calls[[#This Row],[Duration]]&lt;=60, "30 to 60 mins", calls[[#This Row],[Duration]]&lt;=120, "1 to 2 hours", TRUE, "More than 2 hours")</f>
        <v>More than 2 hours</v>
      </c>
      <c r="L956">
        <f>ROUND(calls[[#This Row],[Satisfaction Rating]],0)</f>
        <v>3</v>
      </c>
    </row>
    <row r="957" spans="2:12" x14ac:dyDescent="0.3">
      <c r="B957" t="s">
        <v>980</v>
      </c>
      <c r="C957" t="s">
        <v>14</v>
      </c>
      <c r="D957">
        <v>133</v>
      </c>
      <c r="E957" s="15" t="s">
        <v>10</v>
      </c>
      <c r="F957" s="16">
        <v>45263</v>
      </c>
      <c r="G957">
        <v>96</v>
      </c>
      <c r="H957">
        <v>4.3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4</v>
      </c>
    </row>
    <row r="958" spans="2:12" x14ac:dyDescent="0.3">
      <c r="B958" t="s">
        <v>981</v>
      </c>
      <c r="C958" t="s">
        <v>21</v>
      </c>
      <c r="D958">
        <v>51</v>
      </c>
      <c r="E958" s="15" t="s">
        <v>6</v>
      </c>
      <c r="F958" s="16">
        <v>45263</v>
      </c>
      <c r="G958">
        <v>64</v>
      </c>
      <c r="H958">
        <v>3.7</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30 to 60 mins</v>
      </c>
      <c r="L958">
        <f>ROUND(calls[[#This Row],[Satisfaction Rating]],0)</f>
        <v>4</v>
      </c>
    </row>
    <row r="959" spans="2:12" x14ac:dyDescent="0.3">
      <c r="B959" t="s">
        <v>982</v>
      </c>
      <c r="C959" t="s">
        <v>7</v>
      </c>
      <c r="D959">
        <v>110</v>
      </c>
      <c r="E959" s="15" t="s">
        <v>10</v>
      </c>
      <c r="F959" s="16">
        <v>45264</v>
      </c>
      <c r="G959">
        <v>72</v>
      </c>
      <c r="H959">
        <v>3.7</v>
      </c>
      <c r="I959">
        <f>IF(MONTH(calls[[#This Row],[Date of Call]])&lt;=6, YEAR(calls[[#This Row],[Date of Call]]), YEAR(calls[[#This Row],[Date of Call]])+1)</f>
        <v>2024</v>
      </c>
      <c r="J959" t="str">
        <f>TEXT(calls[[#This Row],[Date of Call]],"DDDD")</f>
        <v>Monday</v>
      </c>
      <c r="K959" t="str" cm="1">
        <f t="array" ref="K959">_xlfn.IFS(calls[[#This Row],[Duration]]&lt;=10,"Under 10 mins", calls[[#This Row],[Duration]]&lt;=30, "10 to 30 mins", calls[[#This Row],[Duration]]&lt;=60, "30 to 60 mins", calls[[#This Row],[Duration]]&lt;=120, "1 to 2 hours", TRUE, "More than 2 hours")</f>
        <v>1 to 2 hours</v>
      </c>
      <c r="L959">
        <f>ROUND(calls[[#This Row],[Satisfaction Rating]],0)</f>
        <v>4</v>
      </c>
    </row>
    <row r="960" spans="2:12" x14ac:dyDescent="0.3">
      <c r="B960" t="s">
        <v>983</v>
      </c>
      <c r="C960" t="s">
        <v>18</v>
      </c>
      <c r="D960">
        <v>38</v>
      </c>
      <c r="E960" s="15" t="s">
        <v>13</v>
      </c>
      <c r="F960" s="16">
        <v>45265</v>
      </c>
      <c r="G960">
        <v>27</v>
      </c>
      <c r="H960">
        <v>3.1</v>
      </c>
      <c r="I960">
        <f>IF(MONTH(calls[[#This Row],[Date of Call]])&lt;=6, YEAR(calls[[#This Row],[Date of Call]]), YEAR(calls[[#This Row],[Date of Call]])+1)</f>
        <v>2024</v>
      </c>
      <c r="J960" t="str">
        <f>TEXT(calls[[#This Row],[Date of Call]],"DDDD")</f>
        <v>Tuesday</v>
      </c>
      <c r="K960" t="str" cm="1">
        <f t="array" ref="K960">_xlfn.IFS(calls[[#This Row],[Duration]]&lt;=10,"Under 10 mins", calls[[#This Row],[Duration]]&lt;=30, "10 to 30 mins", calls[[#This Row],[Duration]]&lt;=60, "30 to 60 mins", calls[[#This Row],[Duration]]&lt;=120, "1 to 2 hours", TRUE, "More than 2 hours")</f>
        <v>30 to 60 mins</v>
      </c>
      <c r="L960">
        <f>ROUND(calls[[#This Row],[Satisfaction Rating]],0)</f>
        <v>3</v>
      </c>
    </row>
    <row r="961" spans="2:12" x14ac:dyDescent="0.3">
      <c r="B961" t="s">
        <v>984</v>
      </c>
      <c r="C961" t="s">
        <v>14</v>
      </c>
      <c r="D961">
        <v>78</v>
      </c>
      <c r="E961" s="15" t="s">
        <v>13</v>
      </c>
      <c r="F961" s="16">
        <v>45267</v>
      </c>
      <c r="G961">
        <v>200</v>
      </c>
      <c r="H961">
        <v>2.4</v>
      </c>
      <c r="I961">
        <f>IF(MONTH(calls[[#This Row],[Date of Call]])&lt;=6, YEAR(calls[[#This Row],[Date of Call]]), YEAR(calls[[#This Row],[Date of Call]])+1)</f>
        <v>2024</v>
      </c>
      <c r="J961" t="str">
        <f>TEXT(calls[[#This Row],[Date of Call]],"DDDD")</f>
        <v>Thursday</v>
      </c>
      <c r="K961" t="str" cm="1">
        <f t="array" ref="K961">_xlfn.IFS(calls[[#This Row],[Duration]]&lt;=10,"Under 10 mins", calls[[#This Row],[Duration]]&lt;=30, "10 to 30 mins", calls[[#This Row],[Duration]]&lt;=60, "30 to 60 mins", calls[[#This Row],[Duration]]&lt;=120, "1 to 2 hours", TRUE, "More than 2 hours")</f>
        <v>1 to 2 hours</v>
      </c>
      <c r="L961">
        <f>ROUND(calls[[#This Row],[Satisfaction Rating]],0)</f>
        <v>2</v>
      </c>
    </row>
    <row r="962" spans="2:12" x14ac:dyDescent="0.3">
      <c r="B962" t="s">
        <v>985</v>
      </c>
      <c r="C962" t="s">
        <v>18</v>
      </c>
      <c r="D962">
        <v>25</v>
      </c>
      <c r="E962" s="15" t="s">
        <v>9</v>
      </c>
      <c r="F962" s="16">
        <v>45268</v>
      </c>
      <c r="G962">
        <v>93</v>
      </c>
      <c r="H962">
        <v>3.5</v>
      </c>
      <c r="I962">
        <f>IF(MONTH(calls[[#This Row],[Date of Call]])&lt;=6, YEAR(calls[[#This Row],[Date of Call]]), YEAR(calls[[#This Row],[Date of Call]])+1)</f>
        <v>2024</v>
      </c>
      <c r="J962" t="str">
        <f>TEXT(calls[[#This Row],[Date of Call]],"DDDD")</f>
        <v>Friday</v>
      </c>
      <c r="K962" t="str" cm="1">
        <f t="array" ref="K962">_xlfn.IFS(calls[[#This Row],[Duration]]&lt;=10,"Under 10 mins", calls[[#This Row],[Duration]]&lt;=30, "10 to 30 mins", calls[[#This Row],[Duration]]&lt;=60, "30 to 60 mins", calls[[#This Row],[Duration]]&lt;=120, "1 to 2 hours", TRUE, "More than 2 hours")</f>
        <v>10 to 30 mins</v>
      </c>
      <c r="L962">
        <f>ROUND(calls[[#This Row],[Satisfaction Rating]],0)</f>
        <v>4</v>
      </c>
    </row>
    <row r="963" spans="2:12" x14ac:dyDescent="0.3">
      <c r="B963" t="s">
        <v>986</v>
      </c>
      <c r="C963" t="s">
        <v>16</v>
      </c>
      <c r="D963">
        <v>50</v>
      </c>
      <c r="E963" s="15" t="s">
        <v>6</v>
      </c>
      <c r="F963" s="16">
        <v>45268</v>
      </c>
      <c r="G963">
        <v>54</v>
      </c>
      <c r="H963">
        <v>4.3</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30 to 60 mins</v>
      </c>
      <c r="L963">
        <f>ROUND(calls[[#This Row],[Satisfaction Rating]],0)</f>
        <v>4</v>
      </c>
    </row>
    <row r="964" spans="2:12" x14ac:dyDescent="0.3">
      <c r="B964" t="s">
        <v>987</v>
      </c>
      <c r="C964" t="s">
        <v>18</v>
      </c>
      <c r="D964">
        <v>103</v>
      </c>
      <c r="E964" s="15" t="s">
        <v>9</v>
      </c>
      <c r="F964" s="16">
        <v>45269</v>
      </c>
      <c r="G964">
        <v>72</v>
      </c>
      <c r="H964">
        <v>3.4</v>
      </c>
      <c r="I964">
        <f>IF(MONTH(calls[[#This Row],[Date of Call]])&lt;=6, YEAR(calls[[#This Row],[Date of Call]]), YEAR(calls[[#This Row],[Date of Call]])+1)</f>
        <v>2024</v>
      </c>
      <c r="J964" t="str">
        <f>TEXT(calls[[#This Row],[Date of Call]],"DDDD")</f>
        <v>Saturday</v>
      </c>
      <c r="K964" t="str" cm="1">
        <f t="array" ref="K964">_xlfn.IFS(calls[[#This Row],[Duration]]&lt;=10,"Under 10 mins", calls[[#This Row],[Duration]]&lt;=30, "10 to 30 mins", calls[[#This Row],[Duration]]&lt;=60, "30 to 60 mins", calls[[#This Row],[Duration]]&lt;=120, "1 to 2 hours", TRUE, "More than 2 hours")</f>
        <v>1 to 2 hours</v>
      </c>
      <c r="L964">
        <f>ROUND(calls[[#This Row],[Satisfaction Rating]],0)</f>
        <v>3</v>
      </c>
    </row>
    <row r="965" spans="2:12" x14ac:dyDescent="0.3">
      <c r="B965" t="s">
        <v>988</v>
      </c>
      <c r="C965" t="s">
        <v>22</v>
      </c>
      <c r="D965">
        <v>63</v>
      </c>
      <c r="E965" s="15" t="s">
        <v>11</v>
      </c>
      <c r="F965" s="16">
        <v>45269</v>
      </c>
      <c r="G965">
        <v>82</v>
      </c>
      <c r="H965">
        <v>3.7</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4</v>
      </c>
    </row>
    <row r="966" spans="2:12" x14ac:dyDescent="0.3">
      <c r="B966" t="s">
        <v>989</v>
      </c>
      <c r="C966" t="s">
        <v>16</v>
      </c>
      <c r="D966">
        <v>96</v>
      </c>
      <c r="E966" s="15" t="s">
        <v>6</v>
      </c>
      <c r="F966" s="16">
        <v>45273</v>
      </c>
      <c r="G966">
        <v>164</v>
      </c>
      <c r="H966">
        <v>4.8</v>
      </c>
      <c r="I966">
        <f>IF(MONTH(calls[[#This Row],[Date of Call]])&lt;=6, YEAR(calls[[#This Row],[Date of Call]]), YEAR(calls[[#This Row],[Date of Call]])+1)</f>
        <v>2024</v>
      </c>
      <c r="J966" t="str">
        <f>TEXT(calls[[#This Row],[Date of Call]],"DDDD")</f>
        <v>Wednesday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5</v>
      </c>
    </row>
    <row r="967" spans="2:12" x14ac:dyDescent="0.3">
      <c r="B967" t="s">
        <v>990</v>
      </c>
      <c r="C967" t="s">
        <v>23</v>
      </c>
      <c r="D967">
        <v>94</v>
      </c>
      <c r="E967" s="15" t="s">
        <v>9</v>
      </c>
      <c r="F967" s="16">
        <v>45273</v>
      </c>
      <c r="G967">
        <v>78</v>
      </c>
      <c r="H967">
        <v>3.3</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3</v>
      </c>
    </row>
    <row r="968" spans="2:12" x14ac:dyDescent="0.3">
      <c r="B968" t="s">
        <v>991</v>
      </c>
      <c r="C968" t="s">
        <v>7</v>
      </c>
      <c r="D968">
        <v>46</v>
      </c>
      <c r="E968" s="15" t="s">
        <v>13</v>
      </c>
      <c r="F968" s="16">
        <v>45274</v>
      </c>
      <c r="G968">
        <v>135</v>
      </c>
      <c r="H968">
        <v>4.2</v>
      </c>
      <c r="I968">
        <f>IF(MONTH(calls[[#This Row],[Date of Call]])&lt;=6, YEAR(calls[[#This Row],[Date of Call]]), YEAR(calls[[#This Row],[Date of Call]])+1)</f>
        <v>2024</v>
      </c>
      <c r="J968" t="str">
        <f>TEXT(calls[[#This Row],[Date of Call]],"DDDD")</f>
        <v>Thursday</v>
      </c>
      <c r="K968" t="str" cm="1">
        <f t="array" ref="K968">_xlfn.IFS(calls[[#This Row],[Duration]]&lt;=10,"Under 10 mins", calls[[#This Row],[Duration]]&lt;=30, "10 to 30 mins", calls[[#This Row],[Duration]]&lt;=60, "30 to 60 mins", calls[[#This Row],[Duration]]&lt;=120, "1 to 2 hours", TRUE, "More than 2 hours")</f>
        <v>30 to 60 mins</v>
      </c>
      <c r="L968">
        <f>ROUND(calls[[#This Row],[Satisfaction Rating]],0)</f>
        <v>4</v>
      </c>
    </row>
    <row r="969" spans="2:12" x14ac:dyDescent="0.3">
      <c r="B969" t="s">
        <v>992</v>
      </c>
      <c r="C969" t="s">
        <v>5</v>
      </c>
      <c r="D969">
        <v>127</v>
      </c>
      <c r="E969" s="15" t="s">
        <v>6</v>
      </c>
      <c r="F969" s="16">
        <v>45275</v>
      </c>
      <c r="G969">
        <v>145</v>
      </c>
      <c r="H969">
        <v>2.6</v>
      </c>
      <c r="I969">
        <f>IF(MONTH(calls[[#This Row],[Date of Call]])&lt;=6, YEAR(calls[[#This Row],[Date of Call]]), YEAR(calls[[#This Row],[Date of Call]])+1)</f>
        <v>2024</v>
      </c>
      <c r="J969" t="str">
        <f>TEXT(calls[[#This Row],[Date of Call]],"DDDD")</f>
        <v>Friday</v>
      </c>
      <c r="K969" t="str" cm="1">
        <f t="array" ref="K969">_xlfn.IFS(calls[[#This Row],[Duration]]&lt;=10,"Under 10 mins", calls[[#This Row],[Duration]]&lt;=30, "10 to 30 mins", calls[[#This Row],[Duration]]&lt;=60, "30 to 60 mins", calls[[#This Row],[Duration]]&lt;=120, "1 to 2 hours", TRUE, "More than 2 hours")</f>
        <v>More than 2 hours</v>
      </c>
      <c r="L969">
        <f>ROUND(calls[[#This Row],[Satisfaction Rating]],0)</f>
        <v>3</v>
      </c>
    </row>
    <row r="970" spans="2:12" x14ac:dyDescent="0.3">
      <c r="B970" t="s">
        <v>993</v>
      </c>
      <c r="C970" t="s">
        <v>15</v>
      </c>
      <c r="D970">
        <v>96</v>
      </c>
      <c r="E970" s="15" t="s">
        <v>13</v>
      </c>
      <c r="F970" s="16">
        <v>45275</v>
      </c>
      <c r="G970">
        <v>115</v>
      </c>
      <c r="H970">
        <v>4.9000000000000004</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1 to 2 hours</v>
      </c>
      <c r="L970">
        <f>ROUND(calls[[#This Row],[Satisfaction Rating]],0)</f>
        <v>5</v>
      </c>
    </row>
    <row r="971" spans="2:12" x14ac:dyDescent="0.3">
      <c r="B971" t="s">
        <v>1003</v>
      </c>
      <c r="C971" t="s">
        <v>17</v>
      </c>
      <c r="D971">
        <v>151</v>
      </c>
      <c r="E971" s="15" t="s">
        <v>9</v>
      </c>
      <c r="F971" s="16">
        <v>45275</v>
      </c>
      <c r="G971">
        <v>117</v>
      </c>
      <c r="H971">
        <v>2</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More than 2 hours</v>
      </c>
      <c r="L971">
        <f>ROUND(calls[[#This Row],[Satisfaction Rating]],0)</f>
        <v>2</v>
      </c>
    </row>
    <row r="972" spans="2:12" x14ac:dyDescent="0.3">
      <c r="B972" t="s">
        <v>1004</v>
      </c>
      <c r="C972" t="s">
        <v>5</v>
      </c>
      <c r="D972">
        <v>158</v>
      </c>
      <c r="E972" s="15" t="s">
        <v>10</v>
      </c>
      <c r="F972" s="16">
        <v>45276</v>
      </c>
      <c r="G972">
        <v>36</v>
      </c>
      <c r="H972">
        <v>4.7</v>
      </c>
      <c r="I972">
        <f>IF(MONTH(calls[[#This Row],[Date of Call]])&lt;=6, YEAR(calls[[#This Row],[Date of Call]]), YEAR(calls[[#This Row],[Date of Call]])+1)</f>
        <v>2024</v>
      </c>
      <c r="J972" t="str">
        <f>TEXT(calls[[#This Row],[Date of Call]],"DDDD")</f>
        <v>Saturday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5</v>
      </c>
    </row>
    <row r="973" spans="2:12" x14ac:dyDescent="0.3">
      <c r="B973" t="s">
        <v>1005</v>
      </c>
      <c r="C973" t="s">
        <v>23</v>
      </c>
      <c r="D973">
        <v>45</v>
      </c>
      <c r="E973" s="15" t="s">
        <v>10</v>
      </c>
      <c r="F973" s="16">
        <v>45276</v>
      </c>
      <c r="G973">
        <v>84</v>
      </c>
      <c r="H973">
        <v>2.8</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30 to 60 mins</v>
      </c>
      <c r="L973">
        <f>ROUND(calls[[#This Row],[Satisfaction Rating]],0)</f>
        <v>3</v>
      </c>
    </row>
    <row r="974" spans="2:12" x14ac:dyDescent="0.3">
      <c r="B974" t="s">
        <v>1006</v>
      </c>
      <c r="C974" t="s">
        <v>24</v>
      </c>
      <c r="D974">
        <v>141</v>
      </c>
      <c r="E974" s="15" t="s">
        <v>10</v>
      </c>
      <c r="F974" s="16">
        <v>45276</v>
      </c>
      <c r="G974">
        <v>66</v>
      </c>
      <c r="H974">
        <v>3.2</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More than 2 hours</v>
      </c>
      <c r="L974">
        <f>ROUND(calls[[#This Row],[Satisfaction Rating]],0)</f>
        <v>3</v>
      </c>
    </row>
    <row r="975" spans="2:12" x14ac:dyDescent="0.3">
      <c r="B975" t="s">
        <v>1007</v>
      </c>
      <c r="C975" t="s">
        <v>18</v>
      </c>
      <c r="D975">
        <v>147</v>
      </c>
      <c r="E975" s="15" t="s">
        <v>13</v>
      </c>
      <c r="F975" s="16">
        <v>45276</v>
      </c>
      <c r="G975">
        <v>76</v>
      </c>
      <c r="H975">
        <v>4.7</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5</v>
      </c>
    </row>
    <row r="976" spans="2:12" x14ac:dyDescent="0.3">
      <c r="B976" t="s">
        <v>1008</v>
      </c>
      <c r="C976" t="s">
        <v>19</v>
      </c>
      <c r="D976">
        <v>126</v>
      </c>
      <c r="E976" s="15" t="s">
        <v>13</v>
      </c>
      <c r="F976" s="16">
        <v>45276</v>
      </c>
      <c r="G976">
        <v>185</v>
      </c>
      <c r="H976">
        <v>4.8</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23</v>
      </c>
      <c r="D977">
        <v>126</v>
      </c>
      <c r="E977" s="15" t="s">
        <v>11</v>
      </c>
      <c r="F977" s="16">
        <v>45277</v>
      </c>
      <c r="G977">
        <v>80</v>
      </c>
      <c r="H977">
        <v>4.7</v>
      </c>
      <c r="I977">
        <f>IF(MONTH(calls[[#This Row],[Date of Call]])&lt;=6, YEAR(calls[[#This Row],[Date of Call]]), YEAR(calls[[#This Row],[Date of Call]])+1)</f>
        <v>2024</v>
      </c>
      <c r="J977" t="str">
        <f>TEXT(calls[[#This Row],[Date of Call]],"DDDD")</f>
        <v>Sunday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14</v>
      </c>
      <c r="D978">
        <v>32</v>
      </c>
      <c r="E978" s="15" t="s">
        <v>13</v>
      </c>
      <c r="F978" s="16">
        <v>45277</v>
      </c>
      <c r="G978">
        <v>148</v>
      </c>
      <c r="H978">
        <v>4</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30 to 60 mins</v>
      </c>
      <c r="L978">
        <f>ROUND(calls[[#This Row],[Satisfaction Rating]],0)</f>
        <v>4</v>
      </c>
    </row>
    <row r="979" spans="2:12" x14ac:dyDescent="0.3">
      <c r="B979" t="s">
        <v>1011</v>
      </c>
      <c r="C979" t="s">
        <v>23</v>
      </c>
      <c r="D979">
        <v>84</v>
      </c>
      <c r="E979" s="15" t="s">
        <v>6</v>
      </c>
      <c r="F979" s="16">
        <v>45279</v>
      </c>
      <c r="G979">
        <v>180</v>
      </c>
      <c r="H979">
        <v>4.9000000000000004</v>
      </c>
      <c r="I979">
        <f>IF(MONTH(calls[[#This Row],[Date of Call]])&lt;=6, YEAR(calls[[#This Row],[Date of Call]]), YEAR(calls[[#This Row],[Date of Call]])+1)</f>
        <v>2024</v>
      </c>
      <c r="J979" t="str">
        <f>TEXT(calls[[#This Row],[Date of Call]],"DDDD")</f>
        <v>Tuesday</v>
      </c>
      <c r="K979" t="str" cm="1">
        <f t="array" ref="K979">_xlfn.IFS(calls[[#This Row],[Duration]]&lt;=10,"Under 10 mins", calls[[#This Row],[Duration]]&lt;=30, "10 to 30 mins", calls[[#This Row],[Duration]]&lt;=60, "30 to 60 mins", calls[[#This Row],[Duration]]&lt;=120, "1 to 2 hours", TRUE, "More than 2 hours")</f>
        <v>1 to 2 hours</v>
      </c>
      <c r="L979">
        <f>ROUND(calls[[#This Row],[Satisfaction Rating]],0)</f>
        <v>5</v>
      </c>
    </row>
    <row r="980" spans="2:12" x14ac:dyDescent="0.3">
      <c r="B980" t="s">
        <v>1012</v>
      </c>
      <c r="C980" t="s">
        <v>22</v>
      </c>
      <c r="D980">
        <v>120</v>
      </c>
      <c r="E980" s="15" t="s">
        <v>11</v>
      </c>
      <c r="F980" s="16">
        <v>45280</v>
      </c>
      <c r="G980">
        <v>190</v>
      </c>
      <c r="H980">
        <v>3.7</v>
      </c>
      <c r="I980">
        <f>IF(MONTH(calls[[#This Row],[Date of Call]])&lt;=6, YEAR(calls[[#This Row],[Date of Call]]), YEAR(calls[[#This Row],[Date of Call]])+1)</f>
        <v>2024</v>
      </c>
      <c r="J980" t="str">
        <f>TEXT(calls[[#This Row],[Date of Call]],"DDDD")</f>
        <v>Wednesday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4</v>
      </c>
    </row>
    <row r="981" spans="2:12" x14ac:dyDescent="0.3">
      <c r="B981" t="s">
        <v>1013</v>
      </c>
      <c r="C981" t="s">
        <v>8</v>
      </c>
      <c r="D981">
        <v>93</v>
      </c>
      <c r="E981" s="15" t="s">
        <v>13</v>
      </c>
      <c r="F981" s="16">
        <v>45280</v>
      </c>
      <c r="G981">
        <v>38</v>
      </c>
      <c r="H981">
        <v>4.5</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5</v>
      </c>
    </row>
    <row r="982" spans="2:12" x14ac:dyDescent="0.3">
      <c r="B982" t="s">
        <v>1014</v>
      </c>
      <c r="C982" t="s">
        <v>15</v>
      </c>
      <c r="D982">
        <v>76</v>
      </c>
      <c r="E982" s="15" t="s">
        <v>9</v>
      </c>
      <c r="F982" s="16">
        <v>45281</v>
      </c>
      <c r="G982">
        <v>82</v>
      </c>
      <c r="H982">
        <v>2.1</v>
      </c>
      <c r="I982">
        <f>IF(MONTH(calls[[#This Row],[Date of Call]])&lt;=6, YEAR(calls[[#This Row],[Date of Call]]), YEAR(calls[[#This Row],[Date of Call]])+1)</f>
        <v>2024</v>
      </c>
      <c r="J982" t="str">
        <f>TEXT(calls[[#This Row],[Date of Call]],"DDDD")</f>
        <v>Thursday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2</v>
      </c>
    </row>
    <row r="983" spans="2:12" x14ac:dyDescent="0.3">
      <c r="B983" t="s">
        <v>1015</v>
      </c>
      <c r="C983" t="s">
        <v>5</v>
      </c>
      <c r="D983">
        <v>89</v>
      </c>
      <c r="E983" s="15" t="s">
        <v>13</v>
      </c>
      <c r="F983" s="16">
        <v>45284</v>
      </c>
      <c r="G983">
        <v>88</v>
      </c>
      <c r="H983">
        <v>2.8</v>
      </c>
      <c r="I983">
        <f>IF(MONTH(calls[[#This Row],[Date of Call]])&lt;=6, YEAR(calls[[#This Row],[Date of Call]]), YEAR(calls[[#This Row],[Date of Call]])+1)</f>
        <v>2024</v>
      </c>
      <c r="J983" t="str">
        <f>TEXT(calls[[#This Row],[Date of Call]],"DDDD")</f>
        <v>Sunday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3</v>
      </c>
    </row>
    <row r="984" spans="2:12" x14ac:dyDescent="0.3">
      <c r="B984" t="s">
        <v>1016</v>
      </c>
      <c r="C984" t="s">
        <v>21</v>
      </c>
      <c r="D984">
        <v>91</v>
      </c>
      <c r="E984" s="15" t="s">
        <v>6</v>
      </c>
      <c r="F984" s="16">
        <v>45284</v>
      </c>
      <c r="G984">
        <v>42</v>
      </c>
      <c r="H984">
        <v>4.0999999999999996</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4</v>
      </c>
    </row>
    <row r="985" spans="2:12" x14ac:dyDescent="0.3">
      <c r="B985" t="s">
        <v>1017</v>
      </c>
      <c r="C985" t="s">
        <v>7</v>
      </c>
      <c r="D985">
        <v>7</v>
      </c>
      <c r="E985" s="15" t="s">
        <v>10</v>
      </c>
      <c r="F985" s="16">
        <v>45285</v>
      </c>
      <c r="G985">
        <v>64</v>
      </c>
      <c r="H985">
        <v>3.3</v>
      </c>
      <c r="I985">
        <f>IF(MONTH(calls[[#This Row],[Date of Call]])&lt;=6, YEAR(calls[[#This Row],[Date of Call]]), YEAR(calls[[#This Row],[Date of Call]])+1)</f>
        <v>2024</v>
      </c>
      <c r="J985" t="str">
        <f>TEXT(calls[[#This Row],[Date of Call]],"DDDD")</f>
        <v>Monday</v>
      </c>
      <c r="K985" t="str" cm="1">
        <f t="array" ref="K985">_xlfn.IFS(calls[[#This Row],[Duration]]&lt;=10,"Under 10 mins", calls[[#This Row],[Duration]]&lt;=30, "10 to 30 mins", calls[[#This Row],[Duration]]&lt;=60, "30 to 60 mins", calls[[#This Row],[Duration]]&lt;=120, "1 to 2 hours", TRUE, "More than 2 hours")</f>
        <v>Under 10 mins</v>
      </c>
      <c r="L985">
        <f>ROUND(calls[[#This Row],[Satisfaction Rating]],0)</f>
        <v>3</v>
      </c>
    </row>
    <row r="986" spans="2:12" x14ac:dyDescent="0.3">
      <c r="B986" t="s">
        <v>1018</v>
      </c>
      <c r="C986" t="s">
        <v>14</v>
      </c>
      <c r="D986">
        <v>140</v>
      </c>
      <c r="E986" s="15" t="s">
        <v>10</v>
      </c>
      <c r="F986" s="16">
        <v>45285</v>
      </c>
      <c r="G986">
        <v>105</v>
      </c>
      <c r="H986">
        <v>1.7</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More than 2 hours</v>
      </c>
      <c r="L986">
        <f>ROUND(calls[[#This Row],[Satisfaction Rating]],0)</f>
        <v>2</v>
      </c>
    </row>
    <row r="987" spans="2:12" x14ac:dyDescent="0.3">
      <c r="B987" t="s">
        <v>1019</v>
      </c>
      <c r="C987" t="s">
        <v>12</v>
      </c>
      <c r="D987">
        <v>58</v>
      </c>
      <c r="E987" s="15" t="s">
        <v>11</v>
      </c>
      <c r="F987" s="16">
        <v>45285</v>
      </c>
      <c r="G987">
        <v>25</v>
      </c>
      <c r="H987">
        <v>3.6</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30 to 60 mins</v>
      </c>
      <c r="L987">
        <f>ROUND(calls[[#This Row],[Satisfaction Rating]],0)</f>
        <v>4</v>
      </c>
    </row>
    <row r="988" spans="2:12" x14ac:dyDescent="0.3">
      <c r="B988" t="s">
        <v>1020</v>
      </c>
      <c r="C988" t="s">
        <v>20</v>
      </c>
      <c r="D988">
        <v>90</v>
      </c>
      <c r="E988" s="15" t="s">
        <v>9</v>
      </c>
      <c r="F988" s="16">
        <v>45286</v>
      </c>
      <c r="G988">
        <v>176</v>
      </c>
      <c r="H988">
        <v>3.6</v>
      </c>
      <c r="I988">
        <f>IF(MONTH(calls[[#This Row],[Date of Call]])&lt;=6, YEAR(calls[[#This Row],[Date of Call]]), YEAR(calls[[#This Row],[Date of Call]])+1)</f>
        <v>2024</v>
      </c>
      <c r="J988" t="str">
        <f>TEXT(calls[[#This Row],[Date of Call]],"DDDD")</f>
        <v>Tuesday</v>
      </c>
      <c r="K988" t="str" cm="1">
        <f t="array" ref="K988">_xlfn.IFS(calls[[#This Row],[Duration]]&lt;=10,"Under 10 mins", calls[[#This Row],[Duration]]&lt;=30, "10 to 30 mins", calls[[#This Row],[Duration]]&lt;=60, "30 to 60 mins", calls[[#This Row],[Duration]]&lt;=120, "1 to 2 hours", TRUE, "More than 2 hours")</f>
        <v>1 to 2 hours</v>
      </c>
      <c r="L988">
        <f>ROUND(calls[[#This Row],[Satisfaction Rating]],0)</f>
        <v>4</v>
      </c>
    </row>
    <row r="989" spans="2:12" x14ac:dyDescent="0.3">
      <c r="B989" t="s">
        <v>1021</v>
      </c>
      <c r="C989" t="s">
        <v>20</v>
      </c>
      <c r="D989">
        <v>106</v>
      </c>
      <c r="E989" s="15" t="s">
        <v>13</v>
      </c>
      <c r="F989" s="16">
        <v>45287</v>
      </c>
      <c r="G989">
        <v>46</v>
      </c>
      <c r="H989">
        <v>4.5999999999999996</v>
      </c>
      <c r="I989">
        <f>IF(MONTH(calls[[#This Row],[Date of Call]])&lt;=6, YEAR(calls[[#This Row],[Date of Call]]), YEAR(calls[[#This Row],[Date of Call]])+1)</f>
        <v>2024</v>
      </c>
      <c r="J989" t="str">
        <f>TEXT(calls[[#This Row],[Date of Call]],"DDDD")</f>
        <v>Wednesday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5</v>
      </c>
    </row>
    <row r="990" spans="2:12" x14ac:dyDescent="0.3">
      <c r="B990" t="s">
        <v>1022</v>
      </c>
      <c r="C990" t="s">
        <v>22</v>
      </c>
      <c r="D990">
        <v>72</v>
      </c>
      <c r="E990" s="15" t="s">
        <v>10</v>
      </c>
      <c r="F990" s="16">
        <v>45287</v>
      </c>
      <c r="G990">
        <v>164</v>
      </c>
      <c r="H990">
        <v>4.8</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7</v>
      </c>
      <c r="D991">
        <v>124</v>
      </c>
      <c r="E991" s="15" t="s">
        <v>10</v>
      </c>
      <c r="F991" s="16">
        <v>45288</v>
      </c>
      <c r="G991">
        <v>64</v>
      </c>
      <c r="H991">
        <v>4.5</v>
      </c>
      <c r="I991">
        <f>IF(MONTH(calls[[#This Row],[Date of Call]])&lt;=6, YEAR(calls[[#This Row],[Date of Call]]), YEAR(calls[[#This Row],[Date of Call]])+1)</f>
        <v>2024</v>
      </c>
      <c r="J991" t="str">
        <f>TEXT(calls[[#This Row],[Date of Call]],"DDDD")</f>
        <v>Thursday</v>
      </c>
      <c r="K991" t="str" cm="1">
        <f t="array" ref="K991">_xlfn.IFS(calls[[#This Row],[Duration]]&lt;=10,"Under 10 mins", calls[[#This Row],[Duration]]&lt;=30, "10 to 30 mins", calls[[#This Row],[Duration]]&lt;=60, "30 to 60 mins", calls[[#This Row],[Duration]]&lt;=120, "1 to 2 hours", TRUE, "More than 2 hours")</f>
        <v>More than 2 hours</v>
      </c>
      <c r="L991">
        <f>ROUND(calls[[#This Row],[Satisfaction Rating]],0)</f>
        <v>5</v>
      </c>
    </row>
    <row r="992" spans="2:12" x14ac:dyDescent="0.3">
      <c r="B992" t="s">
        <v>1024</v>
      </c>
      <c r="C992" t="s">
        <v>24</v>
      </c>
      <c r="D992">
        <v>86</v>
      </c>
      <c r="E992" s="15" t="s">
        <v>6</v>
      </c>
      <c r="F992" s="16">
        <v>45288</v>
      </c>
      <c r="G992">
        <v>205</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1 to 2 hours</v>
      </c>
      <c r="L992">
        <f>ROUND(calls[[#This Row],[Satisfaction Rating]],0)</f>
        <v>5</v>
      </c>
    </row>
    <row r="993" spans="2:12" x14ac:dyDescent="0.3">
      <c r="B993" t="s">
        <v>1025</v>
      </c>
      <c r="C993" t="s">
        <v>23</v>
      </c>
      <c r="D993">
        <v>164</v>
      </c>
      <c r="E993" s="15" t="s">
        <v>6</v>
      </c>
      <c r="F993" s="16">
        <v>45289</v>
      </c>
      <c r="G993">
        <v>100</v>
      </c>
      <c r="H993">
        <v>4.5999999999999996</v>
      </c>
      <c r="I993">
        <f>IF(MONTH(calls[[#This Row],[Date of Call]])&lt;=6, YEAR(calls[[#This Row],[Date of Call]]), YEAR(calls[[#This Row],[Date of Call]])+1)</f>
        <v>2024</v>
      </c>
      <c r="J993" t="str">
        <f>TEXT(calls[[#This Row],[Date of Call]],"DDDD")</f>
        <v>Friday</v>
      </c>
      <c r="K993" t="str" cm="1">
        <f t="array" ref="K993">_xlfn.IFS(calls[[#This Row],[Duration]]&lt;=10,"Under 10 mins", calls[[#This Row],[Duration]]&lt;=30, "10 to 30 mins", calls[[#This Row],[Duration]]&lt;=60, "30 to 60 mins", calls[[#This Row],[Duration]]&lt;=120, "1 to 2 hours", TRUE, "More than 2 hours")</f>
        <v>More than 2 hours</v>
      </c>
      <c r="L993">
        <f>ROUND(calls[[#This Row],[Satisfaction Rating]],0)</f>
        <v>5</v>
      </c>
    </row>
    <row r="994" spans="2:12" x14ac:dyDescent="0.3">
      <c r="B994" t="s">
        <v>1026</v>
      </c>
      <c r="C994" t="s">
        <v>8</v>
      </c>
      <c r="D994">
        <v>40</v>
      </c>
      <c r="E994" s="15" t="s">
        <v>9</v>
      </c>
      <c r="F994" s="16">
        <v>45289</v>
      </c>
      <c r="G994">
        <v>111</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30 to 60 mins</v>
      </c>
      <c r="L994">
        <f>ROUND(calls[[#This Row],[Satisfaction Rating]],0)</f>
        <v>5</v>
      </c>
    </row>
    <row r="995" spans="2:12" x14ac:dyDescent="0.3">
      <c r="B995" t="s">
        <v>1027</v>
      </c>
      <c r="C995" t="s">
        <v>21</v>
      </c>
      <c r="D995">
        <v>76</v>
      </c>
      <c r="E995" s="15" t="s">
        <v>11</v>
      </c>
      <c r="F995" s="16">
        <v>45289</v>
      </c>
      <c r="G995">
        <v>80</v>
      </c>
      <c r="H995">
        <v>3.5</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1 to 2 hours</v>
      </c>
      <c r="L995">
        <f>ROUND(calls[[#This Row],[Satisfaction Rating]],0)</f>
        <v>4</v>
      </c>
    </row>
    <row r="996" spans="2:12" x14ac:dyDescent="0.3">
      <c r="B996" t="s">
        <v>1028</v>
      </c>
      <c r="C996" t="s">
        <v>7</v>
      </c>
      <c r="D996">
        <v>95</v>
      </c>
      <c r="E996" s="15" t="s">
        <v>13</v>
      </c>
      <c r="F996" s="16">
        <v>45289</v>
      </c>
      <c r="G996">
        <v>50</v>
      </c>
      <c r="H996">
        <v>2.9</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3</v>
      </c>
    </row>
    <row r="997" spans="2:12" x14ac:dyDescent="0.3">
      <c r="B997" t="s">
        <v>1029</v>
      </c>
      <c r="C997" t="s">
        <v>21</v>
      </c>
      <c r="D997">
        <v>113</v>
      </c>
      <c r="E997" s="15" t="s">
        <v>10</v>
      </c>
      <c r="F997" s="16">
        <v>45290</v>
      </c>
      <c r="G997">
        <v>165</v>
      </c>
      <c r="H997">
        <v>4.7</v>
      </c>
      <c r="I997">
        <f>IF(MONTH(calls[[#This Row],[Date of Call]])&lt;=6, YEAR(calls[[#This Row],[Date of Call]]), YEAR(calls[[#This Row],[Date of Call]])+1)</f>
        <v>2024</v>
      </c>
      <c r="J997" t="str">
        <f>TEXT(calls[[#This Row],[Date of Call]],"DDDD")</f>
        <v>Saturday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5</v>
      </c>
    </row>
    <row r="998" spans="2:12" x14ac:dyDescent="0.3">
      <c r="B998" t="s">
        <v>1030</v>
      </c>
      <c r="C998" t="s">
        <v>24</v>
      </c>
      <c r="D998">
        <v>81</v>
      </c>
      <c r="E998" s="15" t="s">
        <v>10</v>
      </c>
      <c r="F998" s="16">
        <v>45290</v>
      </c>
      <c r="G998">
        <v>28</v>
      </c>
      <c r="H998">
        <v>3.9</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4</v>
      </c>
    </row>
    <row r="999" spans="2:12" x14ac:dyDescent="0.3">
      <c r="B999" t="s">
        <v>1031</v>
      </c>
      <c r="C999" t="s">
        <v>15</v>
      </c>
      <c r="D999">
        <v>127</v>
      </c>
      <c r="E999" s="15" t="s">
        <v>13</v>
      </c>
      <c r="F999" s="16">
        <v>45290</v>
      </c>
      <c r="G999">
        <v>215</v>
      </c>
      <c r="H999">
        <v>3.8</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More than 2 hours</v>
      </c>
      <c r="L999">
        <f>ROUND(calls[[#This Row],[Satisfaction Rating]],0)</f>
        <v>4</v>
      </c>
    </row>
    <row r="1000" spans="2:12" x14ac:dyDescent="0.3">
      <c r="B1000" t="s">
        <v>1032</v>
      </c>
      <c r="C1000" t="s">
        <v>14</v>
      </c>
      <c r="D1000">
        <v>146</v>
      </c>
      <c r="E1000" s="15" t="s">
        <v>10</v>
      </c>
      <c r="F1000" s="16">
        <v>45291</v>
      </c>
      <c r="G1000">
        <v>115</v>
      </c>
      <c r="H1000">
        <v>2.2999999999999998</v>
      </c>
      <c r="I1000">
        <f>IF(MONTH(calls[[#This Row],[Date of Call]])&lt;=6, YEAR(calls[[#This Row],[Date of Call]]), YEAR(calls[[#This Row],[Date of Call]])+1)</f>
        <v>2024</v>
      </c>
      <c r="J1000" t="str">
        <f>TEXT(calls[[#This Row],[Date of Call]],"DDDD")</f>
        <v>Sunday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2</v>
      </c>
    </row>
    <row r="1001" spans="2:12" x14ac:dyDescent="0.3">
      <c r="B1001" t="s">
        <v>1033</v>
      </c>
      <c r="C1001" t="s">
        <v>18</v>
      </c>
      <c r="D1001">
        <v>123</v>
      </c>
      <c r="E1001" s="15" t="s">
        <v>10</v>
      </c>
      <c r="F1001" s="16">
        <v>45291</v>
      </c>
      <c r="G1001">
        <v>64</v>
      </c>
      <c r="H1001">
        <v>3.7</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4</v>
      </c>
    </row>
    <row r="1002" spans="2:12" x14ac:dyDescent="0.3">
      <c r="B1002" t="s">
        <v>1034</v>
      </c>
      <c r="C1002" t="s">
        <v>22</v>
      </c>
      <c r="D1002">
        <v>114</v>
      </c>
      <c r="E1002" s="15" t="s">
        <v>11</v>
      </c>
      <c r="F1002" s="16">
        <v>45291</v>
      </c>
      <c r="G1002">
        <v>40</v>
      </c>
      <c r="H1002">
        <v>3.9</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1 to 2 hours</v>
      </c>
      <c r="L1002">
        <f>ROUND(calls[[#This Row],[Satisfaction Rating]],0)</f>
        <v>4</v>
      </c>
    </row>
  </sheetData>
  <phoneticPr fontId="2"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22724-CDBB-4C30-A736-907DF8C3F0A9}">
  <dimension ref="A1:Z789"/>
  <sheetViews>
    <sheetView tabSelected="1" zoomScale="57" zoomScaleNormal="81" workbookViewId="0">
      <selection sqref="A1:U39"/>
    </sheetView>
  </sheetViews>
  <sheetFormatPr defaultRowHeight="14.4" x14ac:dyDescent="0.3"/>
  <cols>
    <col min="1" max="1" width="2.8984375" customWidth="1"/>
    <col min="2" max="2" width="3.296875" customWidth="1"/>
    <col min="15" max="15" width="11.19921875" customWidth="1"/>
    <col min="21" max="21" width="8.796875" customWidth="1"/>
  </cols>
  <sheetData>
    <row r="1" spans="1:26" ht="46.8" customHeight="1" x14ac:dyDescent="0.7">
      <c r="A1" s="39" t="s">
        <v>1099</v>
      </c>
      <c r="B1" s="38"/>
      <c r="C1" s="38"/>
      <c r="D1" s="38"/>
      <c r="E1" s="38"/>
      <c r="F1" s="38"/>
      <c r="G1" s="38"/>
      <c r="H1" s="38"/>
      <c r="I1" s="38"/>
      <c r="J1" s="38"/>
      <c r="K1" s="38"/>
      <c r="L1" s="38"/>
      <c r="M1" s="38"/>
      <c r="N1" s="38"/>
      <c r="O1" s="38"/>
      <c r="P1" s="38"/>
      <c r="Q1" s="38"/>
      <c r="R1" s="38"/>
      <c r="S1" s="38"/>
      <c r="T1" s="38"/>
      <c r="U1" s="38"/>
      <c r="V1" s="18"/>
      <c r="W1" s="18"/>
      <c r="X1" s="18"/>
      <c r="Y1" s="18"/>
      <c r="Z1" s="18"/>
    </row>
    <row r="2" spans="1:26" x14ac:dyDescent="0.3">
      <c r="A2" s="18"/>
      <c r="B2" s="18"/>
      <c r="C2" s="18"/>
      <c r="D2" s="18"/>
      <c r="E2" s="18"/>
      <c r="F2" s="18"/>
      <c r="G2" s="18"/>
      <c r="H2" s="18"/>
      <c r="I2" s="18"/>
      <c r="J2" s="18"/>
      <c r="K2" s="18"/>
      <c r="L2" s="18"/>
      <c r="M2" s="18"/>
      <c r="N2" s="18"/>
      <c r="O2" s="18"/>
      <c r="P2" s="18"/>
      <c r="Q2" s="18"/>
      <c r="R2" s="18"/>
      <c r="S2" s="18"/>
      <c r="T2" s="18"/>
      <c r="U2" s="18"/>
      <c r="V2" s="18"/>
      <c r="W2" s="18"/>
      <c r="X2" s="18"/>
      <c r="Y2" s="18"/>
      <c r="Z2" s="18"/>
    </row>
    <row r="3" spans="1:26" x14ac:dyDescent="0.3">
      <c r="A3" s="18"/>
      <c r="B3" s="18"/>
      <c r="C3" s="18"/>
      <c r="D3" s="18"/>
      <c r="E3" s="18"/>
      <c r="F3" s="18"/>
      <c r="G3" s="18"/>
      <c r="H3" s="18"/>
      <c r="I3" s="18"/>
      <c r="J3" s="18"/>
      <c r="K3" s="18"/>
      <c r="L3" s="18"/>
      <c r="M3" s="18"/>
      <c r="N3" s="18"/>
      <c r="O3" s="18"/>
      <c r="P3" s="18"/>
      <c r="Q3" s="18"/>
      <c r="R3" s="18"/>
      <c r="S3" s="18"/>
      <c r="T3" s="18"/>
      <c r="U3" s="18"/>
      <c r="V3" s="18"/>
      <c r="W3" s="18"/>
      <c r="X3" s="18"/>
      <c r="Y3" s="18"/>
      <c r="Z3" s="18"/>
    </row>
    <row r="4" spans="1:26" x14ac:dyDescent="0.3">
      <c r="A4" s="18"/>
      <c r="B4" s="18"/>
      <c r="C4" s="18"/>
      <c r="D4" s="18"/>
      <c r="E4" s="18"/>
      <c r="F4" s="18"/>
      <c r="G4" s="18"/>
      <c r="H4" s="18"/>
      <c r="I4" s="18"/>
      <c r="J4" s="18"/>
      <c r="K4" s="18"/>
      <c r="L4" s="18"/>
      <c r="M4" s="18"/>
      <c r="N4" s="18"/>
      <c r="O4" s="18"/>
      <c r="P4" s="18"/>
      <c r="Q4" s="18"/>
      <c r="R4" s="18"/>
      <c r="S4" s="18"/>
      <c r="T4" s="18"/>
      <c r="U4" s="18"/>
      <c r="V4" s="18"/>
      <c r="W4" s="18"/>
      <c r="X4" s="18"/>
      <c r="Y4" s="18"/>
      <c r="Z4" s="18"/>
    </row>
    <row r="5" spans="1:26" x14ac:dyDescent="0.3">
      <c r="A5" s="18"/>
      <c r="B5" s="18"/>
      <c r="C5" s="18"/>
      <c r="D5" s="18"/>
      <c r="E5" s="18"/>
      <c r="F5" s="18"/>
      <c r="G5" s="18"/>
      <c r="H5" s="18"/>
      <c r="I5" s="18"/>
      <c r="J5" s="18"/>
      <c r="K5" s="18"/>
      <c r="L5" s="18"/>
      <c r="M5" s="18"/>
      <c r="N5" s="18"/>
      <c r="O5" s="18"/>
      <c r="P5" s="18"/>
      <c r="Q5" s="18"/>
      <c r="R5" s="18"/>
      <c r="S5" s="18"/>
      <c r="T5" s="18"/>
      <c r="U5" s="18"/>
      <c r="V5" s="18"/>
      <c r="W5" s="18"/>
      <c r="X5" s="18"/>
      <c r="Y5" s="18"/>
      <c r="Z5" s="18"/>
    </row>
    <row r="6" spans="1:26" x14ac:dyDescent="0.3">
      <c r="A6" s="18"/>
      <c r="B6" s="18"/>
      <c r="C6" s="18"/>
      <c r="D6" s="18"/>
      <c r="E6" s="18"/>
      <c r="F6" s="18"/>
      <c r="G6" s="18"/>
      <c r="H6" s="18"/>
      <c r="I6" s="18"/>
      <c r="J6" s="18"/>
      <c r="K6" s="18"/>
      <c r="L6" s="18"/>
      <c r="M6" s="18"/>
      <c r="N6" s="18"/>
      <c r="O6" s="18"/>
      <c r="P6" s="18"/>
      <c r="Q6" s="18"/>
      <c r="R6" s="18"/>
      <c r="S6" s="18"/>
      <c r="T6" s="18"/>
      <c r="U6" s="18"/>
      <c r="V6" s="18"/>
      <c r="W6" s="18"/>
      <c r="X6" s="18"/>
      <c r="Y6" s="18"/>
      <c r="Z6" s="18"/>
    </row>
    <row r="7" spans="1:26" x14ac:dyDescent="0.3">
      <c r="A7" s="18"/>
      <c r="B7" s="18"/>
      <c r="C7" s="18"/>
      <c r="D7" s="18"/>
      <c r="E7" s="18"/>
      <c r="F7" s="18"/>
      <c r="G7" s="18"/>
      <c r="H7" s="18"/>
      <c r="I7" s="18"/>
      <c r="J7" s="18"/>
      <c r="K7" s="18"/>
      <c r="L7" s="18"/>
      <c r="M7" s="18"/>
      <c r="N7" s="18"/>
      <c r="O7" s="18"/>
      <c r="P7" s="18"/>
      <c r="Q7" s="18"/>
      <c r="R7" s="18"/>
      <c r="S7" s="18"/>
      <c r="T7" s="18"/>
      <c r="U7" s="18"/>
      <c r="V7" s="18"/>
      <c r="W7" s="18"/>
      <c r="X7" s="18"/>
      <c r="Y7" s="18"/>
      <c r="Z7" s="18"/>
    </row>
    <row r="8" spans="1:26" x14ac:dyDescent="0.3">
      <c r="A8" s="18"/>
      <c r="B8" s="18"/>
      <c r="C8" s="18"/>
      <c r="D8" s="18"/>
      <c r="E8" s="18"/>
      <c r="F8" s="18"/>
      <c r="G8" s="18"/>
      <c r="H8" s="18"/>
      <c r="I8" s="18"/>
      <c r="J8" s="18"/>
      <c r="K8" s="18"/>
      <c r="L8" s="18"/>
      <c r="M8" s="18"/>
      <c r="N8" s="18"/>
      <c r="O8" s="18"/>
      <c r="P8" s="18"/>
      <c r="Q8" s="18"/>
      <c r="R8" s="18"/>
      <c r="S8" s="18"/>
      <c r="T8" s="18"/>
      <c r="U8" s="18"/>
      <c r="V8" s="18"/>
      <c r="W8" s="18"/>
      <c r="X8" s="18"/>
      <c r="Y8" s="18"/>
      <c r="Z8" s="18"/>
    </row>
    <row r="9" spans="1:26" x14ac:dyDescent="0.3">
      <c r="A9" s="18"/>
      <c r="B9" s="18"/>
      <c r="C9" s="18"/>
      <c r="D9" s="18"/>
      <c r="E9" s="18"/>
      <c r="F9" s="18"/>
      <c r="G9" s="18"/>
      <c r="H9" s="18"/>
      <c r="I9" s="18"/>
      <c r="J9" s="18"/>
      <c r="K9" s="18"/>
      <c r="L9" s="18"/>
      <c r="M9" s="18"/>
      <c r="N9" s="18"/>
      <c r="O9" s="18"/>
      <c r="P9" s="18"/>
      <c r="Q9" s="18"/>
      <c r="R9" s="18"/>
      <c r="S9" s="18"/>
      <c r="T9" s="18"/>
      <c r="U9" s="18"/>
      <c r="V9" s="18"/>
      <c r="W9" s="18"/>
      <c r="X9" s="18"/>
      <c r="Y9" s="18"/>
      <c r="Z9" s="18"/>
    </row>
    <row r="10" spans="1:26"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spans="1:26" x14ac:dyDescent="0.3">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spans="1:26" x14ac:dyDescent="0.3">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spans="1:26" x14ac:dyDescent="0.3">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spans="1:26" x14ac:dyDescent="0.3">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spans="1:26" x14ac:dyDescent="0.3">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spans="1:26" x14ac:dyDescent="0.3">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spans="1:26" x14ac:dyDescent="0.3">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spans="1:26" x14ac:dyDescent="0.3">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spans="1:26" x14ac:dyDescent="0.3">
      <c r="A19" s="18"/>
      <c r="B19" s="18"/>
      <c r="C19" s="18"/>
      <c r="D19" s="18"/>
      <c r="E19" s="18"/>
      <c r="F19" s="18"/>
      <c r="G19" s="18"/>
      <c r="H19" s="18"/>
      <c r="I19" s="18"/>
      <c r="J19" s="18"/>
      <c r="K19" s="18"/>
      <c r="L19" s="18"/>
      <c r="M19" s="18"/>
      <c r="N19" s="18"/>
      <c r="O19" s="29"/>
      <c r="P19" s="33" t="str" cm="1">
        <f t="array" ref="P19:T19">pivots!H132:L132</f>
        <v>R01</v>
      </c>
      <c r="Q19" s="34" t="str">
        <v>R02</v>
      </c>
      <c r="R19" s="34" t="str">
        <v>R03</v>
      </c>
      <c r="S19" s="34" t="str">
        <v>R04</v>
      </c>
      <c r="T19" s="34" t="str">
        <v>R05</v>
      </c>
      <c r="U19" s="34" t="s">
        <v>1093</v>
      </c>
      <c r="V19" s="35"/>
      <c r="W19" s="18"/>
      <c r="X19" s="18"/>
      <c r="Y19" s="18"/>
      <c r="Z19" s="18"/>
    </row>
    <row r="20" spans="1:26" x14ac:dyDescent="0.3">
      <c r="A20" s="18"/>
      <c r="B20" s="18"/>
      <c r="C20" s="18"/>
      <c r="D20" s="18"/>
      <c r="E20" s="18"/>
      <c r="F20" s="18"/>
      <c r="G20" s="18"/>
      <c r="H20" s="18"/>
      <c r="I20" s="18"/>
      <c r="J20" s="18"/>
      <c r="K20" s="18"/>
      <c r="L20" s="18"/>
      <c r="M20" s="18"/>
      <c r="N20" s="18"/>
      <c r="O20" s="36" t="str" cm="1">
        <f t="array" ref="O20:U37">IF(pivots!G133:M150="","",pivots!G133:G133:'pivots'!M150)</f>
        <v>Cincinnati</v>
      </c>
      <c r="P20" s="30" t="str">
        <v/>
      </c>
      <c r="Q20" s="30" t="str">
        <v/>
      </c>
      <c r="R20" s="30" t="str">
        <v/>
      </c>
      <c r="S20" s="30" t="str">
        <v/>
      </c>
      <c r="T20" s="30" t="str">
        <v/>
      </c>
      <c r="U20" s="30" t="str">
        <v/>
      </c>
      <c r="V20" s="18"/>
      <c r="W20" s="18"/>
      <c r="X20" s="18"/>
      <c r="Y20" s="18"/>
      <c r="Z20" s="18"/>
    </row>
    <row r="21" spans="1:26" x14ac:dyDescent="0.3">
      <c r="A21" s="18"/>
      <c r="B21" s="18"/>
      <c r="C21" s="18"/>
      <c r="D21" s="18"/>
      <c r="E21" s="18"/>
      <c r="F21" s="18"/>
      <c r="G21" s="18"/>
      <c r="H21" s="18"/>
      <c r="I21" s="18"/>
      <c r="J21" s="18"/>
      <c r="K21" s="18"/>
      <c r="L21" s="18"/>
      <c r="M21" s="18"/>
      <c r="N21" s="18"/>
      <c r="O21" s="31" t="str">
        <v>C0003</v>
      </c>
      <c r="P21" s="32">
        <v>891</v>
      </c>
      <c r="Q21" s="32">
        <v>1332</v>
      </c>
      <c r="R21" s="32">
        <v>1282</v>
      </c>
      <c r="S21" s="32">
        <v>739</v>
      </c>
      <c r="T21" s="32">
        <v>560</v>
      </c>
      <c r="U21" s="32">
        <v>4804</v>
      </c>
      <c r="V21" s="18"/>
      <c r="W21" s="18"/>
      <c r="X21" s="18"/>
      <c r="Y21" s="18"/>
      <c r="Z21" s="18"/>
    </row>
    <row r="22" spans="1:26" x14ac:dyDescent="0.3">
      <c r="A22" s="18"/>
      <c r="B22" s="18"/>
      <c r="C22" s="18"/>
      <c r="D22" s="18"/>
      <c r="E22" s="18"/>
      <c r="F22" s="18"/>
      <c r="G22" s="18"/>
      <c r="H22" s="18"/>
      <c r="I22" s="18"/>
      <c r="J22" s="18"/>
      <c r="K22" s="18"/>
      <c r="L22" s="18"/>
      <c r="M22" s="18"/>
      <c r="N22" s="18"/>
      <c r="O22" s="31" t="str">
        <v>C0004</v>
      </c>
      <c r="P22" s="32">
        <v>1991</v>
      </c>
      <c r="Q22" s="32">
        <v>1886</v>
      </c>
      <c r="R22" s="32">
        <v>1206</v>
      </c>
      <c r="S22" s="32">
        <v>884</v>
      </c>
      <c r="T22" s="32">
        <v>1722</v>
      </c>
      <c r="U22" s="32">
        <v>7689</v>
      </c>
      <c r="V22" s="18"/>
      <c r="W22" s="18"/>
      <c r="X22" s="18"/>
      <c r="Y22" s="18"/>
      <c r="Z22" s="18"/>
    </row>
    <row r="23" spans="1:26" x14ac:dyDescent="0.3">
      <c r="A23" s="18"/>
      <c r="B23" s="18"/>
      <c r="C23" s="18"/>
      <c r="D23" s="18"/>
      <c r="E23" s="18"/>
      <c r="F23" s="18"/>
      <c r="G23" s="18"/>
      <c r="H23" s="18"/>
      <c r="I23" s="18"/>
      <c r="J23" s="18"/>
      <c r="K23" s="18"/>
      <c r="L23" s="18"/>
      <c r="M23" s="18"/>
      <c r="N23" s="18"/>
      <c r="O23" s="31" t="str">
        <v>C0011</v>
      </c>
      <c r="P23" s="32">
        <v>1163</v>
      </c>
      <c r="Q23" s="32">
        <v>1180</v>
      </c>
      <c r="R23" s="32">
        <v>1616</v>
      </c>
      <c r="S23" s="32">
        <v>1043</v>
      </c>
      <c r="T23" s="32">
        <v>1747</v>
      </c>
      <c r="U23" s="32">
        <v>6749</v>
      </c>
      <c r="V23" s="18"/>
      <c r="W23" s="18"/>
      <c r="X23" s="18"/>
      <c r="Y23" s="18"/>
      <c r="Z23" s="18"/>
    </row>
    <row r="24" spans="1:26" x14ac:dyDescent="0.3">
      <c r="A24" s="18"/>
      <c r="B24" s="18"/>
      <c r="C24" s="18"/>
      <c r="D24" s="18"/>
      <c r="E24" s="18"/>
      <c r="F24" s="18"/>
      <c r="G24" s="18"/>
      <c r="H24" s="18"/>
      <c r="I24" s="18"/>
      <c r="J24" s="18"/>
      <c r="K24" s="18"/>
      <c r="L24" s="18"/>
      <c r="M24" s="18"/>
      <c r="N24" s="18"/>
      <c r="O24" s="31" t="str">
        <v>C0012</v>
      </c>
      <c r="P24" s="32">
        <v>1438</v>
      </c>
      <c r="Q24" s="32">
        <v>1616</v>
      </c>
      <c r="R24" s="32">
        <v>866</v>
      </c>
      <c r="S24" s="32">
        <v>829</v>
      </c>
      <c r="T24" s="32">
        <v>2070</v>
      </c>
      <c r="U24" s="32">
        <v>6819</v>
      </c>
      <c r="V24" s="18"/>
      <c r="W24" s="18"/>
      <c r="X24" s="18"/>
      <c r="Y24" s="18"/>
      <c r="Z24" s="18"/>
    </row>
    <row r="25" spans="1:26" x14ac:dyDescent="0.3">
      <c r="A25" s="18"/>
      <c r="B25" s="18"/>
      <c r="C25" s="18"/>
      <c r="D25" s="18"/>
      <c r="E25" s="18"/>
      <c r="F25" s="18"/>
      <c r="G25" s="18"/>
      <c r="H25" s="18"/>
      <c r="I25" s="18"/>
      <c r="J25" s="18"/>
      <c r="K25" s="18"/>
      <c r="L25" s="18"/>
      <c r="M25" s="18"/>
      <c r="N25" s="18"/>
      <c r="O25" s="36" t="str">
        <v>Cleveland</v>
      </c>
      <c r="P25" s="32" t="str">
        <v/>
      </c>
      <c r="Q25" s="32" t="str">
        <v/>
      </c>
      <c r="R25" s="32" t="str">
        <v/>
      </c>
      <c r="S25" s="32" t="str">
        <v/>
      </c>
      <c r="T25" s="32" t="str">
        <v/>
      </c>
      <c r="U25" s="32" t="str">
        <v/>
      </c>
      <c r="V25" s="18"/>
      <c r="W25" s="18"/>
      <c r="X25" s="18"/>
      <c r="Y25" s="18"/>
      <c r="Z25" s="18"/>
    </row>
    <row r="26" spans="1:26" x14ac:dyDescent="0.3">
      <c r="A26" s="18"/>
      <c r="B26" s="18"/>
      <c r="C26" s="18"/>
      <c r="D26" s="18"/>
      <c r="E26" s="18"/>
      <c r="F26" s="18"/>
      <c r="G26" s="18"/>
      <c r="H26" s="18"/>
      <c r="I26" s="18"/>
      <c r="J26" s="18"/>
      <c r="K26" s="18"/>
      <c r="L26" s="18"/>
      <c r="M26" s="18"/>
      <c r="N26" s="18"/>
      <c r="O26" s="31" t="str">
        <v>C0002</v>
      </c>
      <c r="P26" s="32">
        <v>1233</v>
      </c>
      <c r="Q26" s="32">
        <v>223</v>
      </c>
      <c r="R26" s="32">
        <v>1680</v>
      </c>
      <c r="S26" s="32">
        <v>990</v>
      </c>
      <c r="T26" s="32">
        <v>1508</v>
      </c>
      <c r="U26" s="32">
        <v>5634</v>
      </c>
      <c r="V26" s="18"/>
      <c r="W26" s="18"/>
      <c r="X26" s="18"/>
      <c r="Y26" s="18"/>
      <c r="Z26" s="18"/>
    </row>
    <row r="27" spans="1:26" x14ac:dyDescent="0.3">
      <c r="A27" s="18"/>
      <c r="B27" s="18"/>
      <c r="C27" s="18"/>
      <c r="D27" s="18"/>
      <c r="E27" s="18"/>
      <c r="F27" s="18"/>
      <c r="G27" s="18"/>
      <c r="H27" s="18"/>
      <c r="I27" s="18"/>
      <c r="J27" s="18"/>
      <c r="K27" s="18"/>
      <c r="L27" s="18"/>
      <c r="M27" s="18"/>
      <c r="N27" s="18"/>
      <c r="O27" s="31" t="str">
        <v>C0007</v>
      </c>
      <c r="P27" s="32">
        <v>1598</v>
      </c>
      <c r="Q27" s="32">
        <v>1907</v>
      </c>
      <c r="R27" s="32">
        <v>869</v>
      </c>
      <c r="S27" s="32">
        <v>1426</v>
      </c>
      <c r="T27" s="32">
        <v>1416</v>
      </c>
      <c r="U27" s="32">
        <v>7216</v>
      </c>
      <c r="V27" s="18"/>
      <c r="W27" s="18"/>
      <c r="X27" s="18"/>
      <c r="Y27" s="18"/>
      <c r="Z27" s="18"/>
    </row>
    <row r="28" spans="1:26" x14ac:dyDescent="0.3">
      <c r="A28" s="18"/>
      <c r="B28" s="18"/>
      <c r="C28" s="18"/>
      <c r="D28" s="18"/>
      <c r="E28" s="18"/>
      <c r="F28" s="18"/>
      <c r="G28" s="18"/>
      <c r="H28" s="18"/>
      <c r="I28" s="18"/>
      <c r="J28" s="18"/>
      <c r="K28" s="18"/>
      <c r="L28" s="38"/>
      <c r="M28" s="38"/>
      <c r="N28" s="18"/>
      <c r="O28" s="31" t="str">
        <v>C0008</v>
      </c>
      <c r="P28" s="32">
        <v>900</v>
      </c>
      <c r="Q28" s="32">
        <v>1016</v>
      </c>
      <c r="R28" s="32">
        <v>960</v>
      </c>
      <c r="S28" s="32">
        <v>940</v>
      </c>
      <c r="T28" s="32">
        <v>1193</v>
      </c>
      <c r="U28" s="32">
        <v>5009</v>
      </c>
      <c r="V28" s="18"/>
      <c r="W28" s="18"/>
      <c r="X28" s="18"/>
      <c r="Y28" s="18"/>
      <c r="Z28" s="18"/>
    </row>
    <row r="29" spans="1:26" x14ac:dyDescent="0.3">
      <c r="A29" s="18"/>
      <c r="B29" s="18"/>
      <c r="C29" s="18"/>
      <c r="D29" s="18"/>
      <c r="E29" s="18"/>
      <c r="F29" s="18"/>
      <c r="G29" s="18"/>
      <c r="H29" s="18"/>
      <c r="I29" s="18"/>
      <c r="J29" s="18"/>
      <c r="K29" s="18"/>
      <c r="L29" s="38"/>
      <c r="M29" s="38"/>
      <c r="N29" s="18"/>
      <c r="O29" s="31" t="str">
        <v>C0010</v>
      </c>
      <c r="P29" s="32">
        <v>900</v>
      </c>
      <c r="Q29" s="32">
        <v>1470</v>
      </c>
      <c r="R29" s="32">
        <v>1617</v>
      </c>
      <c r="S29" s="32">
        <v>1314</v>
      </c>
      <c r="T29" s="32">
        <v>941</v>
      </c>
      <c r="U29" s="32">
        <v>6242</v>
      </c>
      <c r="V29" s="18"/>
      <c r="W29" s="18"/>
      <c r="X29" s="18"/>
      <c r="Y29" s="18"/>
      <c r="Z29" s="18"/>
    </row>
    <row r="30" spans="1:26" x14ac:dyDescent="0.3">
      <c r="A30" s="18"/>
      <c r="B30" s="18"/>
      <c r="C30" s="18"/>
      <c r="D30" s="18"/>
      <c r="E30" s="18"/>
      <c r="F30" s="18"/>
      <c r="G30" s="18"/>
      <c r="H30" s="18"/>
      <c r="I30" s="18"/>
      <c r="J30" s="18"/>
      <c r="K30" s="18"/>
      <c r="L30" s="38"/>
      <c r="M30" s="38"/>
      <c r="N30" s="18"/>
      <c r="O30" s="31" t="str">
        <v>C0013</v>
      </c>
      <c r="P30" s="32">
        <v>1255</v>
      </c>
      <c r="Q30" s="32">
        <v>516</v>
      </c>
      <c r="R30" s="32">
        <v>1874</v>
      </c>
      <c r="S30" s="32">
        <v>1863</v>
      </c>
      <c r="T30" s="32">
        <v>1722</v>
      </c>
      <c r="U30" s="32">
        <v>7230</v>
      </c>
      <c r="V30" s="18"/>
      <c r="W30" s="18"/>
      <c r="X30" s="18"/>
      <c r="Y30" s="18"/>
      <c r="Z30" s="18"/>
    </row>
    <row r="31" spans="1:26" x14ac:dyDescent="0.3">
      <c r="A31" s="18"/>
      <c r="B31" s="18"/>
      <c r="C31" s="18"/>
      <c r="D31" s="18"/>
      <c r="E31" s="18"/>
      <c r="F31" s="18"/>
      <c r="G31" s="18"/>
      <c r="H31" s="18"/>
      <c r="I31" s="18"/>
      <c r="J31" s="18"/>
      <c r="K31" s="18"/>
      <c r="L31" s="38"/>
      <c r="M31" s="38"/>
      <c r="N31" s="18"/>
      <c r="O31" s="31" t="str">
        <v>C0015</v>
      </c>
      <c r="P31" s="32">
        <v>1138</v>
      </c>
      <c r="Q31" s="32">
        <v>1898</v>
      </c>
      <c r="R31" s="32">
        <v>1482</v>
      </c>
      <c r="S31" s="32">
        <v>846</v>
      </c>
      <c r="T31" s="32">
        <v>1154</v>
      </c>
      <c r="U31" s="32">
        <v>6518</v>
      </c>
      <c r="V31" s="18"/>
      <c r="W31" s="18"/>
      <c r="X31" s="18"/>
      <c r="Y31" s="18"/>
      <c r="Z31" s="18"/>
    </row>
    <row r="32" spans="1:26" x14ac:dyDescent="0.3">
      <c r="A32" s="18"/>
      <c r="B32" s="18"/>
      <c r="C32" s="18"/>
      <c r="D32" s="18"/>
      <c r="E32" s="18"/>
      <c r="F32" s="18"/>
      <c r="G32" s="18"/>
      <c r="H32" s="18"/>
      <c r="I32" s="18"/>
      <c r="J32" s="18"/>
      <c r="K32" s="18"/>
      <c r="L32" s="38"/>
      <c r="M32" s="38"/>
      <c r="N32" s="18"/>
      <c r="O32" s="36" t="str">
        <v>Columbus</v>
      </c>
      <c r="P32" s="32" t="str">
        <v/>
      </c>
      <c r="Q32" s="32" t="str">
        <v/>
      </c>
      <c r="R32" s="32" t="str">
        <v/>
      </c>
      <c r="S32" s="32" t="str">
        <v/>
      </c>
      <c r="T32" s="32" t="str">
        <v/>
      </c>
      <c r="U32" s="32" t="str">
        <v/>
      </c>
      <c r="V32" s="18"/>
      <c r="W32" s="18"/>
      <c r="X32" s="18"/>
      <c r="Y32" s="18"/>
      <c r="Z32" s="18"/>
    </row>
    <row r="33" spans="1:26" x14ac:dyDescent="0.3">
      <c r="A33" s="18"/>
      <c r="B33" s="18"/>
      <c r="C33" s="18"/>
      <c r="D33" s="18"/>
      <c r="E33" s="18"/>
      <c r="F33" s="18"/>
      <c r="G33" s="18"/>
      <c r="H33" s="18"/>
      <c r="I33" s="18"/>
      <c r="J33" s="18"/>
      <c r="K33" s="18"/>
      <c r="L33" s="18"/>
      <c r="M33" s="18"/>
      <c r="N33" s="18"/>
      <c r="O33" s="31" t="str">
        <v>C0001</v>
      </c>
      <c r="P33" s="32">
        <v>1655</v>
      </c>
      <c r="Q33" s="32">
        <v>805</v>
      </c>
      <c r="R33" s="32">
        <v>2263</v>
      </c>
      <c r="S33" s="32">
        <v>987</v>
      </c>
      <c r="T33" s="32">
        <v>1075</v>
      </c>
      <c r="U33" s="32">
        <v>6785</v>
      </c>
      <c r="V33" s="18"/>
      <c r="W33" s="18"/>
      <c r="X33" s="18"/>
      <c r="Y33" s="18"/>
      <c r="Z33" s="18"/>
    </row>
    <row r="34" spans="1:26" x14ac:dyDescent="0.3">
      <c r="A34" s="18"/>
      <c r="B34" s="18"/>
      <c r="C34" s="18"/>
      <c r="D34" s="18"/>
      <c r="E34" s="18"/>
      <c r="F34" s="18"/>
      <c r="G34" s="18"/>
      <c r="H34" s="18"/>
      <c r="I34" s="18"/>
      <c r="J34" s="18"/>
      <c r="K34" s="18"/>
      <c r="L34" s="18"/>
      <c r="M34" s="18"/>
      <c r="N34" s="18"/>
      <c r="O34" s="31" t="str">
        <v>C0005</v>
      </c>
      <c r="P34" s="32">
        <v>1104</v>
      </c>
      <c r="Q34" s="32">
        <v>2280</v>
      </c>
      <c r="R34" s="32">
        <v>1445</v>
      </c>
      <c r="S34" s="32">
        <v>1722</v>
      </c>
      <c r="T34" s="32">
        <v>1196</v>
      </c>
      <c r="U34" s="32">
        <v>7747</v>
      </c>
      <c r="V34" s="18"/>
      <c r="W34" s="18"/>
      <c r="X34" s="18"/>
      <c r="Y34" s="18"/>
      <c r="Z34" s="18"/>
    </row>
    <row r="35" spans="1:26" x14ac:dyDescent="0.3">
      <c r="A35" s="18"/>
      <c r="B35" s="18"/>
      <c r="C35" s="18"/>
      <c r="D35" s="18"/>
      <c r="E35" s="18"/>
      <c r="F35" s="18"/>
      <c r="G35" s="18"/>
      <c r="H35" s="18"/>
      <c r="I35" s="18"/>
      <c r="J35" s="18"/>
      <c r="K35" s="18"/>
      <c r="L35" s="18"/>
      <c r="M35" s="18"/>
      <c r="N35" s="18"/>
      <c r="O35" s="31" t="str">
        <v>C0006</v>
      </c>
      <c r="P35" s="32">
        <v>372</v>
      </c>
      <c r="Q35" s="32">
        <v>1818</v>
      </c>
      <c r="R35" s="32">
        <v>1346</v>
      </c>
      <c r="S35" s="32">
        <v>1156</v>
      </c>
      <c r="T35" s="32">
        <v>1484</v>
      </c>
      <c r="U35" s="32">
        <v>6176</v>
      </c>
      <c r="V35" s="18"/>
      <c r="W35" s="18"/>
      <c r="X35" s="18"/>
      <c r="Y35" s="18"/>
      <c r="Z35" s="18"/>
    </row>
    <row r="36" spans="1:26" x14ac:dyDescent="0.3">
      <c r="A36" s="18"/>
      <c r="B36" s="18"/>
      <c r="C36" s="18"/>
      <c r="D36" s="18"/>
      <c r="E36" s="18"/>
      <c r="F36" s="18"/>
      <c r="G36" s="18"/>
      <c r="H36" s="18"/>
      <c r="I36" s="18"/>
      <c r="J36" s="18"/>
      <c r="K36" s="18"/>
      <c r="L36" s="18"/>
      <c r="M36" s="18"/>
      <c r="N36" s="18"/>
      <c r="O36" s="31" t="str">
        <v>C0009</v>
      </c>
      <c r="P36" s="32">
        <v>1415</v>
      </c>
      <c r="Q36" s="32">
        <v>1271</v>
      </c>
      <c r="R36" s="32">
        <v>1214</v>
      </c>
      <c r="S36" s="32">
        <v>1135</v>
      </c>
      <c r="T36" s="32">
        <v>1566</v>
      </c>
      <c r="U36" s="32">
        <v>6601</v>
      </c>
      <c r="V36" s="18"/>
      <c r="W36" s="18"/>
      <c r="X36" s="18"/>
      <c r="Y36" s="18"/>
      <c r="Z36" s="18"/>
    </row>
    <row r="37" spans="1:26" x14ac:dyDescent="0.3">
      <c r="A37" s="18"/>
      <c r="B37" s="18"/>
      <c r="C37" s="18"/>
      <c r="D37" s="18"/>
      <c r="E37" s="18"/>
      <c r="F37" s="18"/>
      <c r="G37" s="18"/>
      <c r="H37" s="18"/>
      <c r="I37" s="18"/>
      <c r="J37" s="18"/>
      <c r="K37" s="18"/>
      <c r="L37" s="18"/>
      <c r="M37" s="18"/>
      <c r="N37" s="18"/>
      <c r="O37" s="31" t="str">
        <v>C0014</v>
      </c>
      <c r="P37" s="32">
        <v>1362</v>
      </c>
      <c r="Q37" s="32">
        <v>1363</v>
      </c>
      <c r="R37" s="32">
        <v>1152</v>
      </c>
      <c r="S37" s="32">
        <v>777</v>
      </c>
      <c r="T37" s="32">
        <v>750</v>
      </c>
      <c r="U37" s="32">
        <v>5404</v>
      </c>
      <c r="V37" s="18"/>
      <c r="W37" s="18"/>
      <c r="X37" s="18"/>
      <c r="Y37" s="18"/>
      <c r="Z37" s="18"/>
    </row>
    <row r="38" spans="1:26" x14ac:dyDescent="0.3">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x14ac:dyDescent="0.3">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x14ac:dyDescent="0.3">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x14ac:dyDescent="0.3">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x14ac:dyDescent="0.3">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x14ac:dyDescent="0.3">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x14ac:dyDescent="0.3">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spans="1:26" x14ac:dyDescent="0.3">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spans="1:26" x14ac:dyDescent="0.3">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x14ac:dyDescent="0.3">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x14ac:dyDescent="0.3">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x14ac:dyDescent="0.3">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x14ac:dyDescent="0.3">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x14ac:dyDescent="0.3">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x14ac:dyDescent="0.3">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x14ac:dyDescent="0.3">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x14ac:dyDescent="0.3">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x14ac:dyDescent="0.3">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x14ac:dyDescent="0.3">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x14ac:dyDescent="0.3">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x14ac:dyDescent="0.3">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x14ac:dyDescent="0.3">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x14ac:dyDescent="0.3">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x14ac:dyDescent="0.3">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x14ac:dyDescent="0.3">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x14ac:dyDescent="0.3">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x14ac:dyDescent="0.3">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x14ac:dyDescent="0.3">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x14ac:dyDescent="0.3">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x14ac:dyDescent="0.3">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x14ac:dyDescent="0.3">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x14ac:dyDescent="0.3">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x14ac:dyDescent="0.3">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x14ac:dyDescent="0.3">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x14ac:dyDescent="0.3">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x14ac:dyDescent="0.3">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x14ac:dyDescent="0.3">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x14ac:dyDescent="0.3">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x14ac:dyDescent="0.3">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x14ac:dyDescent="0.3">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x14ac:dyDescent="0.3">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x14ac:dyDescent="0.3">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x14ac:dyDescent="0.3">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x14ac:dyDescent="0.3">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x14ac:dyDescent="0.3">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x14ac:dyDescent="0.3">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x14ac:dyDescent="0.3">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x14ac:dyDescent="0.3">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x14ac:dyDescent="0.3">
      <c r="A86" s="18"/>
      <c r="B86" s="18"/>
      <c r="C86" s="18"/>
      <c r="D86" s="18"/>
      <c r="E86" s="18"/>
      <c r="F86" s="18"/>
      <c r="G86" s="18"/>
      <c r="H86" s="18"/>
      <c r="I86" s="18"/>
      <c r="J86" s="18"/>
      <c r="K86" s="18"/>
      <c r="L86" s="18"/>
      <c r="M86" s="18"/>
      <c r="N86" s="18"/>
      <c r="O86" s="18"/>
      <c r="P86" s="18"/>
      <c r="Q86" s="18"/>
      <c r="R86" s="18"/>
      <c r="S86" s="18"/>
      <c r="T86" s="18"/>
      <c r="U86" s="18"/>
    </row>
    <row r="87" spans="1:26" x14ac:dyDescent="0.3">
      <c r="A87" s="18"/>
      <c r="B87" s="18"/>
      <c r="C87" s="18"/>
      <c r="D87" s="18"/>
      <c r="E87" s="18"/>
      <c r="F87" s="18"/>
      <c r="G87" s="18"/>
      <c r="H87" s="18"/>
      <c r="I87" s="18"/>
      <c r="J87" s="18"/>
      <c r="K87" s="18"/>
      <c r="L87" s="18"/>
      <c r="M87" s="18"/>
      <c r="N87" s="18"/>
      <c r="O87" s="18"/>
      <c r="P87" s="18"/>
      <c r="Q87" s="18"/>
      <c r="R87" s="18"/>
      <c r="S87" s="18"/>
      <c r="T87" s="18"/>
      <c r="U87" s="18"/>
    </row>
    <row r="88" spans="1:26" x14ac:dyDescent="0.3">
      <c r="A88" s="18"/>
      <c r="B88" s="18"/>
      <c r="C88" s="18"/>
      <c r="D88" s="18"/>
      <c r="E88" s="18"/>
      <c r="F88" s="18"/>
      <c r="G88" s="18"/>
      <c r="H88" s="18"/>
      <c r="I88" s="18"/>
      <c r="J88" s="18"/>
      <c r="K88" s="18"/>
      <c r="L88" s="18"/>
      <c r="M88" s="18"/>
      <c r="N88" s="18"/>
      <c r="O88" s="18"/>
      <c r="P88" s="18"/>
      <c r="Q88" s="18"/>
      <c r="R88" s="18"/>
      <c r="S88" s="18"/>
      <c r="T88" s="18"/>
      <c r="U88" s="18"/>
    </row>
    <row r="89" spans="1:26" x14ac:dyDescent="0.3">
      <c r="A89" s="18"/>
      <c r="B89" s="18"/>
      <c r="C89" s="18"/>
      <c r="D89" s="18"/>
      <c r="E89" s="18"/>
      <c r="F89" s="18"/>
      <c r="G89" s="18"/>
      <c r="H89" s="18"/>
      <c r="I89" s="18"/>
      <c r="J89" s="18"/>
      <c r="K89" s="18"/>
      <c r="L89" s="18"/>
      <c r="M89" s="18"/>
      <c r="N89" s="18"/>
      <c r="O89" s="18"/>
      <c r="P89" s="18"/>
      <c r="Q89" s="18"/>
      <c r="R89" s="18"/>
      <c r="S89" s="18"/>
      <c r="T89" s="18"/>
      <c r="U89" s="18"/>
    </row>
    <row r="90" spans="1:26" x14ac:dyDescent="0.3">
      <c r="A90" s="18"/>
      <c r="B90" s="18"/>
      <c r="C90" s="18"/>
      <c r="D90" s="18"/>
      <c r="E90" s="18"/>
      <c r="F90" s="18"/>
      <c r="G90" s="18"/>
      <c r="H90" s="18"/>
      <c r="I90" s="18"/>
      <c r="J90" s="18"/>
      <c r="K90" s="18"/>
      <c r="L90" s="18"/>
      <c r="M90" s="18"/>
      <c r="N90" s="18"/>
      <c r="O90" s="18"/>
      <c r="P90" s="18"/>
      <c r="Q90" s="18"/>
      <c r="R90" s="18"/>
      <c r="S90" s="18"/>
      <c r="T90" s="18"/>
      <c r="U90" s="18"/>
    </row>
    <row r="91" spans="1:26" x14ac:dyDescent="0.3">
      <c r="A91" s="18"/>
      <c r="B91" s="18"/>
      <c r="C91" s="18"/>
      <c r="D91" s="18"/>
      <c r="E91" s="18"/>
      <c r="F91" s="18"/>
      <c r="G91" s="18"/>
      <c r="H91" s="18"/>
      <c r="I91" s="18"/>
      <c r="J91" s="18"/>
      <c r="K91" s="18"/>
      <c r="L91" s="18"/>
      <c r="M91" s="18"/>
      <c r="N91" s="18"/>
      <c r="O91" s="18"/>
      <c r="P91" s="18"/>
      <c r="Q91" s="18"/>
      <c r="R91" s="18"/>
      <c r="S91" s="18"/>
      <c r="T91" s="18"/>
      <c r="U91" s="18"/>
    </row>
    <row r="92" spans="1:26" x14ac:dyDescent="0.3">
      <c r="A92" s="18"/>
      <c r="B92" s="18"/>
      <c r="C92" s="18"/>
      <c r="D92" s="18"/>
      <c r="E92" s="18"/>
      <c r="F92" s="18"/>
      <c r="G92" s="18"/>
      <c r="H92" s="18"/>
      <c r="I92" s="18"/>
      <c r="J92" s="18"/>
      <c r="K92" s="18"/>
      <c r="L92" s="18"/>
      <c r="M92" s="18"/>
      <c r="N92" s="18"/>
      <c r="O92" s="18"/>
      <c r="P92" s="18"/>
      <c r="Q92" s="18"/>
      <c r="R92" s="18"/>
      <c r="S92" s="18"/>
      <c r="T92" s="18"/>
      <c r="U92" s="18"/>
    </row>
    <row r="93" spans="1:26" x14ac:dyDescent="0.3">
      <c r="A93" s="18"/>
      <c r="B93" s="18"/>
      <c r="C93" s="18"/>
      <c r="D93" s="18"/>
      <c r="E93" s="18"/>
      <c r="F93" s="18"/>
      <c r="G93" s="18"/>
      <c r="H93" s="18"/>
      <c r="I93" s="18"/>
      <c r="J93" s="18"/>
      <c r="K93" s="18"/>
      <c r="L93" s="18"/>
      <c r="M93" s="18"/>
      <c r="N93" s="18"/>
      <c r="O93" s="18"/>
      <c r="P93" s="18"/>
      <c r="Q93" s="18"/>
      <c r="R93" s="18"/>
      <c r="S93" s="18"/>
      <c r="T93" s="18"/>
      <c r="U93" s="18"/>
    </row>
    <row r="94" spans="1:26" x14ac:dyDescent="0.3">
      <c r="A94" s="18"/>
      <c r="B94" s="18"/>
      <c r="C94" s="18"/>
      <c r="D94" s="18"/>
      <c r="E94" s="18"/>
      <c r="F94" s="18"/>
      <c r="G94" s="18"/>
      <c r="H94" s="18"/>
      <c r="I94" s="18"/>
      <c r="J94" s="18"/>
      <c r="K94" s="18"/>
      <c r="L94" s="18"/>
      <c r="M94" s="18"/>
      <c r="N94" s="18"/>
      <c r="O94" s="18"/>
      <c r="P94" s="18"/>
      <c r="Q94" s="18"/>
      <c r="R94" s="18"/>
      <c r="S94" s="18"/>
      <c r="T94" s="18"/>
      <c r="U94" s="18"/>
    </row>
    <row r="95" spans="1:26" x14ac:dyDescent="0.3">
      <c r="A95" s="18"/>
      <c r="B95" s="18"/>
      <c r="C95" s="18"/>
      <c r="D95" s="18"/>
      <c r="E95" s="18"/>
      <c r="F95" s="18"/>
      <c r="G95" s="18"/>
      <c r="H95" s="18"/>
      <c r="I95" s="18"/>
      <c r="J95" s="18"/>
      <c r="K95" s="18"/>
      <c r="L95" s="18"/>
      <c r="M95" s="18"/>
      <c r="N95" s="18"/>
      <c r="O95" s="18"/>
      <c r="P95" s="18"/>
      <c r="Q95" s="18"/>
      <c r="R95" s="18"/>
      <c r="S95" s="18"/>
      <c r="T95" s="18"/>
      <c r="U95" s="18"/>
    </row>
    <row r="96" spans="1:26" x14ac:dyDescent="0.3">
      <c r="A96" s="18"/>
      <c r="B96" s="18"/>
      <c r="C96" s="18"/>
      <c r="D96" s="18"/>
      <c r="E96" s="18"/>
      <c r="F96" s="18"/>
      <c r="G96" s="18"/>
      <c r="H96" s="18"/>
      <c r="I96" s="18"/>
      <c r="J96" s="18"/>
      <c r="K96" s="18"/>
      <c r="L96" s="18"/>
      <c r="M96" s="18"/>
      <c r="N96" s="18"/>
      <c r="O96" s="18"/>
      <c r="P96" s="18"/>
      <c r="Q96" s="18"/>
      <c r="R96" s="18"/>
      <c r="S96" s="18"/>
      <c r="T96" s="18"/>
      <c r="U96" s="18"/>
    </row>
    <row r="97" spans="1:21" x14ac:dyDescent="0.3">
      <c r="A97" s="18"/>
      <c r="B97" s="18"/>
      <c r="C97" s="18"/>
      <c r="D97" s="18"/>
      <c r="E97" s="18"/>
      <c r="F97" s="18"/>
      <c r="G97" s="18"/>
      <c r="H97" s="18"/>
      <c r="I97" s="18"/>
      <c r="J97" s="18"/>
      <c r="K97" s="18"/>
      <c r="L97" s="18"/>
      <c r="M97" s="18"/>
      <c r="N97" s="18"/>
      <c r="O97" s="18"/>
      <c r="P97" s="18"/>
      <c r="Q97" s="18"/>
      <c r="R97" s="18"/>
      <c r="S97" s="18"/>
      <c r="T97" s="18"/>
      <c r="U97" s="18"/>
    </row>
    <row r="98" spans="1:21" x14ac:dyDescent="0.3">
      <c r="A98" s="18"/>
      <c r="B98" s="18"/>
      <c r="C98" s="18"/>
      <c r="D98" s="18"/>
      <c r="E98" s="18"/>
      <c r="F98" s="18"/>
      <c r="G98" s="18"/>
      <c r="H98" s="18"/>
      <c r="I98" s="18"/>
      <c r="J98" s="18"/>
      <c r="K98" s="18"/>
      <c r="L98" s="18"/>
      <c r="M98" s="18"/>
      <c r="N98" s="18"/>
      <c r="O98" s="18"/>
      <c r="P98" s="18"/>
      <c r="Q98" s="18"/>
      <c r="R98" s="18"/>
      <c r="S98" s="18"/>
      <c r="T98" s="18"/>
      <c r="U98" s="18"/>
    </row>
    <row r="99" spans="1:21" x14ac:dyDescent="0.3">
      <c r="A99" s="18"/>
      <c r="B99" s="18"/>
      <c r="C99" s="18"/>
      <c r="D99" s="18"/>
      <c r="E99" s="18"/>
      <c r="F99" s="18"/>
      <c r="G99" s="18"/>
      <c r="H99" s="18"/>
      <c r="I99" s="18"/>
      <c r="J99" s="18"/>
      <c r="K99" s="18"/>
      <c r="L99" s="18"/>
      <c r="M99" s="18"/>
      <c r="N99" s="18"/>
      <c r="O99" s="18"/>
      <c r="P99" s="18"/>
      <c r="Q99" s="18"/>
      <c r="R99" s="18"/>
      <c r="S99" s="18"/>
      <c r="T99" s="18"/>
      <c r="U99" s="18"/>
    </row>
    <row r="100" spans="1:21" x14ac:dyDescent="0.3">
      <c r="A100" s="18"/>
      <c r="B100" s="18"/>
      <c r="C100" s="18"/>
      <c r="D100" s="18"/>
      <c r="E100" s="18"/>
      <c r="F100" s="18"/>
      <c r="G100" s="18"/>
      <c r="H100" s="18"/>
      <c r="I100" s="18"/>
      <c r="J100" s="18"/>
      <c r="K100" s="18"/>
      <c r="L100" s="18"/>
      <c r="M100" s="18"/>
      <c r="N100" s="18"/>
      <c r="O100" s="18"/>
      <c r="P100" s="18"/>
      <c r="Q100" s="18"/>
      <c r="R100" s="18"/>
      <c r="S100" s="18"/>
      <c r="T100" s="18"/>
      <c r="U100" s="18"/>
    </row>
    <row r="101" spans="1:21" x14ac:dyDescent="0.3">
      <c r="A101" s="18"/>
      <c r="B101" s="18"/>
      <c r="C101" s="18"/>
      <c r="D101" s="18"/>
      <c r="E101" s="18"/>
      <c r="F101" s="18"/>
      <c r="G101" s="18"/>
      <c r="H101" s="18"/>
      <c r="I101" s="18"/>
      <c r="J101" s="18"/>
      <c r="K101" s="18"/>
      <c r="L101" s="18"/>
      <c r="M101" s="18"/>
      <c r="N101" s="18"/>
      <c r="O101" s="18"/>
      <c r="P101" s="18"/>
      <c r="Q101" s="18"/>
      <c r="R101" s="18"/>
      <c r="S101" s="18"/>
      <c r="T101" s="18"/>
      <c r="U101" s="18"/>
    </row>
    <row r="102" spans="1:21" x14ac:dyDescent="0.3">
      <c r="A102" s="18"/>
      <c r="B102" s="18"/>
      <c r="C102" s="18"/>
      <c r="D102" s="18"/>
      <c r="E102" s="18"/>
      <c r="F102" s="18"/>
      <c r="G102" s="18"/>
      <c r="H102" s="18"/>
      <c r="I102" s="18"/>
      <c r="J102" s="18"/>
      <c r="K102" s="18"/>
      <c r="L102" s="18"/>
      <c r="M102" s="18"/>
      <c r="N102" s="18"/>
      <c r="O102" s="18"/>
      <c r="P102" s="18"/>
      <c r="Q102" s="18"/>
      <c r="R102" s="18"/>
      <c r="S102" s="18"/>
      <c r="T102" s="18"/>
      <c r="U102" s="18"/>
    </row>
    <row r="103" spans="1:21" x14ac:dyDescent="0.3">
      <c r="A103" s="18"/>
      <c r="B103" s="18"/>
      <c r="C103" s="18"/>
      <c r="D103" s="18"/>
      <c r="E103" s="18"/>
      <c r="F103" s="18"/>
      <c r="G103" s="18"/>
      <c r="H103" s="18"/>
      <c r="I103" s="18"/>
      <c r="J103" s="18"/>
      <c r="K103" s="18"/>
      <c r="L103" s="18"/>
      <c r="M103" s="18"/>
      <c r="N103" s="18"/>
      <c r="O103" s="18"/>
      <c r="P103" s="18"/>
      <c r="Q103" s="18"/>
      <c r="R103" s="18"/>
      <c r="S103" s="18"/>
      <c r="T103" s="18"/>
      <c r="U103" s="18"/>
    </row>
    <row r="104" spans="1:21" x14ac:dyDescent="0.3">
      <c r="A104" s="18"/>
      <c r="B104" s="18"/>
      <c r="C104" s="18"/>
      <c r="D104" s="18"/>
      <c r="E104" s="18"/>
      <c r="F104" s="18"/>
      <c r="G104" s="18"/>
      <c r="H104" s="18"/>
      <c r="I104" s="18"/>
      <c r="J104" s="18"/>
      <c r="K104" s="18"/>
      <c r="L104" s="18"/>
      <c r="M104" s="18"/>
      <c r="N104" s="18"/>
      <c r="O104" s="18"/>
      <c r="P104" s="18"/>
      <c r="Q104" s="18"/>
      <c r="R104" s="18"/>
      <c r="S104" s="18"/>
      <c r="T104" s="18"/>
      <c r="U104" s="18"/>
    </row>
    <row r="105" spans="1:21" x14ac:dyDescent="0.3">
      <c r="A105" s="18"/>
      <c r="B105" s="18"/>
      <c r="C105" s="18"/>
      <c r="D105" s="18"/>
      <c r="E105" s="18"/>
      <c r="F105" s="18"/>
      <c r="G105" s="18"/>
      <c r="H105" s="18"/>
      <c r="I105" s="18"/>
      <c r="J105" s="18"/>
      <c r="K105" s="18"/>
      <c r="L105" s="18"/>
      <c r="M105" s="18"/>
      <c r="N105" s="18"/>
      <c r="O105" s="18"/>
      <c r="P105" s="18"/>
      <c r="Q105" s="18"/>
      <c r="R105" s="18"/>
      <c r="S105" s="18"/>
      <c r="T105" s="18"/>
      <c r="U105" s="18"/>
    </row>
    <row r="106" spans="1:21" x14ac:dyDescent="0.3">
      <c r="A106" s="18"/>
      <c r="B106" s="18"/>
      <c r="C106" s="18"/>
      <c r="D106" s="18"/>
      <c r="E106" s="18"/>
      <c r="F106" s="18"/>
      <c r="G106" s="18"/>
      <c r="H106" s="18"/>
      <c r="I106" s="18"/>
      <c r="J106" s="18"/>
      <c r="K106" s="18"/>
      <c r="L106" s="18"/>
      <c r="M106" s="18"/>
      <c r="N106" s="18"/>
      <c r="O106" s="18"/>
      <c r="P106" s="18"/>
      <c r="Q106" s="18"/>
      <c r="R106" s="18"/>
      <c r="S106" s="18"/>
      <c r="T106" s="18"/>
      <c r="U106" s="18"/>
    </row>
    <row r="107" spans="1:21" x14ac:dyDescent="0.3">
      <c r="A107" s="18"/>
      <c r="B107" s="18"/>
      <c r="C107" s="18"/>
      <c r="D107" s="18"/>
      <c r="E107" s="18"/>
      <c r="F107" s="18"/>
      <c r="G107" s="18"/>
      <c r="H107" s="18"/>
      <c r="I107" s="18"/>
      <c r="J107" s="18"/>
      <c r="K107" s="18"/>
      <c r="L107" s="18"/>
      <c r="M107" s="18"/>
      <c r="N107" s="18"/>
      <c r="O107" s="18"/>
      <c r="P107" s="18"/>
      <c r="Q107" s="18"/>
      <c r="R107" s="18"/>
      <c r="S107" s="18"/>
      <c r="T107" s="18"/>
      <c r="U107" s="18"/>
    </row>
    <row r="108" spans="1:21" x14ac:dyDescent="0.3">
      <c r="A108" s="18"/>
      <c r="B108" s="18"/>
      <c r="C108" s="18"/>
      <c r="D108" s="18"/>
      <c r="E108" s="18"/>
      <c r="F108" s="18"/>
      <c r="G108" s="18"/>
      <c r="H108" s="18"/>
      <c r="I108" s="18"/>
      <c r="J108" s="18"/>
      <c r="K108" s="18"/>
      <c r="L108" s="18"/>
      <c r="M108" s="18"/>
      <c r="N108" s="18"/>
      <c r="O108" s="18"/>
      <c r="P108" s="18"/>
      <c r="Q108" s="18"/>
      <c r="R108" s="18"/>
      <c r="S108" s="18"/>
      <c r="T108" s="18"/>
      <c r="U108" s="18"/>
    </row>
    <row r="109" spans="1:21" x14ac:dyDescent="0.3">
      <c r="A109" s="18"/>
      <c r="B109" s="18"/>
      <c r="C109" s="18"/>
      <c r="D109" s="18"/>
      <c r="E109" s="18"/>
      <c r="F109" s="18"/>
      <c r="G109" s="18"/>
      <c r="H109" s="18"/>
      <c r="I109" s="18"/>
      <c r="J109" s="18"/>
      <c r="K109" s="18"/>
      <c r="L109" s="18"/>
      <c r="M109" s="18"/>
      <c r="N109" s="18"/>
      <c r="O109" s="18"/>
      <c r="P109" s="18"/>
      <c r="Q109" s="18"/>
      <c r="R109" s="18"/>
      <c r="S109" s="18"/>
      <c r="T109" s="18"/>
      <c r="U109" s="18"/>
    </row>
    <row r="110" spans="1:21" x14ac:dyDescent="0.3">
      <c r="A110" s="18"/>
      <c r="B110" s="18"/>
      <c r="C110" s="18"/>
      <c r="D110" s="18"/>
      <c r="E110" s="18"/>
      <c r="F110" s="18"/>
      <c r="G110" s="18"/>
      <c r="H110" s="18"/>
      <c r="I110" s="18"/>
      <c r="J110" s="18"/>
      <c r="K110" s="18"/>
      <c r="L110" s="18"/>
      <c r="M110" s="18"/>
      <c r="N110" s="18"/>
      <c r="O110" s="18"/>
      <c r="P110" s="18"/>
      <c r="Q110" s="18"/>
      <c r="R110" s="18"/>
      <c r="S110" s="18"/>
      <c r="T110" s="18"/>
      <c r="U110" s="18"/>
    </row>
    <row r="111" spans="1:21" x14ac:dyDescent="0.3">
      <c r="A111" s="18"/>
      <c r="B111" s="18"/>
      <c r="C111" s="18"/>
      <c r="D111" s="18"/>
      <c r="E111" s="18"/>
      <c r="F111" s="18"/>
      <c r="G111" s="18"/>
      <c r="H111" s="18"/>
      <c r="I111" s="18"/>
      <c r="J111" s="18"/>
      <c r="K111" s="18"/>
      <c r="L111" s="18"/>
      <c r="M111" s="18"/>
      <c r="N111" s="18"/>
      <c r="O111" s="18"/>
      <c r="P111" s="18"/>
      <c r="Q111" s="18"/>
      <c r="R111" s="18"/>
      <c r="S111" s="18"/>
      <c r="T111" s="18"/>
      <c r="U111" s="18"/>
    </row>
    <row r="112" spans="1:21" x14ac:dyDescent="0.3">
      <c r="A112" s="18"/>
      <c r="B112" s="18"/>
      <c r="C112" s="18"/>
      <c r="D112" s="18"/>
      <c r="E112" s="18"/>
      <c r="F112" s="18"/>
      <c r="G112" s="18"/>
      <c r="H112" s="18"/>
      <c r="I112" s="18"/>
      <c r="J112" s="18"/>
      <c r="K112" s="18"/>
      <c r="L112" s="18"/>
      <c r="M112" s="18"/>
      <c r="N112" s="18"/>
      <c r="O112" s="18"/>
      <c r="P112" s="18"/>
      <c r="Q112" s="18"/>
      <c r="R112" s="18"/>
      <c r="S112" s="18"/>
      <c r="T112" s="18"/>
      <c r="U112" s="18"/>
    </row>
    <row r="113" spans="1:21" x14ac:dyDescent="0.3">
      <c r="A113" s="18"/>
      <c r="B113" s="18"/>
      <c r="C113" s="18"/>
      <c r="D113" s="18"/>
      <c r="E113" s="18"/>
      <c r="F113" s="18"/>
      <c r="G113" s="18"/>
      <c r="H113" s="18"/>
      <c r="I113" s="18"/>
      <c r="J113" s="18"/>
      <c r="K113" s="18"/>
      <c r="L113" s="18"/>
      <c r="M113" s="18"/>
      <c r="N113" s="18"/>
      <c r="O113" s="18"/>
      <c r="P113" s="18"/>
      <c r="Q113" s="18"/>
      <c r="R113" s="18"/>
      <c r="S113" s="18"/>
      <c r="T113" s="18"/>
      <c r="U113" s="18"/>
    </row>
    <row r="114" spans="1:21" x14ac:dyDescent="0.3">
      <c r="A114" s="18"/>
      <c r="B114" s="18"/>
      <c r="C114" s="18"/>
      <c r="D114" s="18"/>
      <c r="E114" s="18"/>
      <c r="F114" s="18"/>
      <c r="G114" s="18"/>
      <c r="H114" s="18"/>
      <c r="I114" s="18"/>
      <c r="J114" s="18"/>
      <c r="K114" s="18"/>
      <c r="L114" s="18"/>
      <c r="M114" s="18"/>
      <c r="N114" s="18"/>
      <c r="O114" s="18"/>
      <c r="P114" s="18"/>
      <c r="Q114" s="18"/>
      <c r="R114" s="18"/>
      <c r="S114" s="18"/>
      <c r="T114" s="18"/>
      <c r="U114" s="18"/>
    </row>
    <row r="115" spans="1:21" x14ac:dyDescent="0.3">
      <c r="A115" s="18"/>
      <c r="B115" s="18"/>
      <c r="C115" s="18"/>
      <c r="D115" s="18"/>
      <c r="E115" s="18"/>
      <c r="F115" s="18"/>
      <c r="G115" s="18"/>
      <c r="H115" s="18"/>
      <c r="I115" s="18"/>
      <c r="J115" s="18"/>
      <c r="K115" s="18"/>
      <c r="L115" s="18"/>
      <c r="M115" s="18"/>
      <c r="N115" s="18"/>
      <c r="O115" s="18"/>
      <c r="P115" s="18"/>
      <c r="Q115" s="18"/>
      <c r="R115" s="18"/>
      <c r="S115" s="18"/>
      <c r="T115" s="18"/>
      <c r="U115" s="18"/>
    </row>
    <row r="116" spans="1:21" x14ac:dyDescent="0.3">
      <c r="A116" s="18"/>
      <c r="B116" s="18"/>
      <c r="C116" s="18"/>
      <c r="D116" s="18"/>
      <c r="E116" s="18"/>
      <c r="F116" s="18"/>
      <c r="G116" s="18"/>
      <c r="H116" s="18"/>
      <c r="I116" s="18"/>
      <c r="J116" s="18"/>
      <c r="K116" s="18"/>
      <c r="L116" s="18"/>
      <c r="M116" s="18"/>
      <c r="N116" s="18"/>
      <c r="O116" s="18"/>
      <c r="P116" s="18"/>
      <c r="Q116" s="18"/>
      <c r="R116" s="18"/>
      <c r="S116" s="18"/>
      <c r="T116" s="18"/>
      <c r="U116" s="18"/>
    </row>
    <row r="117" spans="1:21" x14ac:dyDescent="0.3">
      <c r="A117" s="18"/>
      <c r="B117" s="18"/>
      <c r="C117" s="18"/>
      <c r="D117" s="18"/>
      <c r="E117" s="18"/>
      <c r="F117" s="18"/>
      <c r="G117" s="18"/>
      <c r="H117" s="18"/>
      <c r="I117" s="18"/>
      <c r="J117" s="18"/>
      <c r="K117" s="18"/>
      <c r="L117" s="18"/>
      <c r="M117" s="18"/>
      <c r="N117" s="18"/>
      <c r="O117" s="18"/>
      <c r="P117" s="18"/>
      <c r="Q117" s="18"/>
      <c r="R117" s="18"/>
      <c r="S117" s="18"/>
      <c r="T117" s="18"/>
      <c r="U117" s="18"/>
    </row>
    <row r="118" spans="1:21" x14ac:dyDescent="0.3">
      <c r="A118" s="18"/>
      <c r="B118" s="18"/>
      <c r="C118" s="18"/>
      <c r="D118" s="18"/>
      <c r="E118" s="18"/>
      <c r="F118" s="18"/>
      <c r="G118" s="18"/>
      <c r="H118" s="18"/>
      <c r="I118" s="18"/>
      <c r="J118" s="18"/>
      <c r="K118" s="18"/>
      <c r="L118" s="18"/>
      <c r="M118" s="18"/>
      <c r="N118" s="18"/>
      <c r="O118" s="18"/>
      <c r="P118" s="18"/>
      <c r="Q118" s="18"/>
      <c r="R118" s="18"/>
      <c r="S118" s="18"/>
      <c r="T118" s="18"/>
      <c r="U118" s="18"/>
    </row>
    <row r="119" spans="1:21" x14ac:dyDescent="0.3">
      <c r="A119" s="18"/>
      <c r="B119" s="18"/>
      <c r="C119" s="18"/>
      <c r="D119" s="18"/>
      <c r="E119" s="18"/>
      <c r="F119" s="18"/>
      <c r="G119" s="18"/>
      <c r="H119" s="18"/>
      <c r="I119" s="18"/>
      <c r="J119" s="18"/>
      <c r="K119" s="18"/>
      <c r="L119" s="18"/>
      <c r="M119" s="18"/>
      <c r="N119" s="18"/>
      <c r="O119" s="18"/>
      <c r="P119" s="18"/>
      <c r="Q119" s="18"/>
      <c r="R119" s="18"/>
      <c r="S119" s="18"/>
      <c r="T119" s="18"/>
      <c r="U119" s="18"/>
    </row>
    <row r="120" spans="1:21" x14ac:dyDescent="0.3">
      <c r="A120" s="18"/>
      <c r="B120" s="18"/>
      <c r="C120" s="18"/>
      <c r="D120" s="18"/>
      <c r="E120" s="18"/>
      <c r="F120" s="18"/>
      <c r="G120" s="18"/>
      <c r="H120" s="18"/>
      <c r="I120" s="18"/>
      <c r="J120" s="18"/>
      <c r="K120" s="18"/>
      <c r="L120" s="18"/>
      <c r="M120" s="18"/>
      <c r="N120" s="18"/>
      <c r="O120" s="18"/>
      <c r="P120" s="18"/>
      <c r="Q120" s="18"/>
      <c r="R120" s="18"/>
      <c r="S120" s="18"/>
      <c r="T120" s="18"/>
      <c r="U120" s="18"/>
    </row>
    <row r="121" spans="1:21" x14ac:dyDescent="0.3">
      <c r="A121" s="18"/>
      <c r="B121" s="18"/>
      <c r="C121" s="18"/>
      <c r="D121" s="18"/>
      <c r="E121" s="18"/>
      <c r="F121" s="18"/>
      <c r="G121" s="18"/>
      <c r="H121" s="18"/>
      <c r="I121" s="18"/>
      <c r="J121" s="18"/>
      <c r="K121" s="18"/>
      <c r="L121" s="18"/>
      <c r="M121" s="18"/>
      <c r="N121" s="18"/>
      <c r="O121" s="18"/>
      <c r="P121" s="18"/>
      <c r="Q121" s="18"/>
      <c r="R121" s="18"/>
      <c r="S121" s="18"/>
      <c r="T121" s="18"/>
      <c r="U121" s="18"/>
    </row>
    <row r="122" spans="1:21" x14ac:dyDescent="0.3">
      <c r="A122" s="18"/>
      <c r="B122" s="18"/>
      <c r="C122" s="18"/>
      <c r="D122" s="18"/>
      <c r="E122" s="18"/>
      <c r="F122" s="18"/>
      <c r="G122" s="18"/>
      <c r="H122" s="18"/>
      <c r="I122" s="18"/>
      <c r="J122" s="18"/>
      <c r="K122" s="18"/>
      <c r="L122" s="18"/>
      <c r="M122" s="18"/>
      <c r="N122" s="18"/>
      <c r="O122" s="18"/>
      <c r="P122" s="18"/>
      <c r="Q122" s="18"/>
      <c r="R122" s="18"/>
      <c r="S122" s="18"/>
      <c r="T122" s="18"/>
      <c r="U122" s="18"/>
    </row>
    <row r="123" spans="1:21" x14ac:dyDescent="0.3">
      <c r="A123" s="18"/>
      <c r="B123" s="18"/>
      <c r="C123" s="18"/>
      <c r="D123" s="18"/>
      <c r="E123" s="18"/>
      <c r="F123" s="18"/>
      <c r="G123" s="18"/>
      <c r="H123" s="18"/>
      <c r="I123" s="18"/>
      <c r="J123" s="18"/>
      <c r="K123" s="18"/>
      <c r="L123" s="18"/>
      <c r="M123" s="18"/>
      <c r="N123" s="18"/>
      <c r="O123" s="18"/>
      <c r="P123" s="18"/>
      <c r="Q123" s="18"/>
      <c r="R123" s="18"/>
      <c r="S123" s="18"/>
      <c r="T123" s="18"/>
      <c r="U123" s="18"/>
    </row>
    <row r="124" spans="1:21" x14ac:dyDescent="0.3">
      <c r="A124" s="18"/>
      <c r="B124" s="18"/>
      <c r="C124" s="18"/>
      <c r="D124" s="18"/>
      <c r="E124" s="18"/>
      <c r="F124" s="18"/>
      <c r="G124" s="18"/>
      <c r="H124" s="18"/>
      <c r="I124" s="18"/>
      <c r="J124" s="18"/>
      <c r="K124" s="18"/>
      <c r="L124" s="18"/>
      <c r="M124" s="18"/>
      <c r="N124" s="18"/>
      <c r="O124" s="18"/>
      <c r="P124" s="18"/>
      <c r="Q124" s="18"/>
      <c r="R124" s="18"/>
      <c r="S124" s="18"/>
      <c r="T124" s="18"/>
      <c r="U124" s="18"/>
    </row>
    <row r="125" spans="1:21" x14ac:dyDescent="0.3">
      <c r="A125" s="18"/>
      <c r="B125" s="18"/>
      <c r="C125" s="18"/>
      <c r="D125" s="18"/>
      <c r="E125" s="18"/>
      <c r="F125" s="18"/>
      <c r="G125" s="18"/>
      <c r="H125" s="18"/>
      <c r="I125" s="18"/>
      <c r="J125" s="18"/>
      <c r="K125" s="18"/>
      <c r="L125" s="18"/>
      <c r="M125" s="18"/>
      <c r="N125" s="18"/>
      <c r="O125" s="18"/>
      <c r="P125" s="18"/>
      <c r="Q125" s="18"/>
      <c r="R125" s="18"/>
      <c r="S125" s="18"/>
      <c r="T125" s="18"/>
      <c r="U125" s="18"/>
    </row>
    <row r="126" spans="1:21" x14ac:dyDescent="0.3">
      <c r="A126" s="18"/>
      <c r="B126" s="18"/>
      <c r="C126" s="18"/>
      <c r="D126" s="18"/>
      <c r="E126" s="18"/>
      <c r="F126" s="18"/>
      <c r="G126" s="18"/>
      <c r="H126" s="18"/>
      <c r="I126" s="18"/>
      <c r="J126" s="18"/>
      <c r="K126" s="18"/>
      <c r="L126" s="18"/>
      <c r="M126" s="18"/>
      <c r="N126" s="18"/>
      <c r="O126" s="18"/>
      <c r="P126" s="18"/>
      <c r="Q126" s="18"/>
      <c r="R126" s="18"/>
      <c r="S126" s="18"/>
      <c r="T126" s="18"/>
      <c r="U126" s="18"/>
    </row>
    <row r="127" spans="1:21" x14ac:dyDescent="0.3">
      <c r="A127" s="18"/>
      <c r="B127" s="18"/>
      <c r="C127" s="18"/>
      <c r="D127" s="18"/>
      <c r="E127" s="18"/>
      <c r="F127" s="18"/>
      <c r="G127" s="18"/>
      <c r="H127" s="18"/>
      <c r="I127" s="18"/>
      <c r="J127" s="18"/>
      <c r="K127" s="18"/>
      <c r="L127" s="18"/>
      <c r="M127" s="18"/>
      <c r="N127" s="18"/>
      <c r="O127" s="18"/>
      <c r="P127" s="18"/>
      <c r="Q127" s="18"/>
      <c r="R127" s="18"/>
      <c r="S127" s="18"/>
      <c r="T127" s="18"/>
      <c r="U127" s="18"/>
    </row>
    <row r="128" spans="1:21" x14ac:dyDescent="0.3">
      <c r="A128" s="18"/>
      <c r="B128" s="18"/>
      <c r="C128" s="18"/>
      <c r="D128" s="18"/>
      <c r="E128" s="18"/>
      <c r="F128" s="18"/>
      <c r="G128" s="18"/>
      <c r="H128" s="18"/>
      <c r="I128" s="18"/>
      <c r="J128" s="18"/>
      <c r="K128" s="18"/>
      <c r="L128" s="18"/>
      <c r="M128" s="18"/>
      <c r="N128" s="18"/>
      <c r="O128" s="18"/>
      <c r="P128" s="18"/>
      <c r="Q128" s="18"/>
      <c r="R128" s="18"/>
      <c r="S128" s="18"/>
      <c r="T128" s="18"/>
      <c r="U128" s="18"/>
    </row>
    <row r="129" spans="1:21" x14ac:dyDescent="0.3">
      <c r="A129" s="18"/>
      <c r="B129" s="18"/>
      <c r="C129" s="18"/>
      <c r="D129" s="18"/>
      <c r="E129" s="18"/>
      <c r="F129" s="18"/>
      <c r="G129" s="18"/>
      <c r="H129" s="18"/>
      <c r="I129" s="18"/>
      <c r="J129" s="18"/>
      <c r="K129" s="18"/>
      <c r="L129" s="18"/>
      <c r="M129" s="18"/>
      <c r="N129" s="18"/>
      <c r="O129" s="18"/>
      <c r="P129" s="18"/>
      <c r="Q129" s="18"/>
      <c r="R129" s="18"/>
      <c r="S129" s="18"/>
      <c r="T129" s="18"/>
      <c r="U129" s="18"/>
    </row>
    <row r="130" spans="1:21" x14ac:dyDescent="0.3">
      <c r="A130" s="18"/>
      <c r="B130" s="18"/>
      <c r="C130" s="18"/>
      <c r="D130" s="18"/>
      <c r="E130" s="18"/>
      <c r="F130" s="18"/>
      <c r="G130" s="18"/>
      <c r="H130" s="18"/>
      <c r="I130" s="18"/>
      <c r="J130" s="18"/>
      <c r="K130" s="18"/>
      <c r="L130" s="18"/>
      <c r="M130" s="18"/>
      <c r="N130" s="18"/>
      <c r="O130" s="18"/>
      <c r="P130" s="18"/>
      <c r="Q130" s="18"/>
      <c r="R130" s="18"/>
      <c r="S130" s="18"/>
      <c r="T130" s="18"/>
      <c r="U130" s="18"/>
    </row>
    <row r="131" spans="1:21" x14ac:dyDescent="0.3">
      <c r="A131" s="18"/>
      <c r="B131" s="18"/>
      <c r="C131" s="18"/>
      <c r="D131" s="18"/>
      <c r="E131" s="18"/>
      <c r="F131" s="18"/>
      <c r="G131" s="18"/>
      <c r="H131" s="18"/>
      <c r="I131" s="18"/>
      <c r="J131" s="18"/>
      <c r="K131" s="18"/>
      <c r="L131" s="18"/>
      <c r="M131" s="18"/>
      <c r="N131" s="18"/>
      <c r="O131" s="18"/>
      <c r="P131" s="18"/>
      <c r="Q131" s="18"/>
      <c r="R131" s="18"/>
      <c r="S131" s="18"/>
      <c r="T131" s="18"/>
      <c r="U131" s="18"/>
    </row>
    <row r="132" spans="1:21" x14ac:dyDescent="0.3">
      <c r="A132" s="18"/>
      <c r="B132" s="18"/>
      <c r="C132" s="18"/>
      <c r="D132" s="18"/>
      <c r="E132" s="18"/>
      <c r="F132" s="18"/>
      <c r="G132" s="18"/>
      <c r="H132" s="18"/>
      <c r="I132" s="18"/>
      <c r="J132" s="18"/>
      <c r="K132" s="18"/>
      <c r="L132" s="18"/>
      <c r="M132" s="18"/>
      <c r="N132" s="18"/>
      <c r="O132" s="18"/>
      <c r="P132" s="18"/>
      <c r="Q132" s="18"/>
      <c r="R132" s="18"/>
      <c r="S132" s="18"/>
      <c r="T132" s="18"/>
      <c r="U132" s="18"/>
    </row>
    <row r="133" spans="1:21" x14ac:dyDescent="0.3">
      <c r="A133" s="18"/>
      <c r="B133" s="18"/>
      <c r="C133" s="18"/>
      <c r="D133" s="18"/>
      <c r="E133" s="18"/>
      <c r="F133" s="18"/>
      <c r="G133" s="18"/>
      <c r="H133" s="18"/>
      <c r="I133" s="18"/>
      <c r="J133" s="18"/>
      <c r="K133" s="18"/>
      <c r="L133" s="18"/>
      <c r="M133" s="18"/>
      <c r="N133" s="18"/>
      <c r="O133" s="18"/>
      <c r="P133" s="18"/>
      <c r="Q133" s="18"/>
      <c r="R133" s="18"/>
      <c r="S133" s="18"/>
      <c r="T133" s="18"/>
      <c r="U133" s="18"/>
    </row>
    <row r="134" spans="1:21" x14ac:dyDescent="0.3">
      <c r="A134" s="18"/>
      <c r="B134" s="18"/>
      <c r="C134" s="18"/>
      <c r="D134" s="18"/>
      <c r="E134" s="18"/>
      <c r="F134" s="18"/>
      <c r="G134" s="18"/>
      <c r="H134" s="18"/>
      <c r="I134" s="18"/>
      <c r="J134" s="18"/>
      <c r="K134" s="18"/>
      <c r="L134" s="18"/>
      <c r="M134" s="18"/>
      <c r="N134" s="18"/>
      <c r="O134" s="18"/>
      <c r="P134" s="18"/>
      <c r="Q134" s="18"/>
      <c r="R134" s="18"/>
      <c r="S134" s="18"/>
      <c r="T134" s="18"/>
      <c r="U134" s="18"/>
    </row>
    <row r="135" spans="1:21" x14ac:dyDescent="0.3">
      <c r="A135" s="18"/>
      <c r="B135" s="18"/>
      <c r="C135" s="18"/>
      <c r="D135" s="18"/>
      <c r="E135" s="18"/>
      <c r="F135" s="18"/>
      <c r="G135" s="18"/>
      <c r="H135" s="18"/>
      <c r="I135" s="18"/>
      <c r="J135" s="18"/>
      <c r="K135" s="18"/>
      <c r="L135" s="18"/>
      <c r="M135" s="18"/>
      <c r="N135" s="18"/>
      <c r="O135" s="18"/>
      <c r="P135" s="18"/>
      <c r="Q135" s="18"/>
      <c r="R135" s="18"/>
      <c r="S135" s="18"/>
      <c r="T135" s="18"/>
      <c r="U135" s="18"/>
    </row>
    <row r="136" spans="1:21" x14ac:dyDescent="0.3">
      <c r="A136" s="18"/>
      <c r="B136" s="18"/>
      <c r="C136" s="18"/>
      <c r="D136" s="18"/>
      <c r="E136" s="18"/>
      <c r="F136" s="18"/>
      <c r="G136" s="18"/>
      <c r="H136" s="18"/>
      <c r="I136" s="18"/>
      <c r="J136" s="18"/>
      <c r="K136" s="18"/>
      <c r="L136" s="18"/>
      <c r="M136" s="18"/>
      <c r="N136" s="18"/>
      <c r="O136" s="18"/>
      <c r="P136" s="18"/>
      <c r="Q136" s="18"/>
      <c r="R136" s="18"/>
      <c r="S136" s="18"/>
      <c r="T136" s="18"/>
      <c r="U136" s="18"/>
    </row>
    <row r="137" spans="1:21" x14ac:dyDescent="0.3">
      <c r="A137" s="18"/>
      <c r="B137" s="18"/>
      <c r="C137" s="18"/>
      <c r="D137" s="18"/>
      <c r="E137" s="18"/>
      <c r="F137" s="18"/>
      <c r="G137" s="18"/>
      <c r="H137" s="18"/>
      <c r="I137" s="18"/>
      <c r="J137" s="18"/>
      <c r="K137" s="18"/>
      <c r="L137" s="18"/>
      <c r="M137" s="18"/>
      <c r="N137" s="18"/>
      <c r="O137" s="18"/>
      <c r="P137" s="18"/>
      <c r="Q137" s="18"/>
      <c r="R137" s="18"/>
      <c r="S137" s="18"/>
      <c r="T137" s="18"/>
      <c r="U137" s="18"/>
    </row>
    <row r="138" spans="1:21" x14ac:dyDescent="0.3">
      <c r="A138" s="18"/>
      <c r="B138" s="18"/>
      <c r="C138" s="18"/>
      <c r="D138" s="18"/>
      <c r="E138" s="18"/>
      <c r="F138" s="18"/>
      <c r="G138" s="18"/>
      <c r="H138" s="18"/>
      <c r="I138" s="18"/>
      <c r="J138" s="18"/>
      <c r="K138" s="18"/>
      <c r="L138" s="18"/>
      <c r="M138" s="18"/>
      <c r="N138" s="18"/>
      <c r="O138" s="18"/>
      <c r="P138" s="18"/>
      <c r="Q138" s="18"/>
      <c r="R138" s="18"/>
      <c r="S138" s="18"/>
      <c r="T138" s="18"/>
      <c r="U138" s="18"/>
    </row>
    <row r="139" spans="1:21" x14ac:dyDescent="0.3">
      <c r="A139" s="18"/>
      <c r="B139" s="18"/>
      <c r="C139" s="18"/>
      <c r="D139" s="18"/>
      <c r="E139" s="18"/>
      <c r="F139" s="18"/>
      <c r="G139" s="18"/>
      <c r="H139" s="18"/>
      <c r="I139" s="18"/>
      <c r="J139" s="18"/>
      <c r="K139" s="18"/>
      <c r="L139" s="18"/>
      <c r="M139" s="18"/>
      <c r="N139" s="18"/>
      <c r="O139" s="18"/>
      <c r="P139" s="18"/>
      <c r="Q139" s="18"/>
      <c r="R139" s="18"/>
      <c r="S139" s="18"/>
      <c r="T139" s="18"/>
      <c r="U139" s="18"/>
    </row>
    <row r="140" spans="1:21" x14ac:dyDescent="0.3">
      <c r="A140" s="18"/>
      <c r="B140" s="18"/>
      <c r="C140" s="18"/>
      <c r="D140" s="18"/>
      <c r="E140" s="18"/>
      <c r="F140" s="18"/>
      <c r="G140" s="18"/>
      <c r="H140" s="18"/>
      <c r="I140" s="18"/>
      <c r="J140" s="18"/>
      <c r="K140" s="18"/>
      <c r="L140" s="18"/>
      <c r="M140" s="18"/>
      <c r="N140" s="18"/>
      <c r="O140" s="18"/>
      <c r="P140" s="18"/>
      <c r="Q140" s="18"/>
      <c r="R140" s="18"/>
      <c r="S140" s="18"/>
      <c r="T140" s="18"/>
      <c r="U140" s="18"/>
    </row>
    <row r="141" spans="1:21" x14ac:dyDescent="0.3">
      <c r="A141" s="18"/>
      <c r="B141" s="18"/>
      <c r="C141" s="18"/>
      <c r="D141" s="18"/>
      <c r="E141" s="18"/>
      <c r="F141" s="18"/>
      <c r="G141" s="18"/>
      <c r="H141" s="18"/>
      <c r="I141" s="18"/>
      <c r="J141" s="18"/>
      <c r="K141" s="18"/>
      <c r="L141" s="18"/>
      <c r="M141" s="18"/>
      <c r="N141" s="18"/>
      <c r="O141" s="18"/>
      <c r="P141" s="18"/>
      <c r="Q141" s="18"/>
      <c r="R141" s="18"/>
      <c r="S141" s="18"/>
      <c r="T141" s="18"/>
      <c r="U141" s="18"/>
    </row>
    <row r="142" spans="1:21" x14ac:dyDescent="0.3">
      <c r="A142" s="18"/>
      <c r="B142" s="18"/>
      <c r="C142" s="18"/>
      <c r="D142" s="18"/>
      <c r="E142" s="18"/>
      <c r="F142" s="18"/>
      <c r="G142" s="18"/>
      <c r="H142" s="18"/>
      <c r="I142" s="18"/>
      <c r="J142" s="18"/>
      <c r="K142" s="18"/>
      <c r="L142" s="18"/>
      <c r="M142" s="18"/>
      <c r="N142" s="18"/>
      <c r="O142" s="18"/>
      <c r="P142" s="18"/>
      <c r="Q142" s="18"/>
      <c r="R142" s="18"/>
      <c r="S142" s="18"/>
      <c r="T142" s="18"/>
      <c r="U142" s="18"/>
    </row>
    <row r="143" spans="1:21" x14ac:dyDescent="0.3">
      <c r="A143" s="18"/>
      <c r="B143" s="18"/>
      <c r="C143" s="18"/>
      <c r="D143" s="18"/>
      <c r="E143" s="18"/>
      <c r="F143" s="18"/>
      <c r="G143" s="18"/>
      <c r="H143" s="18"/>
      <c r="I143" s="18"/>
      <c r="J143" s="18"/>
      <c r="K143" s="18"/>
      <c r="L143" s="18"/>
      <c r="M143" s="18"/>
      <c r="N143" s="18"/>
      <c r="O143" s="18"/>
      <c r="P143" s="18"/>
      <c r="Q143" s="18"/>
      <c r="R143" s="18"/>
      <c r="S143" s="18"/>
      <c r="T143" s="18"/>
      <c r="U143" s="18"/>
    </row>
    <row r="144" spans="1:21" x14ac:dyDescent="0.3">
      <c r="A144" s="18"/>
      <c r="B144" s="18"/>
      <c r="C144" s="18"/>
      <c r="D144" s="18"/>
      <c r="E144" s="18"/>
      <c r="F144" s="18"/>
      <c r="G144" s="18"/>
      <c r="H144" s="18"/>
      <c r="I144" s="18"/>
      <c r="J144" s="18"/>
      <c r="K144" s="18"/>
      <c r="L144" s="18"/>
      <c r="M144" s="18"/>
      <c r="N144" s="18"/>
      <c r="O144" s="18"/>
      <c r="P144" s="18"/>
      <c r="Q144" s="18"/>
      <c r="R144" s="18"/>
      <c r="S144" s="18"/>
      <c r="T144" s="18"/>
      <c r="U144" s="18"/>
    </row>
    <row r="145" spans="1:21" x14ac:dyDescent="0.3">
      <c r="A145" s="18"/>
      <c r="B145" s="18"/>
      <c r="C145" s="18"/>
      <c r="D145" s="18"/>
      <c r="E145" s="18"/>
      <c r="F145" s="18"/>
      <c r="G145" s="18"/>
      <c r="H145" s="18"/>
      <c r="I145" s="18"/>
      <c r="J145" s="18"/>
      <c r="K145" s="18"/>
      <c r="L145" s="18"/>
      <c r="M145" s="18"/>
      <c r="N145" s="18"/>
      <c r="O145" s="18"/>
      <c r="P145" s="18"/>
      <c r="Q145" s="18"/>
      <c r="R145" s="18"/>
      <c r="S145" s="18"/>
      <c r="T145" s="18"/>
      <c r="U145" s="18"/>
    </row>
    <row r="146" spans="1:21" x14ac:dyDescent="0.3">
      <c r="A146" s="18"/>
      <c r="B146" s="18"/>
      <c r="C146" s="18"/>
      <c r="D146" s="18"/>
      <c r="E146" s="18"/>
      <c r="F146" s="18"/>
      <c r="G146" s="18"/>
      <c r="H146" s="18"/>
      <c r="I146" s="18"/>
      <c r="J146" s="18"/>
      <c r="K146" s="18"/>
      <c r="L146" s="18"/>
      <c r="M146" s="18"/>
      <c r="N146" s="18"/>
      <c r="O146" s="18"/>
      <c r="P146" s="18"/>
      <c r="Q146" s="18"/>
      <c r="R146" s="18"/>
      <c r="S146" s="18"/>
      <c r="T146" s="18"/>
      <c r="U146" s="18"/>
    </row>
    <row r="147" spans="1:21" x14ac:dyDescent="0.3">
      <c r="A147" s="18"/>
      <c r="B147" s="18"/>
      <c r="C147" s="18"/>
      <c r="D147" s="18"/>
      <c r="E147" s="18"/>
      <c r="F147" s="18"/>
      <c r="G147" s="18"/>
      <c r="H147" s="18"/>
      <c r="I147" s="18"/>
      <c r="J147" s="18"/>
      <c r="K147" s="18"/>
      <c r="L147" s="18"/>
      <c r="M147" s="18"/>
      <c r="N147" s="18"/>
      <c r="O147" s="18"/>
      <c r="P147" s="18"/>
      <c r="Q147" s="18"/>
      <c r="R147" s="18"/>
      <c r="S147" s="18"/>
      <c r="T147" s="18"/>
      <c r="U147" s="18"/>
    </row>
    <row r="148" spans="1:21" x14ac:dyDescent="0.3">
      <c r="A148" s="18"/>
      <c r="B148" s="18"/>
      <c r="C148" s="18"/>
      <c r="D148" s="18"/>
      <c r="E148" s="18"/>
      <c r="F148" s="18"/>
      <c r="G148" s="18"/>
      <c r="H148" s="18"/>
      <c r="I148" s="18"/>
      <c r="J148" s="18"/>
      <c r="K148" s="18"/>
      <c r="L148" s="18"/>
      <c r="M148" s="18"/>
      <c r="N148" s="18"/>
      <c r="O148" s="18"/>
      <c r="P148" s="18"/>
      <c r="Q148" s="18"/>
      <c r="R148" s="18"/>
      <c r="S148" s="18"/>
      <c r="T148" s="18"/>
      <c r="U148" s="18"/>
    </row>
    <row r="149" spans="1:21" x14ac:dyDescent="0.3">
      <c r="A149" s="18"/>
      <c r="B149" s="18"/>
      <c r="C149" s="18"/>
      <c r="D149" s="18"/>
      <c r="E149" s="18"/>
      <c r="F149" s="18"/>
      <c r="G149" s="18"/>
      <c r="H149" s="18"/>
      <c r="I149" s="18"/>
      <c r="J149" s="18"/>
      <c r="K149" s="18"/>
      <c r="L149" s="18"/>
      <c r="M149" s="18"/>
      <c r="N149" s="18"/>
      <c r="O149" s="18"/>
      <c r="P149" s="18"/>
      <c r="Q149" s="18"/>
      <c r="R149" s="18"/>
      <c r="S149" s="18"/>
      <c r="T149" s="18"/>
      <c r="U149" s="18"/>
    </row>
    <row r="150" spans="1:21" x14ac:dyDescent="0.3">
      <c r="A150" s="18"/>
      <c r="B150" s="18"/>
      <c r="C150" s="18"/>
      <c r="D150" s="18"/>
      <c r="E150" s="18"/>
      <c r="F150" s="18"/>
      <c r="G150" s="18"/>
      <c r="H150" s="18"/>
      <c r="I150" s="18"/>
      <c r="J150" s="18"/>
      <c r="K150" s="18"/>
      <c r="L150" s="18"/>
      <c r="M150" s="18"/>
      <c r="N150" s="18"/>
      <c r="O150" s="18"/>
      <c r="P150" s="18"/>
      <c r="Q150" s="18"/>
      <c r="R150" s="18"/>
      <c r="S150" s="18"/>
      <c r="T150" s="18"/>
      <c r="U150" s="18"/>
    </row>
    <row r="151" spans="1:21" x14ac:dyDescent="0.3">
      <c r="A151" s="18"/>
      <c r="B151" s="18"/>
      <c r="C151" s="18"/>
      <c r="D151" s="18"/>
      <c r="E151" s="18"/>
      <c r="F151" s="18"/>
      <c r="G151" s="18"/>
      <c r="H151" s="18"/>
      <c r="I151" s="18"/>
      <c r="J151" s="18"/>
      <c r="K151" s="18"/>
      <c r="L151" s="18"/>
      <c r="M151" s="18"/>
      <c r="N151" s="18"/>
      <c r="O151" s="18"/>
      <c r="P151" s="18"/>
      <c r="Q151" s="18"/>
      <c r="R151" s="18"/>
      <c r="S151" s="18"/>
      <c r="T151" s="18"/>
      <c r="U151" s="18"/>
    </row>
    <row r="152" spans="1:21" x14ac:dyDescent="0.3">
      <c r="A152" s="18"/>
      <c r="B152" s="18"/>
      <c r="C152" s="18"/>
      <c r="D152" s="18"/>
      <c r="E152" s="18"/>
      <c r="F152" s="18"/>
      <c r="G152" s="18"/>
      <c r="H152" s="18"/>
      <c r="I152" s="18"/>
      <c r="J152" s="18"/>
      <c r="K152" s="18"/>
      <c r="L152" s="18"/>
      <c r="M152" s="18"/>
      <c r="N152" s="18"/>
      <c r="O152" s="18"/>
      <c r="P152" s="18"/>
      <c r="Q152" s="18"/>
      <c r="R152" s="18"/>
      <c r="S152" s="18"/>
      <c r="T152" s="18"/>
      <c r="U152" s="18"/>
    </row>
    <row r="153" spans="1:21" x14ac:dyDescent="0.3">
      <c r="A153" s="18"/>
      <c r="B153" s="18"/>
      <c r="C153" s="18"/>
      <c r="D153" s="18"/>
      <c r="E153" s="18"/>
      <c r="F153" s="18"/>
      <c r="G153" s="18"/>
      <c r="H153" s="18"/>
      <c r="I153" s="18"/>
      <c r="J153" s="18"/>
      <c r="K153" s="18"/>
      <c r="L153" s="18"/>
      <c r="M153" s="18"/>
      <c r="N153" s="18"/>
      <c r="O153" s="18"/>
      <c r="P153" s="18"/>
      <c r="Q153" s="18"/>
      <c r="R153" s="18"/>
      <c r="S153" s="18"/>
      <c r="T153" s="18"/>
      <c r="U153" s="18"/>
    </row>
    <row r="154" spans="1:21" x14ac:dyDescent="0.3">
      <c r="A154" s="18"/>
      <c r="B154" s="18"/>
      <c r="C154" s="18"/>
      <c r="D154" s="18"/>
      <c r="E154" s="18"/>
      <c r="F154" s="18"/>
      <c r="G154" s="18"/>
      <c r="H154" s="18"/>
      <c r="I154" s="18"/>
      <c r="J154" s="18"/>
      <c r="K154" s="18"/>
      <c r="L154" s="18"/>
      <c r="M154" s="18"/>
      <c r="N154" s="18"/>
      <c r="O154" s="18"/>
      <c r="P154" s="18"/>
      <c r="Q154" s="18"/>
      <c r="R154" s="18"/>
      <c r="S154" s="18"/>
      <c r="T154" s="18"/>
      <c r="U154" s="18"/>
    </row>
    <row r="155" spans="1:21" x14ac:dyDescent="0.3">
      <c r="A155" s="18"/>
      <c r="B155" s="18"/>
      <c r="C155" s="18"/>
      <c r="D155" s="18"/>
      <c r="E155" s="18"/>
      <c r="F155" s="18"/>
      <c r="G155" s="18"/>
      <c r="H155" s="18"/>
      <c r="I155" s="18"/>
      <c r="J155" s="18"/>
      <c r="K155" s="18"/>
      <c r="L155" s="18"/>
      <c r="M155" s="18"/>
      <c r="N155" s="18"/>
      <c r="O155" s="18"/>
      <c r="P155" s="18"/>
      <c r="Q155" s="18"/>
      <c r="R155" s="18"/>
      <c r="S155" s="18"/>
      <c r="T155" s="18"/>
      <c r="U155" s="18"/>
    </row>
    <row r="156" spans="1:21" x14ac:dyDescent="0.3">
      <c r="A156" s="18"/>
      <c r="B156" s="18"/>
      <c r="C156" s="18"/>
      <c r="D156" s="18"/>
      <c r="E156" s="18"/>
      <c r="F156" s="18"/>
      <c r="G156" s="18"/>
      <c r="H156" s="18"/>
      <c r="I156" s="18"/>
      <c r="J156" s="18"/>
      <c r="K156" s="18"/>
      <c r="L156" s="18"/>
      <c r="M156" s="18"/>
      <c r="N156" s="18"/>
      <c r="O156" s="18"/>
      <c r="P156" s="18"/>
      <c r="Q156" s="18"/>
      <c r="R156" s="18"/>
      <c r="S156" s="18"/>
      <c r="T156" s="18"/>
      <c r="U156" s="18"/>
    </row>
    <row r="157" spans="1:21" x14ac:dyDescent="0.3">
      <c r="A157" s="18"/>
      <c r="B157" s="18"/>
      <c r="C157" s="18"/>
      <c r="D157" s="18"/>
      <c r="E157" s="18"/>
      <c r="F157" s="18"/>
      <c r="G157" s="18"/>
      <c r="H157" s="18"/>
      <c r="I157" s="18"/>
      <c r="J157" s="18"/>
      <c r="K157" s="18"/>
      <c r="L157" s="18"/>
      <c r="M157" s="18"/>
      <c r="N157" s="18"/>
      <c r="O157" s="18"/>
      <c r="P157" s="18"/>
      <c r="Q157" s="18"/>
      <c r="R157" s="18"/>
      <c r="S157" s="18"/>
      <c r="T157" s="18"/>
      <c r="U157" s="18"/>
    </row>
    <row r="158" spans="1:21" x14ac:dyDescent="0.3">
      <c r="A158" s="18"/>
      <c r="B158" s="18"/>
      <c r="C158" s="18"/>
      <c r="D158" s="18"/>
      <c r="E158" s="18"/>
      <c r="F158" s="18"/>
      <c r="G158" s="18"/>
      <c r="H158" s="18"/>
      <c r="I158" s="18"/>
      <c r="J158" s="18"/>
      <c r="K158" s="18"/>
      <c r="L158" s="18"/>
      <c r="M158" s="18"/>
      <c r="N158" s="18"/>
      <c r="O158" s="18"/>
      <c r="P158" s="18"/>
      <c r="Q158" s="18"/>
      <c r="R158" s="18"/>
      <c r="S158" s="18"/>
      <c r="T158" s="18"/>
      <c r="U158" s="18"/>
    </row>
    <row r="159" spans="1:21" x14ac:dyDescent="0.3">
      <c r="A159" s="18"/>
      <c r="B159" s="18"/>
      <c r="C159" s="18"/>
      <c r="D159" s="18"/>
      <c r="E159" s="18"/>
      <c r="F159" s="18"/>
      <c r="G159" s="18"/>
      <c r="H159" s="18"/>
      <c r="I159" s="18"/>
      <c r="J159" s="18"/>
      <c r="K159" s="18"/>
      <c r="L159" s="18"/>
      <c r="M159" s="18"/>
      <c r="N159" s="18"/>
      <c r="O159" s="18"/>
      <c r="P159" s="18"/>
      <c r="Q159" s="18"/>
      <c r="R159" s="18"/>
      <c r="S159" s="18"/>
      <c r="T159" s="18"/>
      <c r="U159" s="18"/>
    </row>
    <row r="160" spans="1:21" x14ac:dyDescent="0.3">
      <c r="A160" s="18"/>
      <c r="B160" s="18"/>
      <c r="C160" s="18"/>
      <c r="D160" s="18"/>
      <c r="E160" s="18"/>
      <c r="F160" s="18"/>
      <c r="G160" s="18"/>
      <c r="H160" s="18"/>
      <c r="I160" s="18"/>
      <c r="J160" s="18"/>
      <c r="K160" s="18"/>
      <c r="L160" s="18"/>
      <c r="M160" s="18"/>
      <c r="N160" s="18"/>
      <c r="O160" s="18"/>
      <c r="P160" s="18"/>
      <c r="Q160" s="18"/>
      <c r="R160" s="18"/>
      <c r="S160" s="18"/>
      <c r="T160" s="18"/>
      <c r="U160" s="18"/>
    </row>
    <row r="161" spans="1:21" x14ac:dyDescent="0.3">
      <c r="A161" s="18"/>
      <c r="B161" s="18"/>
      <c r="C161" s="18"/>
      <c r="D161" s="18"/>
      <c r="E161" s="18"/>
      <c r="F161" s="18"/>
      <c r="G161" s="18"/>
      <c r="H161" s="18"/>
      <c r="I161" s="18"/>
      <c r="J161" s="18"/>
      <c r="K161" s="18"/>
      <c r="L161" s="18"/>
      <c r="M161" s="18"/>
      <c r="N161" s="18"/>
      <c r="O161" s="18"/>
      <c r="P161" s="18"/>
      <c r="Q161" s="18"/>
      <c r="R161" s="18"/>
      <c r="S161" s="18"/>
      <c r="T161" s="18"/>
      <c r="U161" s="18"/>
    </row>
    <row r="162" spans="1:21" x14ac:dyDescent="0.3">
      <c r="A162" s="18"/>
      <c r="B162" s="18"/>
      <c r="C162" s="18"/>
      <c r="D162" s="18"/>
      <c r="E162" s="18"/>
      <c r="F162" s="18"/>
      <c r="G162" s="18"/>
      <c r="H162" s="18"/>
      <c r="I162" s="18"/>
      <c r="J162" s="18"/>
      <c r="K162" s="18"/>
      <c r="L162" s="18"/>
      <c r="M162" s="18"/>
      <c r="N162" s="18"/>
      <c r="O162" s="18"/>
      <c r="P162" s="18"/>
      <c r="Q162" s="18"/>
      <c r="R162" s="18"/>
      <c r="S162" s="18"/>
      <c r="T162" s="18"/>
      <c r="U162" s="18"/>
    </row>
    <row r="163" spans="1:21" x14ac:dyDescent="0.3">
      <c r="A163" s="18"/>
      <c r="B163" s="18"/>
      <c r="C163" s="18"/>
      <c r="D163" s="18"/>
      <c r="E163" s="18"/>
      <c r="F163" s="18"/>
      <c r="G163" s="18"/>
      <c r="H163" s="18"/>
      <c r="I163" s="18"/>
      <c r="J163" s="18"/>
      <c r="K163" s="18"/>
      <c r="L163" s="18"/>
      <c r="M163" s="18"/>
      <c r="N163" s="18"/>
      <c r="O163" s="18"/>
      <c r="P163" s="18"/>
      <c r="Q163" s="18"/>
      <c r="R163" s="18"/>
      <c r="S163" s="18"/>
      <c r="T163" s="18"/>
      <c r="U163" s="18"/>
    </row>
    <row r="164" spans="1:21" x14ac:dyDescent="0.3">
      <c r="A164" s="18"/>
      <c r="B164" s="18"/>
      <c r="C164" s="18"/>
      <c r="D164" s="18"/>
      <c r="E164" s="18"/>
      <c r="F164" s="18"/>
      <c r="G164" s="18"/>
      <c r="H164" s="18"/>
      <c r="I164" s="18"/>
      <c r="J164" s="18"/>
      <c r="K164" s="18"/>
      <c r="L164" s="18"/>
      <c r="M164" s="18"/>
      <c r="N164" s="18"/>
      <c r="O164" s="18"/>
      <c r="P164" s="18"/>
      <c r="Q164" s="18"/>
      <c r="R164" s="18"/>
      <c r="S164" s="18"/>
      <c r="T164" s="18"/>
      <c r="U164" s="18"/>
    </row>
    <row r="165" spans="1:21" x14ac:dyDescent="0.3">
      <c r="A165" s="18"/>
      <c r="B165" s="18"/>
      <c r="C165" s="18"/>
      <c r="D165" s="18"/>
      <c r="E165" s="18"/>
      <c r="F165" s="18"/>
      <c r="G165" s="18"/>
      <c r="H165" s="18"/>
      <c r="I165" s="18"/>
      <c r="J165" s="18"/>
      <c r="K165" s="18"/>
      <c r="L165" s="18"/>
      <c r="M165" s="18"/>
      <c r="N165" s="18"/>
      <c r="O165" s="18"/>
      <c r="P165" s="18"/>
      <c r="Q165" s="18"/>
      <c r="R165" s="18"/>
      <c r="S165" s="18"/>
      <c r="T165" s="18"/>
      <c r="U165" s="18"/>
    </row>
    <row r="166" spans="1:21" x14ac:dyDescent="0.3">
      <c r="A166" s="18"/>
      <c r="B166" s="18"/>
      <c r="C166" s="18"/>
      <c r="D166" s="18"/>
      <c r="E166" s="18"/>
      <c r="F166" s="18"/>
      <c r="G166" s="18"/>
      <c r="H166" s="18"/>
      <c r="I166" s="18"/>
      <c r="J166" s="18"/>
      <c r="K166" s="18"/>
      <c r="L166" s="18"/>
      <c r="M166" s="18"/>
      <c r="N166" s="18"/>
      <c r="O166" s="18"/>
      <c r="P166" s="18"/>
      <c r="Q166" s="18"/>
      <c r="R166" s="18"/>
      <c r="S166" s="18"/>
      <c r="T166" s="18"/>
      <c r="U166" s="18"/>
    </row>
    <row r="167" spans="1:21" x14ac:dyDescent="0.3">
      <c r="A167" s="18"/>
      <c r="B167" s="18"/>
      <c r="C167" s="18"/>
      <c r="D167" s="18"/>
      <c r="E167" s="18"/>
      <c r="F167" s="18"/>
      <c r="G167" s="18"/>
      <c r="H167" s="18"/>
      <c r="I167" s="18"/>
      <c r="J167" s="18"/>
      <c r="K167" s="18"/>
      <c r="L167" s="18"/>
      <c r="M167" s="18"/>
      <c r="N167" s="18"/>
      <c r="O167" s="18"/>
      <c r="P167" s="18"/>
      <c r="Q167" s="18"/>
      <c r="R167" s="18"/>
      <c r="S167" s="18"/>
      <c r="T167" s="18"/>
      <c r="U167" s="18"/>
    </row>
    <row r="168" spans="1:21" x14ac:dyDescent="0.3">
      <c r="A168" s="18"/>
      <c r="B168" s="18"/>
      <c r="C168" s="18"/>
      <c r="D168" s="18"/>
      <c r="E168" s="18"/>
      <c r="F168" s="18"/>
      <c r="G168" s="18"/>
      <c r="H168" s="18"/>
      <c r="I168" s="18"/>
      <c r="J168" s="18"/>
      <c r="K168" s="18"/>
      <c r="L168" s="18"/>
      <c r="M168" s="18"/>
      <c r="N168" s="18"/>
      <c r="O168" s="18"/>
      <c r="P168" s="18"/>
      <c r="Q168" s="18"/>
      <c r="R168" s="18"/>
      <c r="S168" s="18"/>
      <c r="T168" s="18"/>
      <c r="U168" s="18"/>
    </row>
    <row r="169" spans="1:21" x14ac:dyDescent="0.3">
      <c r="A169" s="18"/>
      <c r="B169" s="18"/>
      <c r="C169" s="18"/>
      <c r="D169" s="18"/>
      <c r="E169" s="18"/>
      <c r="F169" s="18"/>
      <c r="G169" s="18"/>
      <c r="H169" s="18"/>
      <c r="I169" s="18"/>
      <c r="J169" s="18"/>
      <c r="K169" s="18"/>
      <c r="L169" s="18"/>
      <c r="M169" s="18"/>
      <c r="N169" s="18"/>
      <c r="O169" s="18"/>
      <c r="P169" s="18"/>
      <c r="Q169" s="18"/>
      <c r="R169" s="18"/>
      <c r="S169" s="18"/>
      <c r="T169" s="18"/>
      <c r="U169" s="18"/>
    </row>
    <row r="170" spans="1:21" x14ac:dyDescent="0.3">
      <c r="A170" s="18"/>
      <c r="B170" s="18"/>
      <c r="C170" s="18"/>
      <c r="D170" s="18"/>
      <c r="E170" s="18"/>
      <c r="F170" s="18"/>
      <c r="G170" s="18"/>
      <c r="H170" s="18"/>
      <c r="I170" s="18"/>
      <c r="J170" s="18"/>
      <c r="K170" s="18"/>
      <c r="L170" s="18"/>
      <c r="M170" s="18"/>
      <c r="N170" s="18"/>
      <c r="O170" s="18"/>
      <c r="P170" s="18"/>
      <c r="Q170" s="18"/>
      <c r="R170" s="18"/>
      <c r="S170" s="18"/>
      <c r="T170" s="18"/>
      <c r="U170" s="18"/>
    </row>
    <row r="171" spans="1:21" x14ac:dyDescent="0.3">
      <c r="A171" s="18"/>
      <c r="B171" s="18"/>
      <c r="C171" s="18"/>
      <c r="D171" s="18"/>
      <c r="E171" s="18"/>
      <c r="F171" s="18"/>
      <c r="G171" s="18"/>
      <c r="H171" s="18"/>
      <c r="I171" s="18"/>
      <c r="J171" s="18"/>
      <c r="K171" s="18"/>
      <c r="L171" s="18"/>
      <c r="M171" s="18"/>
      <c r="N171" s="18"/>
      <c r="O171" s="18"/>
      <c r="P171" s="18"/>
      <c r="Q171" s="18"/>
      <c r="R171" s="18"/>
      <c r="S171" s="18"/>
      <c r="T171" s="18"/>
      <c r="U171" s="18"/>
    </row>
    <row r="172" spans="1:21" x14ac:dyDescent="0.3">
      <c r="A172" s="18"/>
      <c r="B172" s="18"/>
      <c r="C172" s="18"/>
      <c r="D172" s="18"/>
      <c r="E172" s="18"/>
      <c r="F172" s="18"/>
      <c r="G172" s="18"/>
      <c r="H172" s="18"/>
      <c r="I172" s="18"/>
      <c r="J172" s="18"/>
      <c r="K172" s="18"/>
      <c r="L172" s="18"/>
      <c r="M172" s="18"/>
      <c r="N172" s="18"/>
      <c r="O172" s="18"/>
      <c r="P172" s="18"/>
      <c r="Q172" s="18"/>
      <c r="R172" s="18"/>
      <c r="S172" s="18"/>
      <c r="T172" s="18"/>
      <c r="U172" s="18"/>
    </row>
    <row r="173" spans="1:21" x14ac:dyDescent="0.3">
      <c r="A173" s="18"/>
      <c r="B173" s="18"/>
      <c r="C173" s="18"/>
      <c r="D173" s="18"/>
      <c r="E173" s="18"/>
      <c r="F173" s="18"/>
      <c r="G173" s="18"/>
      <c r="H173" s="18"/>
      <c r="I173" s="18"/>
      <c r="J173" s="18"/>
      <c r="K173" s="18"/>
      <c r="L173" s="18"/>
      <c r="M173" s="18"/>
      <c r="N173" s="18"/>
      <c r="O173" s="18"/>
      <c r="P173" s="18"/>
      <c r="Q173" s="18"/>
      <c r="R173" s="18"/>
      <c r="S173" s="18"/>
      <c r="T173" s="18"/>
      <c r="U173" s="18"/>
    </row>
    <row r="174" spans="1:21" x14ac:dyDescent="0.3">
      <c r="A174" s="18"/>
      <c r="B174" s="18"/>
      <c r="C174" s="18"/>
      <c r="D174" s="18"/>
      <c r="E174" s="18"/>
      <c r="F174" s="18"/>
      <c r="G174" s="18"/>
      <c r="H174" s="18"/>
      <c r="I174" s="18"/>
      <c r="J174" s="18"/>
      <c r="K174" s="18"/>
      <c r="L174" s="18"/>
      <c r="M174" s="18"/>
      <c r="N174" s="18"/>
      <c r="O174" s="18"/>
      <c r="P174" s="18"/>
      <c r="Q174" s="18"/>
      <c r="R174" s="18"/>
      <c r="S174" s="18"/>
      <c r="T174" s="18"/>
      <c r="U174" s="18"/>
    </row>
    <row r="175" spans="1:21" x14ac:dyDescent="0.3">
      <c r="A175" s="18"/>
      <c r="B175" s="18"/>
      <c r="C175" s="18"/>
      <c r="D175" s="18"/>
      <c r="E175" s="18"/>
      <c r="F175" s="18"/>
      <c r="G175" s="18"/>
      <c r="H175" s="18"/>
      <c r="I175" s="18"/>
      <c r="J175" s="18"/>
      <c r="K175" s="18"/>
      <c r="L175" s="18"/>
      <c r="M175" s="18"/>
      <c r="N175" s="18"/>
      <c r="O175" s="18"/>
      <c r="P175" s="18"/>
      <c r="Q175" s="18"/>
      <c r="R175" s="18"/>
      <c r="S175" s="18"/>
      <c r="T175" s="18"/>
      <c r="U175" s="18"/>
    </row>
    <row r="176" spans="1:21" x14ac:dyDescent="0.3">
      <c r="A176" s="18"/>
      <c r="B176" s="18"/>
      <c r="C176" s="18"/>
      <c r="D176" s="18"/>
      <c r="E176" s="18"/>
      <c r="F176" s="18"/>
      <c r="G176" s="18"/>
      <c r="H176" s="18"/>
      <c r="I176" s="18"/>
      <c r="J176" s="18"/>
      <c r="K176" s="18"/>
      <c r="L176" s="18"/>
      <c r="M176" s="18"/>
      <c r="N176" s="18"/>
      <c r="O176" s="18"/>
      <c r="P176" s="18"/>
      <c r="Q176" s="18"/>
      <c r="R176" s="18"/>
      <c r="S176" s="18"/>
      <c r="T176" s="18"/>
      <c r="U176" s="18"/>
    </row>
    <row r="177" spans="1:21" x14ac:dyDescent="0.3">
      <c r="A177" s="18"/>
      <c r="B177" s="18"/>
      <c r="C177" s="18"/>
      <c r="D177" s="18"/>
      <c r="E177" s="18"/>
      <c r="F177" s="18"/>
      <c r="G177" s="18"/>
      <c r="H177" s="18"/>
      <c r="I177" s="18"/>
      <c r="J177" s="18"/>
      <c r="K177" s="18"/>
      <c r="L177" s="18"/>
      <c r="M177" s="18"/>
      <c r="N177" s="18"/>
      <c r="O177" s="18"/>
      <c r="P177" s="18"/>
      <c r="Q177" s="18"/>
      <c r="R177" s="18"/>
      <c r="S177" s="18"/>
      <c r="T177" s="18"/>
      <c r="U177" s="18"/>
    </row>
    <row r="178" spans="1:21" x14ac:dyDescent="0.3">
      <c r="A178" s="18"/>
      <c r="B178" s="18"/>
      <c r="C178" s="18"/>
      <c r="D178" s="18"/>
      <c r="E178" s="18"/>
      <c r="F178" s="18"/>
      <c r="G178" s="18"/>
      <c r="H178" s="18"/>
      <c r="I178" s="18"/>
      <c r="J178" s="18"/>
      <c r="K178" s="18"/>
      <c r="L178" s="18"/>
      <c r="M178" s="18"/>
      <c r="N178" s="18"/>
      <c r="O178" s="18"/>
      <c r="P178" s="18"/>
      <c r="Q178" s="18"/>
      <c r="R178" s="18"/>
      <c r="S178" s="18"/>
      <c r="T178" s="18"/>
      <c r="U178" s="18"/>
    </row>
    <row r="179" spans="1:21" x14ac:dyDescent="0.3">
      <c r="A179" s="18"/>
      <c r="B179" s="18"/>
      <c r="C179" s="18"/>
      <c r="D179" s="18"/>
      <c r="E179" s="18"/>
      <c r="F179" s="18"/>
      <c r="G179" s="18"/>
      <c r="H179" s="18"/>
      <c r="I179" s="18"/>
      <c r="J179" s="18"/>
      <c r="K179" s="18"/>
      <c r="L179" s="18"/>
      <c r="M179" s="18"/>
      <c r="N179" s="18"/>
      <c r="O179" s="18"/>
      <c r="P179" s="18"/>
      <c r="Q179" s="18"/>
      <c r="R179" s="18"/>
      <c r="S179" s="18"/>
      <c r="T179" s="18"/>
      <c r="U179" s="18"/>
    </row>
    <row r="180" spans="1:21" x14ac:dyDescent="0.3">
      <c r="A180" s="18"/>
      <c r="B180" s="18"/>
      <c r="C180" s="18"/>
      <c r="D180" s="18"/>
      <c r="E180" s="18"/>
      <c r="F180" s="18"/>
      <c r="G180" s="18"/>
      <c r="H180" s="18"/>
      <c r="I180" s="18"/>
      <c r="J180" s="18"/>
      <c r="K180" s="18"/>
      <c r="L180" s="18"/>
      <c r="M180" s="18"/>
      <c r="N180" s="18"/>
      <c r="O180" s="18"/>
      <c r="P180" s="18"/>
      <c r="Q180" s="18"/>
      <c r="R180" s="18"/>
      <c r="S180" s="18"/>
      <c r="T180" s="18"/>
      <c r="U180" s="18"/>
    </row>
    <row r="181" spans="1:21" x14ac:dyDescent="0.3">
      <c r="A181" s="18"/>
      <c r="B181" s="18"/>
      <c r="C181" s="18"/>
      <c r="D181" s="18"/>
      <c r="E181" s="18"/>
      <c r="F181" s="18"/>
      <c r="G181" s="18"/>
      <c r="H181" s="18"/>
      <c r="I181" s="18"/>
      <c r="J181" s="18"/>
      <c r="K181" s="18"/>
      <c r="L181" s="18"/>
      <c r="M181" s="18"/>
      <c r="N181" s="18"/>
      <c r="O181" s="18"/>
      <c r="P181" s="18"/>
      <c r="Q181" s="18"/>
      <c r="R181" s="18"/>
      <c r="S181" s="18"/>
      <c r="T181" s="18"/>
      <c r="U181" s="18"/>
    </row>
    <row r="182" spans="1:21" x14ac:dyDescent="0.3">
      <c r="A182" s="18"/>
      <c r="B182" s="18"/>
      <c r="C182" s="18"/>
      <c r="D182" s="18"/>
      <c r="E182" s="18"/>
      <c r="F182" s="18"/>
      <c r="G182" s="18"/>
      <c r="H182" s="18"/>
      <c r="I182" s="18"/>
      <c r="J182" s="18"/>
      <c r="K182" s="18"/>
      <c r="L182" s="18"/>
      <c r="M182" s="18"/>
      <c r="N182" s="18"/>
      <c r="O182" s="18"/>
      <c r="P182" s="18"/>
      <c r="Q182" s="18"/>
      <c r="R182" s="18"/>
      <c r="S182" s="18"/>
      <c r="T182" s="18"/>
      <c r="U182" s="18"/>
    </row>
    <row r="183" spans="1:21" x14ac:dyDescent="0.3">
      <c r="A183" s="18"/>
      <c r="B183" s="18"/>
      <c r="C183" s="18"/>
      <c r="D183" s="18"/>
      <c r="E183" s="18"/>
      <c r="F183" s="18"/>
      <c r="G183" s="18"/>
      <c r="H183" s="18"/>
      <c r="I183" s="18"/>
      <c r="J183" s="18"/>
      <c r="K183" s="18"/>
      <c r="L183" s="18"/>
      <c r="M183" s="18"/>
      <c r="N183" s="18"/>
      <c r="O183" s="18"/>
      <c r="P183" s="18"/>
      <c r="Q183" s="18"/>
      <c r="R183" s="18"/>
      <c r="S183" s="18"/>
      <c r="T183" s="18"/>
      <c r="U183" s="18"/>
    </row>
    <row r="184" spans="1:21" x14ac:dyDescent="0.3">
      <c r="A184" s="18"/>
      <c r="B184" s="18"/>
      <c r="C184" s="18"/>
      <c r="D184" s="18"/>
      <c r="E184" s="18"/>
      <c r="F184" s="18"/>
      <c r="G184" s="18"/>
      <c r="H184" s="18"/>
      <c r="I184" s="18"/>
      <c r="J184" s="18"/>
      <c r="K184" s="18"/>
      <c r="L184" s="18"/>
      <c r="M184" s="18"/>
      <c r="N184" s="18"/>
      <c r="O184" s="18"/>
      <c r="P184" s="18"/>
      <c r="Q184" s="18"/>
      <c r="R184" s="18"/>
      <c r="S184" s="18"/>
      <c r="T184" s="18"/>
      <c r="U184" s="18"/>
    </row>
    <row r="185" spans="1:21" x14ac:dyDescent="0.3">
      <c r="A185" s="18"/>
      <c r="B185" s="18"/>
      <c r="C185" s="18"/>
      <c r="D185" s="18"/>
      <c r="E185" s="18"/>
      <c r="F185" s="18"/>
      <c r="G185" s="18"/>
      <c r="H185" s="18"/>
      <c r="I185" s="18"/>
      <c r="J185" s="18"/>
      <c r="K185" s="18"/>
      <c r="L185" s="18"/>
      <c r="M185" s="18"/>
      <c r="N185" s="18"/>
      <c r="O185" s="18"/>
      <c r="P185" s="18"/>
      <c r="Q185" s="18"/>
      <c r="R185" s="18"/>
      <c r="S185" s="18"/>
      <c r="T185" s="18"/>
      <c r="U185" s="18"/>
    </row>
    <row r="186" spans="1:21" x14ac:dyDescent="0.3">
      <c r="A186" s="18"/>
      <c r="B186" s="18"/>
      <c r="C186" s="18"/>
      <c r="D186" s="18"/>
      <c r="E186" s="18"/>
      <c r="F186" s="18"/>
      <c r="G186" s="18"/>
      <c r="H186" s="18"/>
      <c r="I186" s="18"/>
      <c r="J186" s="18"/>
      <c r="K186" s="18"/>
      <c r="L186" s="18"/>
      <c r="M186" s="18"/>
      <c r="N186" s="18"/>
      <c r="O186" s="18"/>
      <c r="P186" s="18"/>
      <c r="Q186" s="18"/>
      <c r="R186" s="18"/>
      <c r="S186" s="18"/>
      <c r="T186" s="18"/>
      <c r="U186" s="18"/>
    </row>
    <row r="187" spans="1:21" x14ac:dyDescent="0.3">
      <c r="A187" s="18"/>
      <c r="B187" s="18"/>
      <c r="C187" s="18"/>
      <c r="D187" s="18"/>
      <c r="E187" s="18"/>
      <c r="F187" s="18"/>
      <c r="G187" s="18"/>
      <c r="H187" s="18"/>
      <c r="I187" s="18"/>
      <c r="J187" s="18"/>
      <c r="K187" s="18"/>
      <c r="L187" s="18"/>
      <c r="M187" s="18"/>
      <c r="N187" s="18"/>
      <c r="O187" s="18"/>
      <c r="P187" s="18"/>
      <c r="Q187" s="18"/>
      <c r="R187" s="18"/>
      <c r="S187" s="18"/>
      <c r="T187" s="18"/>
      <c r="U187" s="18"/>
    </row>
    <row r="188" spans="1:21" x14ac:dyDescent="0.3">
      <c r="A188" s="18"/>
      <c r="B188" s="18"/>
      <c r="C188" s="18"/>
      <c r="D188" s="18"/>
      <c r="E188" s="18"/>
      <c r="F188" s="18"/>
      <c r="G188" s="18"/>
      <c r="H188" s="18"/>
      <c r="I188" s="18"/>
      <c r="J188" s="18"/>
      <c r="K188" s="18"/>
      <c r="L188" s="18"/>
      <c r="M188" s="18"/>
      <c r="N188" s="18"/>
      <c r="O188" s="18"/>
      <c r="P188" s="18"/>
      <c r="Q188" s="18"/>
      <c r="R188" s="18"/>
      <c r="S188" s="18"/>
      <c r="T188" s="18"/>
      <c r="U188" s="18"/>
    </row>
    <row r="189" spans="1:21" x14ac:dyDescent="0.3">
      <c r="A189" s="18"/>
      <c r="B189" s="18"/>
      <c r="C189" s="18"/>
      <c r="D189" s="18"/>
      <c r="E189" s="18"/>
      <c r="F189" s="18"/>
      <c r="G189" s="18"/>
      <c r="H189" s="18"/>
      <c r="I189" s="18"/>
      <c r="J189" s="18"/>
      <c r="K189" s="18"/>
      <c r="L189" s="18"/>
      <c r="M189" s="18"/>
      <c r="N189" s="18"/>
      <c r="O189" s="18"/>
      <c r="P189" s="18"/>
      <c r="Q189" s="18"/>
      <c r="R189" s="18"/>
      <c r="S189" s="18"/>
      <c r="T189" s="18"/>
      <c r="U189" s="18"/>
    </row>
    <row r="190" spans="1:21" x14ac:dyDescent="0.3">
      <c r="A190" s="18"/>
      <c r="B190" s="18"/>
      <c r="C190" s="18"/>
      <c r="D190" s="18"/>
      <c r="E190" s="18"/>
      <c r="F190" s="18"/>
      <c r="G190" s="18"/>
      <c r="H190" s="18"/>
      <c r="I190" s="18"/>
      <c r="J190" s="18"/>
      <c r="K190" s="18"/>
      <c r="L190" s="18"/>
      <c r="M190" s="18"/>
      <c r="N190" s="18"/>
      <c r="O190" s="18"/>
      <c r="P190" s="18"/>
      <c r="Q190" s="18"/>
      <c r="R190" s="18"/>
      <c r="S190" s="18"/>
      <c r="T190" s="18"/>
      <c r="U190" s="18"/>
    </row>
    <row r="191" spans="1:21" x14ac:dyDescent="0.3">
      <c r="A191" s="18"/>
      <c r="B191" s="18"/>
      <c r="C191" s="18"/>
      <c r="D191" s="18"/>
      <c r="E191" s="18"/>
      <c r="F191" s="18"/>
      <c r="G191" s="18"/>
      <c r="H191" s="18"/>
      <c r="I191" s="18"/>
      <c r="J191" s="18"/>
      <c r="K191" s="18"/>
      <c r="L191" s="18"/>
      <c r="M191" s="18"/>
      <c r="N191" s="18"/>
      <c r="O191" s="18"/>
      <c r="P191" s="18"/>
      <c r="Q191" s="18"/>
      <c r="R191" s="18"/>
      <c r="S191" s="18"/>
      <c r="T191" s="18"/>
      <c r="U191" s="18"/>
    </row>
    <row r="192" spans="1:21" x14ac:dyDescent="0.3">
      <c r="A192" s="18"/>
      <c r="B192" s="18"/>
      <c r="C192" s="18"/>
      <c r="D192" s="18"/>
      <c r="E192" s="18"/>
      <c r="F192" s="18"/>
      <c r="G192" s="18"/>
      <c r="H192" s="18"/>
      <c r="I192" s="18"/>
      <c r="J192" s="18"/>
      <c r="K192" s="18"/>
      <c r="L192" s="18"/>
      <c r="M192" s="18"/>
      <c r="N192" s="18"/>
      <c r="O192" s="18"/>
      <c r="P192" s="18"/>
      <c r="Q192" s="18"/>
      <c r="R192" s="18"/>
      <c r="S192" s="18"/>
      <c r="T192" s="18"/>
      <c r="U192" s="18"/>
    </row>
    <row r="193" spans="1:21" x14ac:dyDescent="0.3">
      <c r="A193" s="18"/>
      <c r="B193" s="18"/>
      <c r="C193" s="18"/>
      <c r="D193" s="18"/>
      <c r="E193" s="18"/>
      <c r="F193" s="18"/>
      <c r="G193" s="18"/>
      <c r="H193" s="18"/>
      <c r="I193" s="18"/>
      <c r="J193" s="18"/>
      <c r="K193" s="18"/>
      <c r="L193" s="18"/>
      <c r="M193" s="18"/>
      <c r="N193" s="18"/>
      <c r="O193" s="18"/>
      <c r="P193" s="18"/>
      <c r="Q193" s="18"/>
      <c r="R193" s="18"/>
      <c r="S193" s="18"/>
      <c r="T193" s="18"/>
      <c r="U193" s="18"/>
    </row>
    <row r="194" spans="1:21" x14ac:dyDescent="0.3">
      <c r="A194" s="18"/>
      <c r="B194" s="18"/>
      <c r="C194" s="18"/>
      <c r="D194" s="18"/>
      <c r="E194" s="18"/>
      <c r="F194" s="18"/>
      <c r="G194" s="18"/>
      <c r="H194" s="18"/>
      <c r="I194" s="18"/>
      <c r="J194" s="18"/>
      <c r="K194" s="18"/>
      <c r="L194" s="18"/>
      <c r="M194" s="18"/>
      <c r="N194" s="18"/>
      <c r="O194" s="18"/>
      <c r="P194" s="18"/>
      <c r="Q194" s="18"/>
      <c r="R194" s="18"/>
      <c r="S194" s="18"/>
      <c r="T194" s="18"/>
      <c r="U194" s="18"/>
    </row>
    <row r="195" spans="1:21" x14ac:dyDescent="0.3">
      <c r="A195" s="18"/>
      <c r="B195" s="18"/>
      <c r="C195" s="18"/>
      <c r="D195" s="18"/>
      <c r="E195" s="18"/>
      <c r="F195" s="18"/>
      <c r="G195" s="18"/>
      <c r="H195" s="18"/>
      <c r="I195" s="18"/>
      <c r="J195" s="18"/>
      <c r="K195" s="18"/>
      <c r="L195" s="18"/>
      <c r="M195" s="18"/>
      <c r="N195" s="18"/>
      <c r="O195" s="18"/>
      <c r="P195" s="18"/>
      <c r="Q195" s="18"/>
      <c r="R195" s="18"/>
      <c r="S195" s="18"/>
      <c r="T195" s="18"/>
      <c r="U195" s="18"/>
    </row>
    <row r="196" spans="1:21" x14ac:dyDescent="0.3">
      <c r="A196" s="18"/>
      <c r="B196" s="18"/>
      <c r="C196" s="18"/>
      <c r="D196" s="18"/>
      <c r="E196" s="18"/>
      <c r="F196" s="18"/>
      <c r="G196" s="18"/>
      <c r="H196" s="18"/>
      <c r="I196" s="18"/>
      <c r="J196" s="18"/>
      <c r="K196" s="18"/>
      <c r="L196" s="18"/>
      <c r="M196" s="18"/>
      <c r="N196" s="18"/>
      <c r="O196" s="18"/>
      <c r="P196" s="18"/>
      <c r="Q196" s="18"/>
      <c r="R196" s="18"/>
      <c r="S196" s="18"/>
      <c r="T196" s="18"/>
      <c r="U196" s="18"/>
    </row>
    <row r="197" spans="1:21" x14ac:dyDescent="0.3">
      <c r="A197" s="18"/>
      <c r="B197" s="18"/>
      <c r="C197" s="18"/>
      <c r="D197" s="18"/>
      <c r="E197" s="18"/>
      <c r="F197" s="18"/>
      <c r="G197" s="18"/>
      <c r="H197" s="18"/>
      <c r="I197" s="18"/>
      <c r="J197" s="18"/>
      <c r="K197" s="18"/>
      <c r="L197" s="18"/>
      <c r="M197" s="18"/>
      <c r="N197" s="18"/>
      <c r="O197" s="18"/>
      <c r="P197" s="18"/>
      <c r="Q197" s="18"/>
      <c r="R197" s="18"/>
      <c r="S197" s="18"/>
      <c r="T197" s="18"/>
      <c r="U197" s="18"/>
    </row>
    <row r="198" spans="1:21" x14ac:dyDescent="0.3">
      <c r="A198" s="18"/>
      <c r="B198" s="18"/>
      <c r="C198" s="18"/>
      <c r="D198" s="18"/>
      <c r="E198" s="18"/>
      <c r="F198" s="18"/>
      <c r="G198" s="18"/>
      <c r="H198" s="18"/>
      <c r="I198" s="18"/>
      <c r="J198" s="18"/>
      <c r="K198" s="18"/>
      <c r="L198" s="18"/>
      <c r="M198" s="18"/>
      <c r="N198" s="18"/>
      <c r="O198" s="18"/>
      <c r="P198" s="18"/>
      <c r="Q198" s="18"/>
      <c r="R198" s="18"/>
      <c r="S198" s="18"/>
      <c r="T198" s="18"/>
      <c r="U198" s="18"/>
    </row>
    <row r="199" spans="1:21" x14ac:dyDescent="0.3">
      <c r="A199" s="18"/>
      <c r="B199" s="18"/>
      <c r="C199" s="18"/>
      <c r="D199" s="18"/>
      <c r="E199" s="18"/>
      <c r="F199" s="18"/>
      <c r="G199" s="18"/>
      <c r="H199" s="18"/>
      <c r="I199" s="18"/>
      <c r="J199" s="18"/>
      <c r="K199" s="18"/>
      <c r="L199" s="18"/>
      <c r="M199" s="18"/>
      <c r="N199" s="18"/>
      <c r="O199" s="18"/>
      <c r="P199" s="18"/>
      <c r="Q199" s="18"/>
      <c r="R199" s="18"/>
      <c r="S199" s="18"/>
      <c r="T199" s="18"/>
      <c r="U199" s="18"/>
    </row>
    <row r="200" spans="1:21" x14ac:dyDescent="0.3">
      <c r="A200" s="18"/>
      <c r="B200" s="18"/>
      <c r="C200" s="18"/>
      <c r="D200" s="18"/>
      <c r="E200" s="18"/>
      <c r="F200" s="18"/>
      <c r="G200" s="18"/>
      <c r="H200" s="18"/>
      <c r="I200" s="18"/>
      <c r="J200" s="18"/>
      <c r="K200" s="18"/>
      <c r="L200" s="18"/>
      <c r="M200" s="18"/>
      <c r="N200" s="18"/>
      <c r="O200" s="18"/>
      <c r="P200" s="18"/>
      <c r="Q200" s="18"/>
      <c r="R200" s="18"/>
      <c r="S200" s="18"/>
      <c r="T200" s="18"/>
      <c r="U200" s="18"/>
    </row>
    <row r="201" spans="1:21" x14ac:dyDescent="0.3">
      <c r="A201" s="18"/>
      <c r="B201" s="18"/>
      <c r="C201" s="18"/>
      <c r="D201" s="18"/>
      <c r="E201" s="18"/>
      <c r="F201" s="18"/>
      <c r="G201" s="18"/>
      <c r="H201" s="18"/>
      <c r="I201" s="18"/>
      <c r="J201" s="18"/>
      <c r="K201" s="18"/>
      <c r="L201" s="18"/>
      <c r="M201" s="18"/>
      <c r="N201" s="18"/>
      <c r="O201" s="18"/>
      <c r="P201" s="18"/>
      <c r="Q201" s="18"/>
      <c r="R201" s="18"/>
      <c r="S201" s="18"/>
      <c r="T201" s="18"/>
      <c r="U201" s="18"/>
    </row>
    <row r="202" spans="1:21" x14ac:dyDescent="0.3">
      <c r="A202" s="18"/>
      <c r="B202" s="18"/>
      <c r="C202" s="18"/>
      <c r="D202" s="18"/>
      <c r="E202" s="18"/>
      <c r="F202" s="18"/>
      <c r="G202" s="18"/>
      <c r="H202" s="18"/>
      <c r="I202" s="18"/>
      <c r="J202" s="18"/>
      <c r="K202" s="18"/>
      <c r="L202" s="18"/>
      <c r="M202" s="18"/>
      <c r="N202" s="18"/>
      <c r="O202" s="18"/>
      <c r="P202" s="18"/>
      <c r="Q202" s="18"/>
      <c r="R202" s="18"/>
      <c r="S202" s="18"/>
      <c r="T202" s="18"/>
      <c r="U202" s="18"/>
    </row>
    <row r="203" spans="1:21" x14ac:dyDescent="0.3">
      <c r="A203" s="18"/>
      <c r="B203" s="18"/>
      <c r="C203" s="18"/>
      <c r="D203" s="18"/>
      <c r="E203" s="18"/>
      <c r="F203" s="18"/>
      <c r="G203" s="18"/>
      <c r="H203" s="18"/>
      <c r="I203" s="18"/>
      <c r="J203" s="18"/>
      <c r="K203" s="18"/>
      <c r="L203" s="18"/>
      <c r="M203" s="18"/>
      <c r="N203" s="18"/>
      <c r="O203" s="18"/>
      <c r="P203" s="18"/>
      <c r="Q203" s="18"/>
      <c r="R203" s="18"/>
      <c r="S203" s="18"/>
      <c r="T203" s="18"/>
      <c r="U203" s="18"/>
    </row>
    <row r="204" spans="1:21" x14ac:dyDescent="0.3">
      <c r="A204" s="18"/>
      <c r="B204" s="18"/>
      <c r="C204" s="18"/>
      <c r="D204" s="18"/>
      <c r="E204" s="18"/>
      <c r="F204" s="18"/>
      <c r="G204" s="18"/>
      <c r="H204" s="18"/>
      <c r="I204" s="18"/>
      <c r="J204" s="18"/>
      <c r="K204" s="18"/>
      <c r="L204" s="18"/>
      <c r="M204" s="18"/>
      <c r="N204" s="18"/>
      <c r="O204" s="18"/>
      <c r="P204" s="18"/>
      <c r="Q204" s="18"/>
      <c r="R204" s="18"/>
      <c r="S204" s="18"/>
      <c r="T204" s="18"/>
      <c r="U204" s="18"/>
    </row>
    <row r="205" spans="1:21" x14ac:dyDescent="0.3">
      <c r="A205" s="18"/>
      <c r="B205" s="18"/>
      <c r="C205" s="18"/>
      <c r="D205" s="18"/>
      <c r="E205" s="18"/>
      <c r="F205" s="18"/>
      <c r="G205" s="18"/>
      <c r="H205" s="18"/>
      <c r="I205" s="18"/>
      <c r="J205" s="18"/>
      <c r="K205" s="18"/>
      <c r="L205" s="18"/>
      <c r="M205" s="18"/>
      <c r="N205" s="18"/>
      <c r="O205" s="18"/>
      <c r="P205" s="18"/>
      <c r="Q205" s="18"/>
      <c r="R205" s="18"/>
      <c r="S205" s="18"/>
      <c r="T205" s="18"/>
      <c r="U205" s="18"/>
    </row>
    <row r="206" spans="1:21" x14ac:dyDescent="0.3">
      <c r="A206" s="18"/>
      <c r="B206" s="18"/>
      <c r="C206" s="18"/>
      <c r="D206" s="18"/>
      <c r="E206" s="18"/>
      <c r="F206" s="18"/>
      <c r="G206" s="18"/>
      <c r="H206" s="18"/>
      <c r="I206" s="18"/>
      <c r="J206" s="18"/>
      <c r="K206" s="18"/>
      <c r="L206" s="18"/>
      <c r="M206" s="18"/>
      <c r="N206" s="18"/>
      <c r="O206" s="18"/>
      <c r="P206" s="18"/>
      <c r="Q206" s="18"/>
      <c r="R206" s="18"/>
      <c r="S206" s="18"/>
      <c r="T206" s="18"/>
      <c r="U206" s="18"/>
    </row>
    <row r="207" spans="1:21" x14ac:dyDescent="0.3">
      <c r="A207" s="18"/>
      <c r="B207" s="18"/>
      <c r="C207" s="18"/>
      <c r="D207" s="18"/>
      <c r="E207" s="18"/>
      <c r="F207" s="18"/>
      <c r="G207" s="18"/>
      <c r="H207" s="18"/>
      <c r="I207" s="18"/>
      <c r="J207" s="18"/>
      <c r="K207" s="18"/>
      <c r="L207" s="18"/>
      <c r="M207" s="18"/>
      <c r="N207" s="18"/>
      <c r="O207" s="18"/>
      <c r="P207" s="18"/>
      <c r="Q207" s="18"/>
      <c r="R207" s="18"/>
      <c r="S207" s="18"/>
      <c r="T207" s="18"/>
      <c r="U207" s="18"/>
    </row>
    <row r="208" spans="1:21" x14ac:dyDescent="0.3">
      <c r="A208" s="18"/>
      <c r="B208" s="18"/>
      <c r="C208" s="18"/>
      <c r="D208" s="18"/>
      <c r="E208" s="18"/>
      <c r="F208" s="18"/>
      <c r="G208" s="18"/>
      <c r="H208" s="18"/>
      <c r="I208" s="18"/>
      <c r="J208" s="18"/>
      <c r="K208" s="18"/>
      <c r="L208" s="18"/>
      <c r="M208" s="18"/>
      <c r="N208" s="18"/>
      <c r="O208" s="18"/>
      <c r="P208" s="18"/>
      <c r="Q208" s="18"/>
      <c r="R208" s="18"/>
      <c r="S208" s="18"/>
      <c r="T208" s="18"/>
      <c r="U208" s="18"/>
    </row>
    <row r="209" spans="1:21" x14ac:dyDescent="0.3">
      <c r="A209" s="18"/>
      <c r="B209" s="18"/>
      <c r="C209" s="18"/>
      <c r="D209" s="18"/>
      <c r="E209" s="18"/>
      <c r="F209" s="18"/>
      <c r="G209" s="18"/>
      <c r="H209" s="18"/>
      <c r="I209" s="18"/>
      <c r="J209" s="18"/>
      <c r="K209" s="18"/>
      <c r="L209" s="18"/>
      <c r="M209" s="18"/>
      <c r="N209" s="18"/>
      <c r="O209" s="18"/>
      <c r="P209" s="18"/>
      <c r="Q209" s="18"/>
      <c r="R209" s="18"/>
      <c r="S209" s="18"/>
      <c r="T209" s="18"/>
      <c r="U209" s="18"/>
    </row>
    <row r="210" spans="1:21" x14ac:dyDescent="0.3">
      <c r="A210" s="18"/>
      <c r="B210" s="18"/>
      <c r="C210" s="18"/>
      <c r="D210" s="18"/>
      <c r="E210" s="18"/>
      <c r="F210" s="18"/>
      <c r="G210" s="18"/>
      <c r="H210" s="18"/>
      <c r="I210" s="18"/>
      <c r="J210" s="18"/>
      <c r="K210" s="18"/>
      <c r="L210" s="18"/>
      <c r="M210" s="18"/>
      <c r="N210" s="18"/>
      <c r="O210" s="18"/>
      <c r="P210" s="18"/>
      <c r="Q210" s="18"/>
      <c r="R210" s="18"/>
      <c r="S210" s="18"/>
      <c r="T210" s="18"/>
      <c r="U210" s="18"/>
    </row>
    <row r="211" spans="1:21" x14ac:dyDescent="0.3">
      <c r="A211" s="18"/>
      <c r="B211" s="18"/>
      <c r="C211" s="18"/>
      <c r="D211" s="18"/>
      <c r="E211" s="18"/>
      <c r="F211" s="18"/>
      <c r="G211" s="18"/>
      <c r="H211" s="18"/>
      <c r="I211" s="18"/>
      <c r="J211" s="18"/>
      <c r="K211" s="18"/>
      <c r="L211" s="18"/>
      <c r="M211" s="18"/>
      <c r="N211" s="18"/>
      <c r="O211" s="18"/>
      <c r="P211" s="18"/>
      <c r="Q211" s="18"/>
      <c r="R211" s="18"/>
      <c r="S211" s="18"/>
      <c r="T211" s="18"/>
      <c r="U211" s="18"/>
    </row>
    <row r="212" spans="1:21" x14ac:dyDescent="0.3">
      <c r="A212" s="18"/>
      <c r="B212" s="18"/>
      <c r="C212" s="18"/>
      <c r="D212" s="18"/>
      <c r="E212" s="18"/>
      <c r="F212" s="18"/>
      <c r="G212" s="18"/>
      <c r="H212" s="18"/>
      <c r="I212" s="18"/>
      <c r="J212" s="18"/>
      <c r="K212" s="18"/>
      <c r="L212" s="18"/>
      <c r="M212" s="18"/>
      <c r="N212" s="18"/>
      <c r="O212" s="18"/>
      <c r="P212" s="18"/>
      <c r="Q212" s="18"/>
      <c r="R212" s="18"/>
      <c r="S212" s="18"/>
      <c r="T212" s="18"/>
      <c r="U212" s="18"/>
    </row>
    <row r="213" spans="1:21" x14ac:dyDescent="0.3">
      <c r="A213" s="18"/>
      <c r="B213" s="18"/>
      <c r="C213" s="18"/>
      <c r="D213" s="18"/>
      <c r="E213" s="18"/>
      <c r="F213" s="18"/>
      <c r="G213" s="18"/>
      <c r="H213" s="18"/>
      <c r="I213" s="18"/>
      <c r="J213" s="18"/>
      <c r="K213" s="18"/>
      <c r="L213" s="18"/>
      <c r="M213" s="18"/>
      <c r="N213" s="18"/>
      <c r="O213" s="18"/>
      <c r="P213" s="18"/>
      <c r="Q213" s="18"/>
      <c r="R213" s="18"/>
      <c r="S213" s="18"/>
      <c r="T213" s="18"/>
      <c r="U213" s="18"/>
    </row>
    <row r="214" spans="1:21" x14ac:dyDescent="0.3">
      <c r="A214" s="18"/>
      <c r="B214" s="18"/>
      <c r="C214" s="18"/>
      <c r="D214" s="18"/>
      <c r="E214" s="18"/>
      <c r="F214" s="18"/>
      <c r="G214" s="18"/>
      <c r="H214" s="18"/>
      <c r="I214" s="18"/>
      <c r="J214" s="18"/>
      <c r="K214" s="18"/>
      <c r="L214" s="18"/>
      <c r="M214" s="18"/>
      <c r="N214" s="18"/>
      <c r="O214" s="18"/>
      <c r="P214" s="18"/>
      <c r="Q214" s="18"/>
      <c r="R214" s="18"/>
      <c r="S214" s="18"/>
      <c r="T214" s="18"/>
      <c r="U214" s="18"/>
    </row>
    <row r="215" spans="1:21" x14ac:dyDescent="0.3">
      <c r="A215" s="18"/>
      <c r="B215" s="18"/>
      <c r="C215" s="18"/>
      <c r="D215" s="18"/>
      <c r="E215" s="18"/>
      <c r="F215" s="18"/>
      <c r="G215" s="18"/>
      <c r="H215" s="18"/>
      <c r="I215" s="18"/>
      <c r="J215" s="18"/>
      <c r="K215" s="18"/>
      <c r="L215" s="18"/>
      <c r="M215" s="18"/>
      <c r="N215" s="18"/>
      <c r="O215" s="18"/>
      <c r="P215" s="18"/>
      <c r="Q215" s="18"/>
      <c r="R215" s="18"/>
      <c r="S215" s="18"/>
      <c r="T215" s="18"/>
      <c r="U215" s="18"/>
    </row>
    <row r="216" spans="1:21" x14ac:dyDescent="0.3">
      <c r="A216" s="18"/>
      <c r="B216" s="18"/>
      <c r="C216" s="18"/>
      <c r="D216" s="18"/>
      <c r="E216" s="18"/>
      <c r="F216" s="18"/>
      <c r="G216" s="18"/>
      <c r="H216" s="18"/>
      <c r="I216" s="18"/>
      <c r="J216" s="18"/>
      <c r="K216" s="18"/>
      <c r="L216" s="18"/>
      <c r="M216" s="18"/>
      <c r="N216" s="18"/>
      <c r="O216" s="18"/>
      <c r="P216" s="18"/>
      <c r="Q216" s="18"/>
      <c r="R216" s="18"/>
      <c r="S216" s="18"/>
      <c r="T216" s="18"/>
      <c r="U216" s="18"/>
    </row>
    <row r="217" spans="1:21" x14ac:dyDescent="0.3">
      <c r="A217" s="18"/>
      <c r="B217" s="18"/>
      <c r="C217" s="18"/>
      <c r="D217" s="18"/>
      <c r="E217" s="18"/>
      <c r="F217" s="18"/>
      <c r="G217" s="18"/>
      <c r="H217" s="18"/>
      <c r="I217" s="18"/>
      <c r="J217" s="18"/>
      <c r="K217" s="18"/>
      <c r="L217" s="18"/>
      <c r="M217" s="18"/>
      <c r="N217" s="18"/>
      <c r="O217" s="18"/>
      <c r="P217" s="18"/>
      <c r="Q217" s="18"/>
      <c r="R217" s="18"/>
      <c r="S217" s="18"/>
      <c r="T217" s="18"/>
      <c r="U217" s="18"/>
    </row>
    <row r="218" spans="1:21" x14ac:dyDescent="0.3">
      <c r="A218" s="18"/>
      <c r="B218" s="18"/>
      <c r="C218" s="18"/>
      <c r="D218" s="18"/>
      <c r="E218" s="18"/>
      <c r="F218" s="18"/>
      <c r="G218" s="18"/>
      <c r="H218" s="18"/>
      <c r="I218" s="18"/>
      <c r="J218" s="18"/>
      <c r="K218" s="18"/>
      <c r="L218" s="18"/>
      <c r="M218" s="18"/>
      <c r="N218" s="18"/>
      <c r="O218" s="18"/>
      <c r="P218" s="18"/>
      <c r="Q218" s="18"/>
      <c r="R218" s="18"/>
      <c r="S218" s="18"/>
      <c r="T218" s="18"/>
      <c r="U218" s="18"/>
    </row>
    <row r="219" spans="1:21" x14ac:dyDescent="0.3">
      <c r="A219" s="18"/>
      <c r="B219" s="18"/>
      <c r="C219" s="18"/>
      <c r="D219" s="18"/>
      <c r="E219" s="18"/>
      <c r="F219" s="18"/>
      <c r="G219" s="18"/>
      <c r="H219" s="18"/>
      <c r="I219" s="18"/>
      <c r="J219" s="18"/>
      <c r="K219" s="18"/>
      <c r="L219" s="18"/>
      <c r="M219" s="18"/>
      <c r="N219" s="18"/>
      <c r="O219" s="18"/>
      <c r="P219" s="18"/>
      <c r="Q219" s="18"/>
      <c r="R219" s="18"/>
      <c r="S219" s="18"/>
      <c r="T219" s="18"/>
      <c r="U219" s="18"/>
    </row>
    <row r="220" spans="1:21" x14ac:dyDescent="0.3">
      <c r="A220" s="18"/>
      <c r="B220" s="18"/>
      <c r="C220" s="18"/>
      <c r="D220" s="18"/>
      <c r="E220" s="18"/>
      <c r="F220" s="18"/>
      <c r="G220" s="18"/>
      <c r="H220" s="18"/>
      <c r="I220" s="18"/>
      <c r="J220" s="18"/>
      <c r="K220" s="18"/>
      <c r="L220" s="18"/>
      <c r="M220" s="18"/>
      <c r="N220" s="18"/>
      <c r="O220" s="18"/>
      <c r="P220" s="18"/>
      <c r="Q220" s="18"/>
      <c r="R220" s="18"/>
      <c r="S220" s="18"/>
      <c r="T220" s="18"/>
      <c r="U220" s="18"/>
    </row>
    <row r="221" spans="1:21" x14ac:dyDescent="0.3">
      <c r="A221" s="18"/>
      <c r="B221" s="18"/>
      <c r="C221" s="18"/>
      <c r="D221" s="18"/>
      <c r="E221" s="18"/>
      <c r="F221" s="18"/>
      <c r="G221" s="18"/>
      <c r="H221" s="18"/>
      <c r="I221" s="18"/>
      <c r="J221" s="18"/>
      <c r="K221" s="18"/>
      <c r="L221" s="18"/>
      <c r="M221" s="18"/>
      <c r="N221" s="18"/>
      <c r="O221" s="18"/>
      <c r="P221" s="18"/>
      <c r="Q221" s="18"/>
      <c r="R221" s="18"/>
      <c r="S221" s="18"/>
      <c r="T221" s="18"/>
      <c r="U221" s="18"/>
    </row>
    <row r="222" spans="1:21" x14ac:dyDescent="0.3">
      <c r="A222" s="18"/>
      <c r="B222" s="18"/>
      <c r="C222" s="18"/>
      <c r="D222" s="18"/>
      <c r="E222" s="18"/>
      <c r="F222" s="18"/>
      <c r="G222" s="18"/>
      <c r="H222" s="18"/>
      <c r="I222" s="18"/>
      <c r="J222" s="18"/>
      <c r="K222" s="18"/>
      <c r="L222" s="18"/>
      <c r="M222" s="18"/>
      <c r="N222" s="18"/>
      <c r="O222" s="18"/>
      <c r="P222" s="18"/>
      <c r="Q222" s="18"/>
      <c r="R222" s="18"/>
      <c r="S222" s="18"/>
      <c r="T222" s="18"/>
      <c r="U222" s="18"/>
    </row>
    <row r="223" spans="1:21" x14ac:dyDescent="0.3">
      <c r="A223" s="18"/>
      <c r="B223" s="18"/>
      <c r="C223" s="18"/>
      <c r="D223" s="18"/>
      <c r="E223" s="18"/>
      <c r="F223" s="18"/>
      <c r="G223" s="18"/>
      <c r="H223" s="18"/>
      <c r="I223" s="18"/>
      <c r="J223" s="18"/>
      <c r="K223" s="18"/>
      <c r="L223" s="18"/>
      <c r="M223" s="18"/>
      <c r="N223" s="18"/>
      <c r="O223" s="18"/>
      <c r="P223" s="18"/>
      <c r="Q223" s="18"/>
      <c r="R223" s="18"/>
      <c r="S223" s="18"/>
      <c r="T223" s="18"/>
      <c r="U223" s="18"/>
    </row>
    <row r="224" spans="1:21" x14ac:dyDescent="0.3">
      <c r="A224" s="18"/>
      <c r="B224" s="18"/>
      <c r="C224" s="18"/>
      <c r="D224" s="18"/>
      <c r="E224" s="18"/>
      <c r="F224" s="18"/>
      <c r="G224" s="18"/>
      <c r="H224" s="18"/>
      <c r="I224" s="18"/>
      <c r="J224" s="18"/>
      <c r="K224" s="18"/>
      <c r="L224" s="18"/>
      <c r="M224" s="18"/>
      <c r="N224" s="18"/>
      <c r="O224" s="18"/>
      <c r="P224" s="18"/>
      <c r="Q224" s="18"/>
      <c r="R224" s="18"/>
      <c r="S224" s="18"/>
      <c r="T224" s="18"/>
      <c r="U224" s="18"/>
    </row>
    <row r="225" spans="1:21" x14ac:dyDescent="0.3">
      <c r="A225" s="18"/>
      <c r="B225" s="18"/>
      <c r="C225" s="18"/>
      <c r="D225" s="18"/>
      <c r="E225" s="18"/>
      <c r="F225" s="18"/>
      <c r="G225" s="18"/>
      <c r="H225" s="18"/>
      <c r="I225" s="18"/>
      <c r="J225" s="18"/>
      <c r="K225" s="18"/>
      <c r="L225" s="18"/>
      <c r="M225" s="18"/>
      <c r="N225" s="18"/>
      <c r="O225" s="18"/>
      <c r="P225" s="18"/>
      <c r="Q225" s="18"/>
      <c r="R225" s="18"/>
      <c r="S225" s="18"/>
      <c r="T225" s="18"/>
      <c r="U225" s="18"/>
    </row>
    <row r="226" spans="1:21" x14ac:dyDescent="0.3">
      <c r="A226" s="18"/>
      <c r="B226" s="18"/>
      <c r="C226" s="18"/>
      <c r="D226" s="18"/>
      <c r="E226" s="18"/>
      <c r="F226" s="18"/>
      <c r="G226" s="18"/>
      <c r="H226" s="18"/>
      <c r="I226" s="18"/>
      <c r="J226" s="18"/>
      <c r="K226" s="18"/>
      <c r="L226" s="18"/>
      <c r="M226" s="18"/>
      <c r="N226" s="18"/>
      <c r="O226" s="18"/>
      <c r="P226" s="18"/>
      <c r="Q226" s="18"/>
      <c r="R226" s="18"/>
      <c r="S226" s="18"/>
      <c r="T226" s="18"/>
      <c r="U226" s="18"/>
    </row>
    <row r="227" spans="1:21" x14ac:dyDescent="0.3">
      <c r="A227" s="18"/>
      <c r="B227" s="18"/>
      <c r="C227" s="18"/>
      <c r="D227" s="18"/>
      <c r="E227" s="18"/>
      <c r="F227" s="18"/>
      <c r="G227" s="18"/>
      <c r="H227" s="18"/>
      <c r="I227" s="18"/>
      <c r="J227" s="18"/>
      <c r="K227" s="18"/>
      <c r="L227" s="18"/>
      <c r="M227" s="18"/>
      <c r="N227" s="18"/>
      <c r="O227" s="18"/>
      <c r="P227" s="18"/>
      <c r="Q227" s="18"/>
      <c r="R227" s="18"/>
      <c r="S227" s="18"/>
      <c r="T227" s="18"/>
      <c r="U227" s="18"/>
    </row>
    <row r="228" spans="1:21" x14ac:dyDescent="0.3">
      <c r="A228" s="18"/>
      <c r="B228" s="18"/>
      <c r="C228" s="18"/>
      <c r="D228" s="18"/>
      <c r="E228" s="18"/>
      <c r="F228" s="18"/>
      <c r="G228" s="18"/>
      <c r="H228" s="18"/>
      <c r="I228" s="18"/>
      <c r="J228" s="18"/>
      <c r="K228" s="18"/>
      <c r="L228" s="18"/>
      <c r="M228" s="18"/>
      <c r="N228" s="18"/>
      <c r="O228" s="18"/>
      <c r="P228" s="18"/>
      <c r="Q228" s="18"/>
      <c r="R228" s="18"/>
      <c r="S228" s="18"/>
      <c r="T228" s="18"/>
      <c r="U228" s="18"/>
    </row>
    <row r="229" spans="1:21" x14ac:dyDescent="0.3">
      <c r="A229" s="18"/>
      <c r="B229" s="18"/>
      <c r="C229" s="18"/>
      <c r="D229" s="18"/>
      <c r="E229" s="18"/>
      <c r="F229" s="18"/>
      <c r="G229" s="18"/>
      <c r="H229" s="18"/>
      <c r="I229" s="18"/>
      <c r="J229" s="18"/>
      <c r="K229" s="18"/>
      <c r="L229" s="18"/>
      <c r="M229" s="18"/>
      <c r="N229" s="18"/>
      <c r="O229" s="18"/>
      <c r="P229" s="18"/>
      <c r="Q229" s="18"/>
      <c r="R229" s="18"/>
      <c r="S229" s="18"/>
      <c r="T229" s="18"/>
      <c r="U229" s="18"/>
    </row>
    <row r="230" spans="1:21" x14ac:dyDescent="0.3">
      <c r="A230" s="18"/>
      <c r="B230" s="18"/>
      <c r="C230" s="18"/>
      <c r="D230" s="18"/>
      <c r="E230" s="18"/>
      <c r="F230" s="18"/>
      <c r="G230" s="18"/>
      <c r="H230" s="18"/>
      <c r="I230" s="18"/>
      <c r="J230" s="18"/>
      <c r="K230" s="18"/>
      <c r="L230" s="18"/>
      <c r="M230" s="18"/>
      <c r="N230" s="18"/>
      <c r="O230" s="18"/>
      <c r="P230" s="18"/>
      <c r="Q230" s="18"/>
      <c r="R230" s="18"/>
      <c r="S230" s="18"/>
      <c r="T230" s="18"/>
      <c r="U230" s="18"/>
    </row>
    <row r="231" spans="1:21" x14ac:dyDescent="0.3">
      <c r="A231" s="18"/>
      <c r="B231" s="18"/>
      <c r="C231" s="18"/>
      <c r="D231" s="18"/>
      <c r="E231" s="18"/>
      <c r="F231" s="18"/>
      <c r="G231" s="18"/>
      <c r="H231" s="18"/>
      <c r="I231" s="18"/>
      <c r="J231" s="18"/>
      <c r="K231" s="18"/>
      <c r="L231" s="18"/>
      <c r="M231" s="18"/>
      <c r="N231" s="18"/>
      <c r="O231" s="18"/>
      <c r="P231" s="18"/>
      <c r="Q231" s="18"/>
      <c r="R231" s="18"/>
      <c r="S231" s="18"/>
      <c r="T231" s="18"/>
      <c r="U231" s="18"/>
    </row>
    <row r="232" spans="1:21" x14ac:dyDescent="0.3">
      <c r="A232" s="18"/>
      <c r="B232" s="18"/>
      <c r="C232" s="18"/>
      <c r="D232" s="18"/>
      <c r="E232" s="18"/>
      <c r="F232" s="18"/>
      <c r="G232" s="18"/>
      <c r="H232" s="18"/>
      <c r="I232" s="18"/>
      <c r="J232" s="18"/>
      <c r="K232" s="18"/>
      <c r="L232" s="18"/>
      <c r="M232" s="18"/>
      <c r="N232" s="18"/>
      <c r="O232" s="18"/>
      <c r="P232" s="18"/>
      <c r="Q232" s="18"/>
      <c r="R232" s="18"/>
      <c r="S232" s="18"/>
      <c r="T232" s="18"/>
      <c r="U232" s="18"/>
    </row>
    <row r="233" spans="1:21" x14ac:dyDescent="0.3">
      <c r="A233" s="18"/>
      <c r="B233" s="18"/>
      <c r="C233" s="18"/>
      <c r="D233" s="18"/>
      <c r="E233" s="18"/>
      <c r="F233" s="18"/>
      <c r="G233" s="18"/>
      <c r="H233" s="18"/>
      <c r="I233" s="18"/>
      <c r="J233" s="18"/>
      <c r="K233" s="18"/>
      <c r="L233" s="18"/>
      <c r="M233" s="18"/>
      <c r="N233" s="18"/>
      <c r="O233" s="18"/>
      <c r="P233" s="18"/>
      <c r="Q233" s="18"/>
      <c r="R233" s="18"/>
      <c r="S233" s="18"/>
      <c r="T233" s="18"/>
      <c r="U233" s="18"/>
    </row>
    <row r="234" spans="1:21" x14ac:dyDescent="0.3">
      <c r="A234" s="18"/>
      <c r="B234" s="18"/>
      <c r="C234" s="18"/>
      <c r="D234" s="18"/>
      <c r="E234" s="18"/>
      <c r="F234" s="18"/>
      <c r="G234" s="18"/>
      <c r="H234" s="18"/>
      <c r="I234" s="18"/>
      <c r="J234" s="18"/>
      <c r="K234" s="18"/>
      <c r="L234" s="18"/>
      <c r="M234" s="18"/>
      <c r="N234" s="18"/>
      <c r="O234" s="18"/>
      <c r="P234" s="18"/>
      <c r="Q234" s="18"/>
      <c r="R234" s="18"/>
      <c r="S234" s="18"/>
      <c r="T234" s="18"/>
      <c r="U234" s="18"/>
    </row>
    <row r="235" spans="1:21" x14ac:dyDescent="0.3">
      <c r="A235" s="18"/>
      <c r="B235" s="18"/>
      <c r="C235" s="18"/>
      <c r="D235" s="18"/>
      <c r="E235" s="18"/>
      <c r="F235" s="18"/>
      <c r="G235" s="18"/>
      <c r="H235" s="18"/>
      <c r="I235" s="18"/>
      <c r="J235" s="18"/>
      <c r="K235" s="18"/>
      <c r="L235" s="18"/>
      <c r="M235" s="18"/>
      <c r="N235" s="18"/>
      <c r="O235" s="18"/>
      <c r="P235" s="18"/>
      <c r="Q235" s="18"/>
      <c r="R235" s="18"/>
      <c r="S235" s="18"/>
      <c r="T235" s="18"/>
      <c r="U235" s="18"/>
    </row>
    <row r="236" spans="1:21" x14ac:dyDescent="0.3">
      <c r="A236" s="18"/>
      <c r="B236" s="18"/>
      <c r="C236" s="18"/>
      <c r="D236" s="18"/>
      <c r="E236" s="18"/>
      <c r="F236" s="18"/>
      <c r="G236" s="18"/>
      <c r="H236" s="18"/>
      <c r="I236" s="18"/>
      <c r="J236" s="18"/>
      <c r="K236" s="18"/>
      <c r="L236" s="18"/>
      <c r="M236" s="18"/>
      <c r="N236" s="18"/>
      <c r="O236" s="18"/>
      <c r="P236" s="18"/>
      <c r="Q236" s="18"/>
      <c r="R236" s="18"/>
      <c r="S236" s="18"/>
      <c r="T236" s="18"/>
      <c r="U236" s="18"/>
    </row>
    <row r="237" spans="1:21" x14ac:dyDescent="0.3">
      <c r="A237" s="18"/>
      <c r="B237" s="18"/>
      <c r="C237" s="18"/>
      <c r="D237" s="18"/>
      <c r="E237" s="18"/>
      <c r="F237" s="18"/>
      <c r="G237" s="18"/>
      <c r="H237" s="18"/>
      <c r="I237" s="18"/>
      <c r="J237" s="18"/>
      <c r="K237" s="18"/>
      <c r="L237" s="18"/>
      <c r="M237" s="18"/>
      <c r="N237" s="18"/>
      <c r="O237" s="18"/>
      <c r="P237" s="18"/>
      <c r="Q237" s="18"/>
      <c r="R237" s="18"/>
      <c r="S237" s="18"/>
      <c r="T237" s="18"/>
      <c r="U237" s="18"/>
    </row>
    <row r="238" spans="1:21" x14ac:dyDescent="0.3">
      <c r="A238" s="18"/>
      <c r="B238" s="18"/>
      <c r="C238" s="18"/>
      <c r="D238" s="18"/>
      <c r="E238" s="18"/>
      <c r="F238" s="18"/>
      <c r="G238" s="18"/>
      <c r="H238" s="18"/>
      <c r="I238" s="18"/>
      <c r="J238" s="18"/>
      <c r="K238" s="18"/>
      <c r="L238" s="18"/>
      <c r="M238" s="18"/>
      <c r="N238" s="18"/>
      <c r="O238" s="18"/>
      <c r="P238" s="18"/>
      <c r="Q238" s="18"/>
      <c r="R238" s="18"/>
      <c r="S238" s="18"/>
      <c r="T238" s="18"/>
      <c r="U238" s="18"/>
    </row>
    <row r="239" spans="1:21" x14ac:dyDescent="0.3">
      <c r="A239" s="18"/>
      <c r="B239" s="18"/>
      <c r="C239" s="18"/>
      <c r="D239" s="18"/>
      <c r="E239" s="18"/>
      <c r="F239" s="18"/>
      <c r="G239" s="18"/>
      <c r="H239" s="18"/>
      <c r="I239" s="18"/>
      <c r="J239" s="18"/>
      <c r="K239" s="18"/>
      <c r="L239" s="18"/>
      <c r="M239" s="18"/>
      <c r="N239" s="18"/>
      <c r="O239" s="18"/>
      <c r="P239" s="18"/>
      <c r="Q239" s="18"/>
      <c r="R239" s="18"/>
      <c r="S239" s="18"/>
      <c r="T239" s="18"/>
      <c r="U239" s="18"/>
    </row>
    <row r="240" spans="1:21" x14ac:dyDescent="0.3">
      <c r="A240" s="18"/>
      <c r="B240" s="18"/>
      <c r="C240" s="18"/>
      <c r="D240" s="18"/>
      <c r="E240" s="18"/>
      <c r="F240" s="18"/>
      <c r="G240" s="18"/>
      <c r="H240" s="18"/>
      <c r="I240" s="18"/>
      <c r="J240" s="18"/>
      <c r="K240" s="18"/>
      <c r="L240" s="18"/>
      <c r="M240" s="18"/>
      <c r="N240" s="18"/>
      <c r="O240" s="18"/>
      <c r="P240" s="18"/>
      <c r="Q240" s="18"/>
      <c r="R240" s="18"/>
      <c r="S240" s="18"/>
      <c r="T240" s="18"/>
      <c r="U240" s="18"/>
    </row>
    <row r="241" spans="1:21" x14ac:dyDescent="0.3">
      <c r="A241" s="18"/>
      <c r="B241" s="18"/>
      <c r="C241" s="18"/>
      <c r="D241" s="18"/>
      <c r="E241" s="18"/>
      <c r="F241" s="18"/>
      <c r="G241" s="18"/>
      <c r="H241" s="18"/>
      <c r="I241" s="18"/>
      <c r="J241" s="18"/>
      <c r="K241" s="18"/>
      <c r="L241" s="18"/>
      <c r="M241" s="18"/>
      <c r="N241" s="18"/>
      <c r="O241" s="18"/>
      <c r="P241" s="18"/>
      <c r="Q241" s="18"/>
      <c r="R241" s="18"/>
      <c r="S241" s="18"/>
      <c r="T241" s="18"/>
      <c r="U241" s="18"/>
    </row>
    <row r="242" spans="1:21" x14ac:dyDescent="0.3">
      <c r="A242" s="18"/>
      <c r="B242" s="18"/>
      <c r="C242" s="18"/>
      <c r="D242" s="18"/>
      <c r="E242" s="18"/>
      <c r="F242" s="18"/>
      <c r="G242" s="18"/>
      <c r="H242" s="18"/>
      <c r="I242" s="18"/>
      <c r="J242" s="18"/>
      <c r="K242" s="18"/>
      <c r="L242" s="18"/>
      <c r="M242" s="18"/>
      <c r="N242" s="18"/>
      <c r="O242" s="18"/>
      <c r="P242" s="18"/>
      <c r="Q242" s="18"/>
      <c r="R242" s="18"/>
      <c r="S242" s="18"/>
      <c r="T242" s="18"/>
      <c r="U242" s="18"/>
    </row>
    <row r="243" spans="1:21" x14ac:dyDescent="0.3">
      <c r="A243" s="18"/>
      <c r="B243" s="18"/>
      <c r="C243" s="18"/>
      <c r="D243" s="18"/>
      <c r="E243" s="18"/>
      <c r="F243" s="18"/>
      <c r="G243" s="18"/>
      <c r="H243" s="18"/>
      <c r="I243" s="18"/>
      <c r="J243" s="18"/>
      <c r="K243" s="18"/>
      <c r="L243" s="18"/>
      <c r="M243" s="18"/>
      <c r="N243" s="18"/>
      <c r="O243" s="18"/>
      <c r="P243" s="18"/>
      <c r="Q243" s="18"/>
      <c r="R243" s="18"/>
      <c r="S243" s="18"/>
      <c r="T243" s="18"/>
      <c r="U243" s="18"/>
    </row>
    <row r="244" spans="1:21" x14ac:dyDescent="0.3">
      <c r="A244" s="18"/>
      <c r="B244" s="18"/>
      <c r="C244" s="18"/>
      <c r="D244" s="18"/>
      <c r="E244" s="18"/>
      <c r="F244" s="18"/>
      <c r="G244" s="18"/>
      <c r="H244" s="18"/>
      <c r="I244" s="18"/>
      <c r="J244" s="18"/>
      <c r="K244" s="18"/>
      <c r="L244" s="18"/>
      <c r="M244" s="18"/>
      <c r="N244" s="18"/>
      <c r="O244" s="18"/>
      <c r="P244" s="18"/>
      <c r="Q244" s="18"/>
      <c r="R244" s="18"/>
      <c r="S244" s="18"/>
      <c r="T244" s="18"/>
      <c r="U244" s="18"/>
    </row>
    <row r="245" spans="1:21" x14ac:dyDescent="0.3">
      <c r="A245" s="18"/>
      <c r="B245" s="18"/>
      <c r="C245" s="18"/>
      <c r="D245" s="18"/>
      <c r="E245" s="18"/>
      <c r="F245" s="18"/>
      <c r="G245" s="18"/>
      <c r="H245" s="18"/>
      <c r="I245" s="18"/>
      <c r="J245" s="18"/>
      <c r="K245" s="18"/>
      <c r="L245" s="18"/>
      <c r="M245" s="18"/>
      <c r="N245" s="18"/>
      <c r="O245" s="18"/>
      <c r="P245" s="18"/>
      <c r="Q245" s="18"/>
      <c r="R245" s="18"/>
      <c r="S245" s="18"/>
      <c r="T245" s="18"/>
      <c r="U245" s="18"/>
    </row>
    <row r="246" spans="1:21" x14ac:dyDescent="0.3">
      <c r="A246" s="18"/>
      <c r="B246" s="18"/>
      <c r="C246" s="18"/>
      <c r="D246" s="18"/>
      <c r="E246" s="18"/>
      <c r="F246" s="18"/>
      <c r="G246" s="18"/>
      <c r="H246" s="18"/>
      <c r="I246" s="18"/>
      <c r="J246" s="18"/>
      <c r="K246" s="18"/>
      <c r="L246" s="18"/>
      <c r="M246" s="18"/>
      <c r="N246" s="18"/>
      <c r="O246" s="18"/>
      <c r="P246" s="18"/>
      <c r="Q246" s="18"/>
      <c r="R246" s="18"/>
      <c r="S246" s="18"/>
      <c r="T246" s="18"/>
      <c r="U246" s="18"/>
    </row>
    <row r="247" spans="1:21" x14ac:dyDescent="0.3">
      <c r="A247" s="18"/>
      <c r="B247" s="18"/>
      <c r="C247" s="18"/>
      <c r="D247" s="18"/>
      <c r="E247" s="18"/>
      <c r="F247" s="18"/>
      <c r="G247" s="18"/>
      <c r="H247" s="18"/>
      <c r="I247" s="18"/>
      <c r="J247" s="18"/>
      <c r="K247" s="18"/>
      <c r="L247" s="18"/>
      <c r="M247" s="18"/>
      <c r="N247" s="18"/>
      <c r="O247" s="18"/>
      <c r="P247" s="18"/>
      <c r="Q247" s="18"/>
      <c r="R247" s="18"/>
      <c r="S247" s="18"/>
      <c r="T247" s="18"/>
      <c r="U247" s="18"/>
    </row>
    <row r="248" spans="1:21" x14ac:dyDescent="0.3">
      <c r="A248" s="18"/>
      <c r="B248" s="18"/>
      <c r="C248" s="18"/>
      <c r="D248" s="18"/>
      <c r="E248" s="18"/>
      <c r="F248" s="18"/>
      <c r="G248" s="18"/>
      <c r="H248" s="18"/>
      <c r="I248" s="18"/>
      <c r="J248" s="18"/>
      <c r="K248" s="18"/>
      <c r="L248" s="18"/>
      <c r="M248" s="18"/>
      <c r="N248" s="18"/>
      <c r="O248" s="18"/>
      <c r="P248" s="18"/>
      <c r="Q248" s="18"/>
      <c r="R248" s="18"/>
      <c r="S248" s="18"/>
      <c r="T248" s="18"/>
      <c r="U248" s="18"/>
    </row>
    <row r="249" spans="1:21" x14ac:dyDescent="0.3">
      <c r="A249" s="18"/>
      <c r="B249" s="18"/>
      <c r="C249" s="18"/>
      <c r="D249" s="18"/>
      <c r="E249" s="18"/>
      <c r="F249" s="18"/>
      <c r="G249" s="18"/>
      <c r="H249" s="18"/>
      <c r="I249" s="18"/>
      <c r="J249" s="18"/>
      <c r="K249" s="18"/>
      <c r="L249" s="18"/>
      <c r="M249" s="18"/>
      <c r="N249" s="18"/>
      <c r="O249" s="18"/>
      <c r="P249" s="18"/>
      <c r="Q249" s="18"/>
      <c r="R249" s="18"/>
      <c r="S249" s="18"/>
      <c r="T249" s="18"/>
      <c r="U249" s="18"/>
    </row>
    <row r="250" spans="1:21" x14ac:dyDescent="0.3">
      <c r="A250" s="18"/>
      <c r="B250" s="18"/>
      <c r="C250" s="18"/>
      <c r="D250" s="18"/>
      <c r="E250" s="18"/>
      <c r="F250" s="18"/>
      <c r="G250" s="18"/>
      <c r="H250" s="18"/>
      <c r="I250" s="18"/>
      <c r="J250" s="18"/>
      <c r="K250" s="18"/>
      <c r="L250" s="18"/>
      <c r="M250" s="18"/>
      <c r="N250" s="18"/>
      <c r="O250" s="18"/>
      <c r="P250" s="18"/>
      <c r="Q250" s="18"/>
      <c r="R250" s="18"/>
      <c r="S250" s="18"/>
      <c r="T250" s="18"/>
      <c r="U250" s="18"/>
    </row>
    <row r="251" spans="1:21" x14ac:dyDescent="0.3">
      <c r="A251" s="18"/>
      <c r="B251" s="18"/>
      <c r="C251" s="18"/>
      <c r="D251" s="18"/>
      <c r="E251" s="18"/>
      <c r="F251" s="18"/>
      <c r="G251" s="18"/>
      <c r="H251" s="18"/>
      <c r="I251" s="18"/>
      <c r="J251" s="18"/>
      <c r="K251" s="18"/>
      <c r="L251" s="18"/>
      <c r="M251" s="18"/>
      <c r="N251" s="18"/>
      <c r="O251" s="18"/>
      <c r="P251" s="18"/>
      <c r="Q251" s="18"/>
      <c r="R251" s="18"/>
      <c r="S251" s="18"/>
      <c r="T251" s="18"/>
      <c r="U251" s="18"/>
    </row>
    <row r="252" spans="1:21" x14ac:dyDescent="0.3">
      <c r="A252" s="18"/>
      <c r="B252" s="18"/>
      <c r="C252" s="18"/>
      <c r="D252" s="18"/>
      <c r="E252" s="18"/>
      <c r="F252" s="18"/>
      <c r="G252" s="18"/>
      <c r="H252" s="18"/>
      <c r="I252" s="18"/>
      <c r="J252" s="18"/>
      <c r="K252" s="18"/>
      <c r="L252" s="18"/>
      <c r="M252" s="18"/>
      <c r="N252" s="18"/>
      <c r="O252" s="18"/>
      <c r="P252" s="18"/>
      <c r="Q252" s="18"/>
      <c r="R252" s="18"/>
      <c r="S252" s="18"/>
      <c r="T252" s="18"/>
      <c r="U252" s="18"/>
    </row>
    <row r="253" spans="1:21" x14ac:dyDescent="0.3">
      <c r="A253" s="18"/>
      <c r="B253" s="18"/>
      <c r="C253" s="18"/>
      <c r="D253" s="18"/>
      <c r="E253" s="18"/>
      <c r="F253" s="18"/>
      <c r="G253" s="18"/>
      <c r="H253" s="18"/>
      <c r="I253" s="18"/>
      <c r="J253" s="18"/>
      <c r="K253" s="18"/>
      <c r="L253" s="18"/>
      <c r="M253" s="18"/>
      <c r="N253" s="18"/>
      <c r="O253" s="18"/>
      <c r="P253" s="18"/>
      <c r="Q253" s="18"/>
      <c r="R253" s="18"/>
      <c r="S253" s="18"/>
      <c r="T253" s="18"/>
      <c r="U253" s="18"/>
    </row>
    <row r="254" spans="1:21" x14ac:dyDescent="0.3">
      <c r="A254" s="18"/>
      <c r="B254" s="18"/>
      <c r="C254" s="18"/>
      <c r="D254" s="18"/>
      <c r="E254" s="18"/>
      <c r="F254" s="18"/>
      <c r="G254" s="18"/>
      <c r="H254" s="18"/>
      <c r="I254" s="18"/>
      <c r="J254" s="18"/>
      <c r="K254" s="18"/>
      <c r="L254" s="18"/>
      <c r="M254" s="18"/>
      <c r="N254" s="18"/>
      <c r="O254" s="18"/>
      <c r="P254" s="18"/>
      <c r="Q254" s="18"/>
      <c r="R254" s="18"/>
      <c r="S254" s="18"/>
      <c r="T254" s="18"/>
      <c r="U254" s="18"/>
    </row>
    <row r="255" spans="1:21" x14ac:dyDescent="0.3">
      <c r="A255" s="18"/>
      <c r="B255" s="18"/>
      <c r="C255" s="18"/>
      <c r="D255" s="18"/>
      <c r="E255" s="18"/>
      <c r="F255" s="18"/>
      <c r="G255" s="18"/>
      <c r="H255" s="18"/>
      <c r="I255" s="18"/>
      <c r="J255" s="18"/>
      <c r="K255" s="18"/>
      <c r="L255" s="18"/>
      <c r="M255" s="18"/>
      <c r="N255" s="18"/>
      <c r="O255" s="18"/>
      <c r="P255" s="18"/>
      <c r="Q255" s="18"/>
      <c r="R255" s="18"/>
      <c r="S255" s="18"/>
      <c r="T255" s="18"/>
      <c r="U255" s="18"/>
    </row>
    <row r="256" spans="1:21" x14ac:dyDescent="0.3">
      <c r="A256" s="18"/>
      <c r="B256" s="18"/>
      <c r="C256" s="18"/>
      <c r="D256" s="18"/>
      <c r="E256" s="18"/>
      <c r="F256" s="18"/>
      <c r="G256" s="18"/>
      <c r="H256" s="18"/>
      <c r="I256" s="18"/>
      <c r="J256" s="18"/>
      <c r="K256" s="18"/>
      <c r="L256" s="18"/>
      <c r="M256" s="18"/>
      <c r="N256" s="18"/>
      <c r="O256" s="18"/>
      <c r="P256" s="18"/>
      <c r="Q256" s="18"/>
      <c r="R256" s="18"/>
      <c r="S256" s="18"/>
      <c r="T256" s="18"/>
      <c r="U256" s="18"/>
    </row>
    <row r="257" spans="1:21" x14ac:dyDescent="0.3">
      <c r="A257" s="18"/>
      <c r="B257" s="18"/>
      <c r="C257" s="18"/>
      <c r="D257" s="18"/>
      <c r="E257" s="18"/>
      <c r="F257" s="18"/>
      <c r="G257" s="18"/>
      <c r="H257" s="18"/>
      <c r="I257" s="18"/>
      <c r="J257" s="18"/>
      <c r="K257" s="18"/>
      <c r="L257" s="18"/>
      <c r="M257" s="18"/>
      <c r="N257" s="18"/>
      <c r="O257" s="18"/>
      <c r="P257" s="18"/>
      <c r="Q257" s="18"/>
      <c r="R257" s="18"/>
      <c r="S257" s="18"/>
      <c r="T257" s="18"/>
      <c r="U257" s="18"/>
    </row>
    <row r="258" spans="1:21" x14ac:dyDescent="0.3">
      <c r="A258" s="18"/>
      <c r="B258" s="18"/>
      <c r="C258" s="18"/>
      <c r="D258" s="18"/>
      <c r="E258" s="18"/>
      <c r="F258" s="18"/>
      <c r="G258" s="18"/>
      <c r="H258" s="18"/>
      <c r="I258" s="18"/>
      <c r="J258" s="18"/>
      <c r="K258" s="18"/>
      <c r="L258" s="18"/>
      <c r="M258" s="18"/>
      <c r="N258" s="18"/>
      <c r="O258" s="18"/>
      <c r="P258" s="18"/>
      <c r="Q258" s="18"/>
      <c r="R258" s="18"/>
      <c r="S258" s="18"/>
      <c r="T258" s="18"/>
      <c r="U258" s="18"/>
    </row>
    <row r="259" spans="1:21" x14ac:dyDescent="0.3">
      <c r="A259" s="18"/>
      <c r="B259" s="18"/>
      <c r="C259" s="18"/>
      <c r="D259" s="18"/>
      <c r="E259" s="18"/>
      <c r="F259" s="18"/>
      <c r="G259" s="18"/>
      <c r="H259" s="18"/>
      <c r="I259" s="18"/>
      <c r="J259" s="18"/>
      <c r="K259" s="18"/>
      <c r="L259" s="18"/>
      <c r="M259" s="18"/>
      <c r="N259" s="18"/>
      <c r="O259" s="18"/>
      <c r="P259" s="18"/>
      <c r="Q259" s="18"/>
      <c r="R259" s="18"/>
      <c r="S259" s="18"/>
      <c r="T259" s="18"/>
      <c r="U259" s="18"/>
    </row>
    <row r="260" spans="1:21" x14ac:dyDescent="0.3">
      <c r="A260" s="18"/>
      <c r="B260" s="18"/>
      <c r="C260" s="18"/>
      <c r="D260" s="18"/>
      <c r="E260" s="18"/>
      <c r="F260" s="18"/>
      <c r="G260" s="18"/>
      <c r="H260" s="18"/>
      <c r="I260" s="18"/>
      <c r="J260" s="18"/>
      <c r="K260" s="18"/>
      <c r="L260" s="18"/>
      <c r="M260" s="18"/>
      <c r="N260" s="18"/>
      <c r="O260" s="18"/>
      <c r="P260" s="18"/>
      <c r="Q260" s="18"/>
      <c r="R260" s="18"/>
      <c r="S260" s="18"/>
      <c r="T260" s="18"/>
      <c r="U260" s="18"/>
    </row>
    <row r="261" spans="1:21" x14ac:dyDescent="0.3">
      <c r="A261" s="18"/>
      <c r="B261" s="18"/>
      <c r="C261" s="18"/>
      <c r="D261" s="18"/>
      <c r="E261" s="18"/>
      <c r="F261" s="18"/>
      <c r="G261" s="18"/>
      <c r="H261" s="18"/>
      <c r="I261" s="18"/>
      <c r="J261" s="18"/>
      <c r="K261" s="18"/>
      <c r="L261" s="18"/>
      <c r="M261" s="18"/>
      <c r="N261" s="18"/>
      <c r="O261" s="18"/>
      <c r="P261" s="18"/>
      <c r="Q261" s="18"/>
      <c r="R261" s="18"/>
      <c r="S261" s="18"/>
      <c r="T261" s="18"/>
      <c r="U261" s="18"/>
    </row>
    <row r="262" spans="1:21" x14ac:dyDescent="0.3">
      <c r="A262" s="18"/>
      <c r="B262" s="18"/>
      <c r="C262" s="18"/>
      <c r="D262" s="18"/>
      <c r="E262" s="18"/>
      <c r="F262" s="18"/>
      <c r="G262" s="18"/>
      <c r="H262" s="18"/>
      <c r="I262" s="18"/>
      <c r="J262" s="18"/>
      <c r="K262" s="18"/>
      <c r="L262" s="18"/>
      <c r="M262" s="18"/>
      <c r="N262" s="18"/>
      <c r="O262" s="18"/>
      <c r="P262" s="18"/>
      <c r="Q262" s="18"/>
      <c r="R262" s="18"/>
      <c r="S262" s="18"/>
      <c r="T262" s="18"/>
      <c r="U262" s="18"/>
    </row>
    <row r="263" spans="1:21" x14ac:dyDescent="0.3">
      <c r="A263" s="18"/>
      <c r="B263" s="18"/>
      <c r="C263" s="18"/>
      <c r="D263" s="18"/>
      <c r="E263" s="18"/>
      <c r="F263" s="18"/>
      <c r="G263" s="18"/>
      <c r="H263" s="18"/>
      <c r="I263" s="18"/>
      <c r="J263" s="18"/>
      <c r="K263" s="18"/>
      <c r="L263" s="18"/>
      <c r="M263" s="18"/>
      <c r="N263" s="18"/>
      <c r="O263" s="18"/>
      <c r="P263" s="18"/>
      <c r="Q263" s="18"/>
      <c r="R263" s="18"/>
      <c r="S263" s="18"/>
      <c r="T263" s="18"/>
      <c r="U263" s="18"/>
    </row>
    <row r="264" spans="1:21" x14ac:dyDescent="0.3">
      <c r="A264" s="18"/>
      <c r="B264" s="18"/>
      <c r="C264" s="18"/>
      <c r="D264" s="18"/>
      <c r="E264" s="18"/>
      <c r="F264" s="18"/>
      <c r="G264" s="18"/>
      <c r="H264" s="18"/>
      <c r="I264" s="18"/>
      <c r="J264" s="18"/>
      <c r="K264" s="18"/>
      <c r="L264" s="18"/>
      <c r="M264" s="18"/>
      <c r="N264" s="18"/>
      <c r="O264" s="18"/>
      <c r="P264" s="18"/>
      <c r="Q264" s="18"/>
      <c r="R264" s="18"/>
      <c r="S264" s="18"/>
      <c r="T264" s="18"/>
      <c r="U264" s="18"/>
    </row>
    <row r="265" spans="1:21" x14ac:dyDescent="0.3">
      <c r="A265" s="18"/>
      <c r="B265" s="18"/>
      <c r="C265" s="18"/>
      <c r="D265" s="18"/>
      <c r="E265" s="18"/>
      <c r="F265" s="18"/>
      <c r="G265" s="18"/>
      <c r="H265" s="18"/>
      <c r="I265" s="18"/>
      <c r="J265" s="18"/>
      <c r="K265" s="18"/>
      <c r="L265" s="18"/>
      <c r="M265" s="18"/>
      <c r="N265" s="18"/>
      <c r="O265" s="18"/>
      <c r="P265" s="18"/>
      <c r="Q265" s="18"/>
      <c r="R265" s="18"/>
      <c r="S265" s="18"/>
      <c r="T265" s="18"/>
      <c r="U265" s="18"/>
    </row>
    <row r="266" spans="1:21" x14ac:dyDescent="0.3">
      <c r="A266" s="18"/>
      <c r="B266" s="18"/>
      <c r="C266" s="18"/>
      <c r="D266" s="18"/>
      <c r="E266" s="18"/>
      <c r="F266" s="18"/>
      <c r="G266" s="18"/>
      <c r="H266" s="18"/>
      <c r="I266" s="18"/>
      <c r="J266" s="18"/>
      <c r="K266" s="18"/>
      <c r="L266" s="18"/>
      <c r="M266" s="18"/>
      <c r="N266" s="18"/>
      <c r="O266" s="18"/>
      <c r="P266" s="18"/>
      <c r="Q266" s="18"/>
      <c r="R266" s="18"/>
      <c r="S266" s="18"/>
      <c r="T266" s="18"/>
      <c r="U266" s="18"/>
    </row>
    <row r="267" spans="1:21" x14ac:dyDescent="0.3">
      <c r="A267" s="18"/>
      <c r="B267" s="18"/>
      <c r="C267" s="18"/>
      <c r="D267" s="18"/>
      <c r="E267" s="18"/>
      <c r="F267" s="18"/>
      <c r="G267" s="18"/>
      <c r="H267" s="18"/>
      <c r="I267" s="18"/>
      <c r="J267" s="18"/>
      <c r="K267" s="18"/>
      <c r="L267" s="18"/>
      <c r="M267" s="18"/>
      <c r="N267" s="18"/>
      <c r="O267" s="18"/>
      <c r="P267" s="18"/>
      <c r="Q267" s="18"/>
      <c r="R267" s="18"/>
      <c r="S267" s="18"/>
      <c r="T267" s="18"/>
      <c r="U267" s="18"/>
    </row>
    <row r="268" spans="1:21" x14ac:dyDescent="0.3">
      <c r="A268" s="18"/>
      <c r="B268" s="18"/>
      <c r="C268" s="18"/>
      <c r="D268" s="18"/>
      <c r="E268" s="18"/>
      <c r="F268" s="18"/>
      <c r="G268" s="18"/>
      <c r="H268" s="18"/>
      <c r="I268" s="18"/>
      <c r="J268" s="18"/>
      <c r="K268" s="18"/>
      <c r="L268" s="18"/>
      <c r="M268" s="18"/>
      <c r="N268" s="18"/>
      <c r="O268" s="18"/>
      <c r="P268" s="18"/>
      <c r="Q268" s="18"/>
      <c r="R268" s="18"/>
      <c r="S268" s="18"/>
      <c r="T268" s="18"/>
      <c r="U268" s="18"/>
    </row>
    <row r="269" spans="1:21" x14ac:dyDescent="0.3">
      <c r="A269" s="18"/>
      <c r="B269" s="18"/>
      <c r="C269" s="18"/>
      <c r="D269" s="18"/>
      <c r="E269" s="18"/>
      <c r="F269" s="18"/>
      <c r="G269" s="18"/>
      <c r="H269" s="18"/>
      <c r="I269" s="18"/>
      <c r="J269" s="18"/>
      <c r="K269" s="18"/>
      <c r="L269" s="18"/>
      <c r="M269" s="18"/>
      <c r="N269" s="18"/>
      <c r="O269" s="18"/>
      <c r="P269" s="18"/>
      <c r="Q269" s="18"/>
      <c r="R269" s="18"/>
      <c r="S269" s="18"/>
      <c r="T269" s="18"/>
      <c r="U269" s="18"/>
    </row>
    <row r="270" spans="1:21" x14ac:dyDescent="0.3">
      <c r="A270" s="18"/>
      <c r="B270" s="18"/>
      <c r="C270" s="18"/>
      <c r="D270" s="18"/>
      <c r="E270" s="18"/>
      <c r="F270" s="18"/>
      <c r="G270" s="18"/>
      <c r="H270" s="18"/>
      <c r="I270" s="18"/>
      <c r="J270" s="18"/>
      <c r="K270" s="18"/>
      <c r="L270" s="18"/>
      <c r="M270" s="18"/>
      <c r="N270" s="18"/>
      <c r="O270" s="18"/>
      <c r="P270" s="18"/>
      <c r="Q270" s="18"/>
      <c r="R270" s="18"/>
      <c r="S270" s="18"/>
      <c r="T270" s="18"/>
      <c r="U270" s="18"/>
    </row>
    <row r="271" spans="1:21" x14ac:dyDescent="0.3">
      <c r="A271" s="18"/>
      <c r="B271" s="18"/>
      <c r="C271" s="18"/>
      <c r="D271" s="18"/>
      <c r="E271" s="18"/>
      <c r="F271" s="18"/>
      <c r="G271" s="18"/>
      <c r="H271" s="18"/>
      <c r="I271" s="18"/>
      <c r="J271" s="18"/>
      <c r="K271" s="18"/>
      <c r="L271" s="18"/>
      <c r="M271" s="18"/>
      <c r="N271" s="18"/>
      <c r="O271" s="18"/>
      <c r="P271" s="18"/>
      <c r="Q271" s="18"/>
      <c r="R271" s="18"/>
      <c r="S271" s="18"/>
      <c r="T271" s="18"/>
      <c r="U271" s="18"/>
    </row>
    <row r="272" spans="1:21" x14ac:dyDescent="0.3">
      <c r="A272" s="18"/>
      <c r="B272" s="18"/>
      <c r="C272" s="18"/>
      <c r="D272" s="18"/>
      <c r="E272" s="18"/>
      <c r="F272" s="18"/>
      <c r="G272" s="18"/>
      <c r="H272" s="18"/>
      <c r="I272" s="18"/>
      <c r="J272" s="18"/>
      <c r="K272" s="18"/>
      <c r="L272" s="18"/>
      <c r="M272" s="18"/>
      <c r="N272" s="18"/>
      <c r="O272" s="18"/>
      <c r="P272" s="18"/>
      <c r="Q272" s="18"/>
      <c r="R272" s="18"/>
      <c r="S272" s="18"/>
      <c r="T272" s="18"/>
      <c r="U272" s="18"/>
    </row>
    <row r="273" spans="1:21" x14ac:dyDescent="0.3">
      <c r="A273" s="18"/>
      <c r="B273" s="18"/>
      <c r="C273" s="18"/>
      <c r="D273" s="18"/>
      <c r="E273" s="18"/>
      <c r="F273" s="18"/>
      <c r="G273" s="18"/>
      <c r="H273" s="18"/>
      <c r="I273" s="18"/>
      <c r="J273" s="18"/>
      <c r="K273" s="18"/>
      <c r="L273" s="18"/>
      <c r="M273" s="18"/>
      <c r="N273" s="18"/>
      <c r="O273" s="18"/>
      <c r="P273" s="18"/>
      <c r="Q273" s="18"/>
      <c r="R273" s="18"/>
      <c r="S273" s="18"/>
      <c r="T273" s="18"/>
      <c r="U273" s="18"/>
    </row>
    <row r="274" spans="1:21" x14ac:dyDescent="0.3">
      <c r="A274" s="18"/>
      <c r="B274" s="18"/>
      <c r="C274" s="18"/>
      <c r="D274" s="18"/>
      <c r="E274" s="18"/>
      <c r="F274" s="18"/>
      <c r="G274" s="18"/>
      <c r="H274" s="18"/>
      <c r="I274" s="18"/>
      <c r="J274" s="18"/>
      <c r="K274" s="18"/>
      <c r="L274" s="18"/>
      <c r="M274" s="18"/>
      <c r="N274" s="18"/>
      <c r="O274" s="18"/>
      <c r="P274" s="18"/>
      <c r="Q274" s="18"/>
      <c r="R274" s="18"/>
      <c r="S274" s="18"/>
      <c r="T274" s="18"/>
      <c r="U274" s="18"/>
    </row>
    <row r="275" spans="1:21" x14ac:dyDescent="0.3">
      <c r="A275" s="18"/>
      <c r="B275" s="18"/>
      <c r="C275" s="18"/>
      <c r="D275" s="18"/>
      <c r="E275" s="18"/>
      <c r="F275" s="18"/>
      <c r="G275" s="18"/>
      <c r="H275" s="18"/>
      <c r="I275" s="18"/>
      <c r="J275" s="18"/>
      <c r="K275" s="18"/>
      <c r="L275" s="18"/>
      <c r="M275" s="18"/>
      <c r="N275" s="18"/>
      <c r="O275" s="18"/>
      <c r="P275" s="18"/>
      <c r="Q275" s="18"/>
      <c r="R275" s="18"/>
      <c r="S275" s="18"/>
      <c r="T275" s="18"/>
      <c r="U275" s="18"/>
    </row>
    <row r="276" spans="1:21" x14ac:dyDescent="0.3">
      <c r="A276" s="18"/>
      <c r="B276" s="18"/>
      <c r="C276" s="18"/>
      <c r="D276" s="18"/>
      <c r="E276" s="18"/>
      <c r="F276" s="18"/>
      <c r="G276" s="18"/>
      <c r="H276" s="18"/>
      <c r="I276" s="18"/>
      <c r="J276" s="18"/>
      <c r="K276" s="18"/>
      <c r="L276" s="18"/>
      <c r="M276" s="18"/>
      <c r="N276" s="18"/>
      <c r="O276" s="18"/>
      <c r="P276" s="18"/>
      <c r="Q276" s="18"/>
      <c r="R276" s="18"/>
      <c r="S276" s="18"/>
      <c r="T276" s="18"/>
      <c r="U276" s="18"/>
    </row>
    <row r="277" spans="1:21" x14ac:dyDescent="0.3">
      <c r="A277" s="18"/>
      <c r="B277" s="18"/>
      <c r="C277" s="18"/>
      <c r="D277" s="18"/>
      <c r="E277" s="18"/>
      <c r="F277" s="18"/>
      <c r="G277" s="18"/>
      <c r="H277" s="18"/>
      <c r="I277" s="18"/>
      <c r="J277" s="18"/>
      <c r="K277" s="18"/>
      <c r="L277" s="18"/>
      <c r="M277" s="18"/>
      <c r="N277" s="18"/>
      <c r="O277" s="18"/>
      <c r="P277" s="18"/>
      <c r="Q277" s="18"/>
      <c r="R277" s="18"/>
      <c r="S277" s="18"/>
      <c r="T277" s="18"/>
      <c r="U277" s="18"/>
    </row>
    <row r="278" spans="1:21" x14ac:dyDescent="0.3">
      <c r="A278" s="18"/>
      <c r="B278" s="18"/>
      <c r="C278" s="18"/>
      <c r="D278" s="18"/>
      <c r="E278" s="18"/>
      <c r="F278" s="18"/>
      <c r="G278" s="18"/>
      <c r="H278" s="18"/>
      <c r="I278" s="18"/>
      <c r="J278" s="18"/>
      <c r="K278" s="18"/>
      <c r="L278" s="18"/>
      <c r="M278" s="18"/>
      <c r="N278" s="18"/>
      <c r="O278" s="18"/>
      <c r="P278" s="18"/>
      <c r="Q278" s="18"/>
      <c r="R278" s="18"/>
      <c r="S278" s="18"/>
      <c r="T278" s="18"/>
      <c r="U278" s="18"/>
    </row>
    <row r="279" spans="1:21" x14ac:dyDescent="0.3">
      <c r="A279" s="18"/>
      <c r="B279" s="18"/>
      <c r="C279" s="18"/>
      <c r="D279" s="18"/>
      <c r="E279" s="18"/>
      <c r="F279" s="18"/>
      <c r="G279" s="18"/>
      <c r="H279" s="18"/>
      <c r="I279" s="18"/>
      <c r="J279" s="18"/>
      <c r="K279" s="18"/>
      <c r="L279" s="18"/>
      <c r="M279" s="18"/>
      <c r="N279" s="18"/>
      <c r="O279" s="18"/>
      <c r="P279" s="18"/>
      <c r="Q279" s="18"/>
      <c r="R279" s="18"/>
      <c r="S279" s="18"/>
      <c r="T279" s="18"/>
      <c r="U279" s="18"/>
    </row>
    <row r="280" spans="1:21" x14ac:dyDescent="0.3">
      <c r="A280" s="18"/>
      <c r="B280" s="18"/>
      <c r="C280" s="18"/>
      <c r="D280" s="18"/>
      <c r="E280" s="18"/>
      <c r="F280" s="18"/>
      <c r="G280" s="18"/>
      <c r="H280" s="18"/>
      <c r="I280" s="18"/>
      <c r="J280" s="18"/>
      <c r="K280" s="18"/>
      <c r="L280" s="18"/>
      <c r="M280" s="18"/>
      <c r="N280" s="18"/>
      <c r="O280" s="18"/>
      <c r="P280" s="18"/>
      <c r="Q280" s="18"/>
      <c r="R280" s="18"/>
      <c r="S280" s="18"/>
      <c r="T280" s="18"/>
      <c r="U280" s="18"/>
    </row>
    <row r="281" spans="1:21" x14ac:dyDescent="0.3">
      <c r="A281" s="18"/>
      <c r="B281" s="18"/>
      <c r="C281" s="18"/>
      <c r="D281" s="18"/>
      <c r="E281" s="18"/>
      <c r="F281" s="18"/>
      <c r="G281" s="18"/>
      <c r="H281" s="18"/>
      <c r="I281" s="18"/>
      <c r="J281" s="18"/>
      <c r="K281" s="18"/>
      <c r="L281" s="18"/>
      <c r="M281" s="18"/>
      <c r="N281" s="18"/>
      <c r="O281" s="18"/>
      <c r="P281" s="18"/>
      <c r="Q281" s="18"/>
      <c r="R281" s="18"/>
      <c r="S281" s="18"/>
      <c r="T281" s="18"/>
      <c r="U281" s="18"/>
    </row>
    <row r="282" spans="1:21" x14ac:dyDescent="0.3">
      <c r="A282" s="18"/>
      <c r="B282" s="18"/>
      <c r="C282" s="18"/>
      <c r="D282" s="18"/>
      <c r="E282" s="18"/>
      <c r="F282" s="18"/>
      <c r="G282" s="18"/>
      <c r="H282" s="18"/>
      <c r="I282" s="18"/>
      <c r="J282" s="18"/>
      <c r="K282" s="18"/>
      <c r="L282" s="18"/>
      <c r="M282" s="18"/>
      <c r="N282" s="18"/>
      <c r="O282" s="18"/>
      <c r="P282" s="18"/>
      <c r="Q282" s="18"/>
      <c r="R282" s="18"/>
      <c r="S282" s="18"/>
      <c r="T282" s="18"/>
      <c r="U282" s="18"/>
    </row>
    <row r="283" spans="1:21" x14ac:dyDescent="0.3">
      <c r="A283" s="18"/>
      <c r="B283" s="18"/>
      <c r="C283" s="18"/>
      <c r="D283" s="18"/>
      <c r="E283" s="18"/>
      <c r="F283" s="18"/>
      <c r="G283" s="18"/>
      <c r="H283" s="18"/>
      <c r="I283" s="18"/>
      <c r="J283" s="18"/>
      <c r="K283" s="18"/>
      <c r="L283" s="18"/>
      <c r="M283" s="18"/>
      <c r="N283" s="18"/>
      <c r="O283" s="18"/>
      <c r="P283" s="18"/>
      <c r="Q283" s="18"/>
      <c r="R283" s="18"/>
      <c r="S283" s="18"/>
      <c r="T283" s="18"/>
      <c r="U283" s="18"/>
    </row>
    <row r="284" spans="1:21" x14ac:dyDescent="0.3">
      <c r="A284" s="18"/>
      <c r="B284" s="18"/>
      <c r="C284" s="18"/>
      <c r="D284" s="18"/>
      <c r="E284" s="18"/>
      <c r="F284" s="18"/>
      <c r="G284" s="18"/>
      <c r="H284" s="18"/>
      <c r="I284" s="18"/>
      <c r="J284" s="18"/>
      <c r="K284" s="18"/>
      <c r="L284" s="18"/>
      <c r="M284" s="18"/>
      <c r="N284" s="18"/>
      <c r="O284" s="18"/>
      <c r="P284" s="18"/>
      <c r="Q284" s="18"/>
      <c r="R284" s="18"/>
      <c r="S284" s="18"/>
      <c r="T284" s="18"/>
      <c r="U284" s="18"/>
    </row>
    <row r="285" spans="1:21" x14ac:dyDescent="0.3">
      <c r="A285" s="18"/>
      <c r="B285" s="18"/>
      <c r="C285" s="18"/>
      <c r="D285" s="18"/>
      <c r="E285" s="18"/>
      <c r="F285" s="18"/>
      <c r="G285" s="18"/>
      <c r="H285" s="18"/>
      <c r="I285" s="18"/>
      <c r="J285" s="18"/>
      <c r="K285" s="18"/>
      <c r="L285" s="18"/>
      <c r="M285" s="18"/>
      <c r="N285" s="18"/>
      <c r="O285" s="18"/>
      <c r="P285" s="18"/>
      <c r="Q285" s="18"/>
      <c r="R285" s="18"/>
      <c r="S285" s="18"/>
      <c r="T285" s="18"/>
      <c r="U285" s="18"/>
    </row>
    <row r="286" spans="1:21" x14ac:dyDescent="0.3">
      <c r="A286" s="18"/>
      <c r="B286" s="18"/>
      <c r="C286" s="18"/>
      <c r="D286" s="18"/>
      <c r="E286" s="18"/>
      <c r="F286" s="18"/>
      <c r="G286" s="18"/>
      <c r="H286" s="18"/>
      <c r="I286" s="18"/>
      <c r="J286" s="18"/>
      <c r="K286" s="18"/>
      <c r="L286" s="18"/>
      <c r="M286" s="18"/>
      <c r="N286" s="18"/>
      <c r="O286" s="18"/>
      <c r="P286" s="18"/>
      <c r="Q286" s="18"/>
      <c r="R286" s="18"/>
      <c r="S286" s="18"/>
      <c r="T286" s="18"/>
      <c r="U286" s="18"/>
    </row>
    <row r="287" spans="1:21" x14ac:dyDescent="0.3">
      <c r="A287" s="18"/>
      <c r="B287" s="18"/>
      <c r="C287" s="18"/>
      <c r="D287" s="18"/>
      <c r="E287" s="18"/>
      <c r="F287" s="18"/>
      <c r="G287" s="18"/>
      <c r="H287" s="18"/>
      <c r="I287" s="18"/>
      <c r="J287" s="18"/>
      <c r="K287" s="18"/>
      <c r="L287" s="18"/>
      <c r="M287" s="18"/>
      <c r="N287" s="18"/>
      <c r="O287" s="18"/>
      <c r="P287" s="18"/>
      <c r="Q287" s="18"/>
      <c r="R287" s="18"/>
      <c r="S287" s="18"/>
      <c r="T287" s="18"/>
      <c r="U287" s="18"/>
    </row>
    <row r="288" spans="1:21" x14ac:dyDescent="0.3">
      <c r="A288" s="18"/>
      <c r="B288" s="18"/>
      <c r="C288" s="18"/>
      <c r="D288" s="18"/>
      <c r="E288" s="18"/>
      <c r="F288" s="18"/>
      <c r="G288" s="18"/>
      <c r="H288" s="18"/>
      <c r="I288" s="18"/>
      <c r="J288" s="18"/>
      <c r="K288" s="18"/>
      <c r="L288" s="18"/>
      <c r="M288" s="18"/>
      <c r="N288" s="18"/>
      <c r="O288" s="18"/>
      <c r="P288" s="18"/>
      <c r="Q288" s="18"/>
      <c r="R288" s="18"/>
      <c r="S288" s="18"/>
      <c r="T288" s="18"/>
      <c r="U288" s="18"/>
    </row>
    <row r="289" spans="1:21" x14ac:dyDescent="0.3">
      <c r="A289" s="18"/>
      <c r="B289" s="18"/>
      <c r="C289" s="18"/>
      <c r="D289" s="18"/>
      <c r="E289" s="18"/>
      <c r="F289" s="18"/>
      <c r="G289" s="18"/>
      <c r="H289" s="18"/>
      <c r="I289" s="18"/>
      <c r="J289" s="18"/>
      <c r="K289" s="18"/>
      <c r="L289" s="18"/>
      <c r="M289" s="18"/>
      <c r="N289" s="18"/>
      <c r="O289" s="18"/>
      <c r="P289" s="18"/>
      <c r="Q289" s="18"/>
      <c r="R289" s="18"/>
      <c r="S289" s="18"/>
      <c r="T289" s="18"/>
      <c r="U289" s="18"/>
    </row>
    <row r="290" spans="1:21" x14ac:dyDescent="0.3">
      <c r="A290" s="18"/>
      <c r="B290" s="18"/>
      <c r="C290" s="18"/>
      <c r="D290" s="18"/>
      <c r="E290" s="18"/>
      <c r="F290" s="18"/>
      <c r="G290" s="18"/>
      <c r="H290" s="18"/>
      <c r="I290" s="18"/>
      <c r="J290" s="18"/>
      <c r="K290" s="18"/>
      <c r="L290" s="18"/>
      <c r="M290" s="18"/>
      <c r="N290" s="18"/>
      <c r="O290" s="18"/>
      <c r="P290" s="18"/>
      <c r="Q290" s="18"/>
      <c r="R290" s="18"/>
      <c r="S290" s="18"/>
      <c r="T290" s="18"/>
      <c r="U290" s="18"/>
    </row>
    <row r="291" spans="1:21" x14ac:dyDescent="0.3">
      <c r="A291" s="18"/>
      <c r="B291" s="18"/>
      <c r="C291" s="18"/>
      <c r="D291" s="18"/>
      <c r="E291" s="18"/>
      <c r="F291" s="18"/>
      <c r="G291" s="18"/>
      <c r="H291" s="18"/>
      <c r="I291" s="18"/>
      <c r="J291" s="18"/>
      <c r="K291" s="18"/>
      <c r="L291" s="18"/>
      <c r="M291" s="18"/>
      <c r="N291" s="18"/>
      <c r="O291" s="18"/>
      <c r="P291" s="18"/>
      <c r="Q291" s="18"/>
      <c r="R291" s="18"/>
      <c r="S291" s="18"/>
      <c r="T291" s="18"/>
      <c r="U291" s="18"/>
    </row>
    <row r="292" spans="1:21" x14ac:dyDescent="0.3">
      <c r="A292" s="18"/>
      <c r="B292" s="18"/>
      <c r="C292" s="18"/>
      <c r="D292" s="18"/>
      <c r="E292" s="18"/>
      <c r="F292" s="18"/>
      <c r="G292" s="18"/>
      <c r="H292" s="18"/>
      <c r="I292" s="18"/>
      <c r="J292" s="18"/>
      <c r="K292" s="18"/>
      <c r="L292" s="18"/>
      <c r="M292" s="18"/>
      <c r="N292" s="18"/>
      <c r="O292" s="18"/>
      <c r="P292" s="18"/>
      <c r="Q292" s="18"/>
      <c r="R292" s="18"/>
      <c r="S292" s="18"/>
      <c r="T292" s="18"/>
      <c r="U292" s="18"/>
    </row>
    <row r="293" spans="1:21" x14ac:dyDescent="0.3">
      <c r="A293" s="18"/>
      <c r="B293" s="18"/>
      <c r="C293" s="18"/>
      <c r="D293" s="18"/>
      <c r="E293" s="18"/>
      <c r="F293" s="18"/>
      <c r="G293" s="18"/>
      <c r="H293" s="18"/>
      <c r="I293" s="18"/>
      <c r="J293" s="18"/>
      <c r="K293" s="18"/>
      <c r="L293" s="18"/>
      <c r="M293" s="18"/>
      <c r="N293" s="18"/>
      <c r="O293" s="18"/>
      <c r="P293" s="18"/>
      <c r="Q293" s="18"/>
      <c r="R293" s="18"/>
      <c r="S293" s="18"/>
      <c r="T293" s="18"/>
      <c r="U293" s="18"/>
    </row>
    <row r="294" spans="1:21" x14ac:dyDescent="0.3">
      <c r="A294" s="18"/>
      <c r="B294" s="18"/>
      <c r="C294" s="18"/>
      <c r="D294" s="18"/>
      <c r="E294" s="18"/>
      <c r="F294" s="18"/>
      <c r="G294" s="18"/>
      <c r="H294" s="18"/>
      <c r="I294" s="18"/>
      <c r="J294" s="18"/>
      <c r="K294" s="18"/>
      <c r="L294" s="18"/>
      <c r="M294" s="18"/>
      <c r="N294" s="18"/>
      <c r="O294" s="18"/>
      <c r="P294" s="18"/>
      <c r="Q294" s="18"/>
      <c r="R294" s="18"/>
      <c r="S294" s="18"/>
      <c r="T294" s="18"/>
      <c r="U294" s="18"/>
    </row>
    <row r="295" spans="1:21" x14ac:dyDescent="0.3">
      <c r="A295" s="18"/>
      <c r="B295" s="18"/>
      <c r="C295" s="18"/>
      <c r="D295" s="18"/>
      <c r="E295" s="18"/>
      <c r="F295" s="18"/>
      <c r="G295" s="18"/>
      <c r="H295" s="18"/>
      <c r="I295" s="18"/>
      <c r="J295" s="18"/>
      <c r="K295" s="18"/>
      <c r="L295" s="18"/>
      <c r="M295" s="18"/>
      <c r="N295" s="18"/>
      <c r="O295" s="18"/>
      <c r="P295" s="18"/>
      <c r="Q295" s="18"/>
      <c r="R295" s="18"/>
      <c r="S295" s="18"/>
      <c r="T295" s="18"/>
      <c r="U295" s="18"/>
    </row>
    <row r="296" spans="1:21" x14ac:dyDescent="0.3">
      <c r="A296" s="18"/>
      <c r="B296" s="18"/>
      <c r="C296" s="18"/>
      <c r="D296" s="18"/>
      <c r="E296" s="18"/>
      <c r="F296" s="18"/>
      <c r="G296" s="18"/>
      <c r="H296" s="18"/>
      <c r="I296" s="18"/>
      <c r="J296" s="18"/>
      <c r="K296" s="18"/>
      <c r="L296" s="18"/>
      <c r="M296" s="18"/>
      <c r="N296" s="18"/>
      <c r="O296" s="18"/>
      <c r="P296" s="18"/>
      <c r="Q296" s="18"/>
      <c r="R296" s="18"/>
      <c r="S296" s="18"/>
      <c r="T296" s="18"/>
      <c r="U296" s="18"/>
    </row>
    <row r="297" spans="1:21" x14ac:dyDescent="0.3">
      <c r="A297" s="18"/>
      <c r="B297" s="18"/>
      <c r="C297" s="18"/>
      <c r="D297" s="18"/>
      <c r="E297" s="18"/>
      <c r="F297" s="18"/>
      <c r="G297" s="18"/>
      <c r="H297" s="18"/>
      <c r="I297" s="18"/>
      <c r="J297" s="18"/>
      <c r="K297" s="18"/>
      <c r="L297" s="18"/>
      <c r="M297" s="18"/>
      <c r="N297" s="18"/>
      <c r="O297" s="18"/>
      <c r="P297" s="18"/>
      <c r="Q297" s="18"/>
      <c r="R297" s="18"/>
      <c r="S297" s="18"/>
      <c r="T297" s="18"/>
      <c r="U297" s="18"/>
    </row>
    <row r="298" spans="1:21" x14ac:dyDescent="0.3">
      <c r="A298" s="18"/>
      <c r="B298" s="18"/>
      <c r="C298" s="18"/>
      <c r="D298" s="18"/>
      <c r="E298" s="18"/>
      <c r="F298" s="18"/>
      <c r="G298" s="18"/>
      <c r="H298" s="18"/>
      <c r="I298" s="18"/>
      <c r="J298" s="18"/>
      <c r="K298" s="18"/>
      <c r="L298" s="18"/>
      <c r="M298" s="18"/>
      <c r="N298" s="18"/>
      <c r="O298" s="18"/>
      <c r="P298" s="18"/>
      <c r="Q298" s="18"/>
      <c r="R298" s="18"/>
      <c r="S298" s="18"/>
      <c r="T298" s="18"/>
      <c r="U298" s="18"/>
    </row>
    <row r="299" spans="1:21" x14ac:dyDescent="0.3">
      <c r="A299" s="18"/>
      <c r="B299" s="18"/>
      <c r="C299" s="18"/>
      <c r="D299" s="18"/>
      <c r="E299" s="18"/>
      <c r="F299" s="18"/>
      <c r="G299" s="18"/>
      <c r="H299" s="18"/>
      <c r="I299" s="18"/>
      <c r="J299" s="18"/>
      <c r="K299" s="18"/>
      <c r="L299" s="18"/>
      <c r="M299" s="18"/>
      <c r="N299" s="18"/>
      <c r="O299" s="18"/>
      <c r="P299" s="18"/>
      <c r="Q299" s="18"/>
      <c r="R299" s="18"/>
      <c r="S299" s="18"/>
      <c r="T299" s="18"/>
      <c r="U299" s="18"/>
    </row>
    <row r="300" spans="1:21" x14ac:dyDescent="0.3">
      <c r="A300" s="18"/>
      <c r="B300" s="18"/>
      <c r="C300" s="18"/>
      <c r="D300" s="18"/>
      <c r="E300" s="18"/>
      <c r="F300" s="18"/>
      <c r="G300" s="18"/>
      <c r="H300" s="18"/>
      <c r="I300" s="18"/>
      <c r="J300" s="18"/>
      <c r="K300" s="18"/>
      <c r="L300" s="18"/>
      <c r="M300" s="18"/>
      <c r="N300" s="18"/>
      <c r="O300" s="18"/>
      <c r="P300" s="18"/>
      <c r="Q300" s="18"/>
      <c r="R300" s="18"/>
      <c r="S300" s="18"/>
      <c r="T300" s="18"/>
      <c r="U300" s="18"/>
    </row>
    <row r="301" spans="1:21" x14ac:dyDescent="0.3">
      <c r="A301" s="18"/>
      <c r="B301" s="18"/>
      <c r="C301" s="18"/>
      <c r="D301" s="18"/>
      <c r="E301" s="18"/>
      <c r="F301" s="18"/>
      <c r="G301" s="18"/>
      <c r="H301" s="18"/>
      <c r="I301" s="18"/>
      <c r="J301" s="18"/>
      <c r="K301" s="18"/>
      <c r="L301" s="18"/>
      <c r="M301" s="18"/>
      <c r="N301" s="18"/>
      <c r="O301" s="18"/>
      <c r="P301" s="18"/>
      <c r="Q301" s="18"/>
      <c r="R301" s="18"/>
      <c r="S301" s="18"/>
      <c r="T301" s="18"/>
      <c r="U301" s="18"/>
    </row>
    <row r="302" spans="1:21" x14ac:dyDescent="0.3">
      <c r="A302" s="18"/>
      <c r="B302" s="18"/>
      <c r="C302" s="18"/>
      <c r="D302" s="18"/>
      <c r="E302" s="18"/>
      <c r="F302" s="18"/>
      <c r="G302" s="18"/>
      <c r="H302" s="18"/>
      <c r="I302" s="18"/>
      <c r="J302" s="18"/>
      <c r="K302" s="18"/>
      <c r="L302" s="18"/>
      <c r="M302" s="18"/>
      <c r="N302" s="18"/>
      <c r="O302" s="18"/>
      <c r="P302" s="18"/>
      <c r="Q302" s="18"/>
      <c r="R302" s="18"/>
      <c r="S302" s="18"/>
      <c r="T302" s="18"/>
      <c r="U302" s="18"/>
    </row>
    <row r="303" spans="1:21" x14ac:dyDescent="0.3">
      <c r="A303" s="18"/>
      <c r="B303" s="18"/>
      <c r="C303" s="18"/>
      <c r="D303" s="18"/>
      <c r="E303" s="18"/>
      <c r="F303" s="18"/>
      <c r="G303" s="18"/>
      <c r="H303" s="18"/>
      <c r="I303" s="18"/>
      <c r="J303" s="18"/>
      <c r="K303" s="18"/>
      <c r="L303" s="18"/>
      <c r="M303" s="18"/>
      <c r="N303" s="18"/>
      <c r="O303" s="18"/>
      <c r="P303" s="18"/>
      <c r="Q303" s="18"/>
      <c r="R303" s="18"/>
      <c r="S303" s="18"/>
      <c r="T303" s="18"/>
      <c r="U303" s="18"/>
    </row>
    <row r="304" spans="1:21" x14ac:dyDescent="0.3">
      <c r="A304" s="18"/>
      <c r="B304" s="18"/>
      <c r="C304" s="18"/>
      <c r="D304" s="18"/>
      <c r="E304" s="18"/>
      <c r="F304" s="18"/>
      <c r="G304" s="18"/>
      <c r="H304" s="18"/>
      <c r="I304" s="18"/>
      <c r="J304" s="18"/>
      <c r="K304" s="18"/>
      <c r="L304" s="18"/>
      <c r="M304" s="18"/>
      <c r="N304" s="18"/>
      <c r="O304" s="18"/>
      <c r="P304" s="18"/>
      <c r="Q304" s="18"/>
      <c r="R304" s="18"/>
      <c r="S304" s="18"/>
      <c r="T304" s="18"/>
      <c r="U304" s="18"/>
    </row>
    <row r="305" spans="1:21" x14ac:dyDescent="0.3">
      <c r="A305" s="18"/>
      <c r="B305" s="18"/>
      <c r="C305" s="18"/>
      <c r="D305" s="18"/>
      <c r="E305" s="18"/>
      <c r="F305" s="18"/>
      <c r="G305" s="18"/>
      <c r="H305" s="18"/>
      <c r="I305" s="18"/>
      <c r="J305" s="18"/>
      <c r="K305" s="18"/>
      <c r="L305" s="18"/>
      <c r="M305" s="18"/>
      <c r="N305" s="18"/>
      <c r="O305" s="18"/>
      <c r="P305" s="18"/>
      <c r="Q305" s="18"/>
      <c r="R305" s="18"/>
      <c r="S305" s="18"/>
      <c r="T305" s="18"/>
      <c r="U305" s="18"/>
    </row>
    <row r="306" spans="1:21" x14ac:dyDescent="0.3">
      <c r="A306" s="18"/>
      <c r="B306" s="18"/>
      <c r="C306" s="18"/>
      <c r="D306" s="18"/>
      <c r="E306" s="18"/>
      <c r="F306" s="18"/>
      <c r="G306" s="18"/>
      <c r="H306" s="18"/>
      <c r="I306" s="18"/>
      <c r="J306" s="18"/>
      <c r="K306" s="18"/>
      <c r="L306" s="18"/>
      <c r="M306" s="18"/>
      <c r="N306" s="18"/>
      <c r="O306" s="18"/>
      <c r="P306" s="18"/>
      <c r="Q306" s="18"/>
      <c r="R306" s="18"/>
      <c r="S306" s="18"/>
      <c r="T306" s="18"/>
      <c r="U306" s="18"/>
    </row>
    <row r="307" spans="1:21" x14ac:dyDescent="0.3">
      <c r="A307" s="18"/>
      <c r="B307" s="18"/>
      <c r="C307" s="18"/>
      <c r="D307" s="18"/>
      <c r="E307" s="18"/>
      <c r="F307" s="18"/>
      <c r="G307" s="18"/>
      <c r="H307" s="18"/>
      <c r="I307" s="18"/>
      <c r="J307" s="18"/>
      <c r="K307" s="18"/>
      <c r="L307" s="18"/>
      <c r="M307" s="18"/>
      <c r="N307" s="18"/>
      <c r="O307" s="18"/>
      <c r="P307" s="18"/>
      <c r="Q307" s="18"/>
      <c r="R307" s="18"/>
      <c r="S307" s="18"/>
      <c r="T307" s="18"/>
      <c r="U307" s="18"/>
    </row>
    <row r="308" spans="1:21" x14ac:dyDescent="0.3">
      <c r="A308" s="18"/>
      <c r="B308" s="18"/>
      <c r="C308" s="18"/>
      <c r="D308" s="18"/>
      <c r="E308" s="18"/>
      <c r="F308" s="18"/>
      <c r="G308" s="18"/>
      <c r="H308" s="18"/>
      <c r="I308" s="18"/>
      <c r="J308" s="18"/>
      <c r="K308" s="18"/>
      <c r="L308" s="18"/>
      <c r="M308" s="18"/>
      <c r="N308" s="18"/>
      <c r="O308" s="18"/>
      <c r="P308" s="18"/>
      <c r="Q308" s="18"/>
      <c r="R308" s="18"/>
      <c r="S308" s="18"/>
      <c r="T308" s="18"/>
      <c r="U308" s="18"/>
    </row>
    <row r="309" spans="1:21" x14ac:dyDescent="0.3">
      <c r="A309" s="18"/>
      <c r="B309" s="18"/>
      <c r="C309" s="18"/>
      <c r="D309" s="18"/>
      <c r="E309" s="18"/>
      <c r="F309" s="18"/>
      <c r="G309" s="18"/>
      <c r="H309" s="18"/>
      <c r="I309" s="18"/>
      <c r="J309" s="18"/>
      <c r="K309" s="18"/>
      <c r="L309" s="18"/>
      <c r="M309" s="18"/>
      <c r="N309" s="18"/>
      <c r="O309" s="18"/>
      <c r="P309" s="18"/>
      <c r="Q309" s="18"/>
      <c r="R309" s="18"/>
      <c r="S309" s="18"/>
      <c r="T309" s="18"/>
      <c r="U309" s="18"/>
    </row>
    <row r="310" spans="1:21" x14ac:dyDescent="0.3">
      <c r="A310" s="18"/>
      <c r="B310" s="18"/>
      <c r="C310" s="18"/>
      <c r="D310" s="18"/>
      <c r="E310" s="18"/>
      <c r="F310" s="18"/>
      <c r="G310" s="18"/>
      <c r="H310" s="18"/>
      <c r="I310" s="18"/>
      <c r="J310" s="18"/>
      <c r="K310" s="18"/>
      <c r="L310" s="18"/>
      <c r="M310" s="18"/>
      <c r="N310" s="18"/>
      <c r="O310" s="18"/>
      <c r="P310" s="18"/>
      <c r="Q310" s="18"/>
      <c r="R310" s="18"/>
      <c r="S310" s="18"/>
      <c r="T310" s="18"/>
      <c r="U310" s="18"/>
    </row>
    <row r="311" spans="1:21" x14ac:dyDescent="0.3">
      <c r="A311" s="18"/>
      <c r="B311" s="18"/>
      <c r="C311" s="18"/>
      <c r="D311" s="18"/>
      <c r="E311" s="18"/>
      <c r="F311" s="18"/>
      <c r="G311" s="18"/>
      <c r="H311" s="18"/>
      <c r="I311" s="18"/>
      <c r="J311" s="18"/>
      <c r="K311" s="18"/>
      <c r="L311" s="18"/>
      <c r="M311" s="18"/>
      <c r="N311" s="18"/>
      <c r="O311" s="18"/>
      <c r="P311" s="18"/>
      <c r="Q311" s="18"/>
      <c r="R311" s="18"/>
      <c r="S311" s="18"/>
      <c r="T311" s="18"/>
      <c r="U311" s="18"/>
    </row>
    <row r="312" spans="1:21" x14ac:dyDescent="0.3">
      <c r="A312" s="18"/>
      <c r="B312" s="18"/>
      <c r="C312" s="18"/>
      <c r="D312" s="18"/>
      <c r="E312" s="18"/>
      <c r="F312" s="18"/>
      <c r="G312" s="18"/>
      <c r="H312" s="18"/>
      <c r="I312" s="18"/>
      <c r="J312" s="18"/>
      <c r="K312" s="18"/>
      <c r="L312" s="18"/>
      <c r="M312" s="18"/>
      <c r="N312" s="18"/>
      <c r="O312" s="18"/>
      <c r="P312" s="18"/>
      <c r="Q312" s="18"/>
      <c r="R312" s="18"/>
      <c r="S312" s="18"/>
      <c r="T312" s="18"/>
      <c r="U312" s="18"/>
    </row>
    <row r="313" spans="1:21" x14ac:dyDescent="0.3">
      <c r="A313" s="18"/>
      <c r="B313" s="18"/>
      <c r="C313" s="18"/>
      <c r="D313" s="18"/>
      <c r="E313" s="18"/>
      <c r="F313" s="18"/>
      <c r="G313" s="18"/>
      <c r="H313" s="18"/>
      <c r="I313" s="18"/>
      <c r="J313" s="18"/>
      <c r="K313" s="18"/>
      <c r="L313" s="18"/>
      <c r="M313" s="18"/>
      <c r="N313" s="18"/>
      <c r="O313" s="18"/>
      <c r="P313" s="18"/>
      <c r="Q313" s="18"/>
      <c r="R313" s="18"/>
      <c r="S313" s="18"/>
      <c r="T313" s="18"/>
      <c r="U313" s="18"/>
    </row>
    <row r="314" spans="1:21" x14ac:dyDescent="0.3">
      <c r="A314" s="18"/>
      <c r="B314" s="18"/>
      <c r="C314" s="18"/>
      <c r="D314" s="18"/>
      <c r="E314" s="18"/>
      <c r="F314" s="18"/>
      <c r="G314" s="18"/>
      <c r="H314" s="18"/>
      <c r="I314" s="18"/>
      <c r="J314" s="18"/>
      <c r="K314" s="18"/>
      <c r="L314" s="18"/>
      <c r="M314" s="18"/>
      <c r="N314" s="18"/>
      <c r="O314" s="18"/>
      <c r="P314" s="18"/>
      <c r="Q314" s="18"/>
      <c r="R314" s="18"/>
      <c r="S314" s="18"/>
      <c r="T314" s="18"/>
      <c r="U314" s="18"/>
    </row>
    <row r="315" spans="1:21" x14ac:dyDescent="0.3">
      <c r="A315" s="18"/>
      <c r="B315" s="18"/>
      <c r="C315" s="18"/>
      <c r="D315" s="18"/>
      <c r="E315" s="18"/>
      <c r="F315" s="18"/>
      <c r="G315" s="18"/>
      <c r="H315" s="18"/>
      <c r="I315" s="18"/>
      <c r="J315" s="18"/>
      <c r="K315" s="18"/>
      <c r="L315" s="18"/>
      <c r="M315" s="18"/>
      <c r="N315" s="18"/>
      <c r="O315" s="18"/>
      <c r="P315" s="18"/>
      <c r="Q315" s="18"/>
      <c r="R315" s="18"/>
      <c r="S315" s="18"/>
      <c r="T315" s="18"/>
      <c r="U315" s="18"/>
    </row>
    <row r="316" spans="1:21" x14ac:dyDescent="0.3">
      <c r="A316" s="18"/>
      <c r="B316" s="18"/>
      <c r="C316" s="18"/>
      <c r="D316" s="18"/>
      <c r="E316" s="18"/>
      <c r="F316" s="18"/>
      <c r="G316" s="18"/>
      <c r="H316" s="18"/>
      <c r="I316" s="18"/>
      <c r="J316" s="18"/>
      <c r="K316" s="18"/>
      <c r="L316" s="18"/>
      <c r="M316" s="18"/>
      <c r="N316" s="18"/>
      <c r="O316" s="18"/>
      <c r="P316" s="18"/>
      <c r="Q316" s="18"/>
      <c r="R316" s="18"/>
      <c r="S316" s="18"/>
      <c r="T316" s="18"/>
      <c r="U316" s="18"/>
    </row>
    <row r="317" spans="1:21" x14ac:dyDescent="0.3">
      <c r="A317" s="18"/>
      <c r="B317" s="18"/>
      <c r="C317" s="18"/>
      <c r="D317" s="18"/>
      <c r="E317" s="18"/>
      <c r="F317" s="18"/>
      <c r="G317" s="18"/>
      <c r="H317" s="18"/>
      <c r="I317" s="18"/>
      <c r="J317" s="18"/>
      <c r="K317" s="18"/>
      <c r="L317" s="18"/>
      <c r="M317" s="18"/>
      <c r="N317" s="18"/>
      <c r="O317" s="18"/>
      <c r="P317" s="18"/>
      <c r="Q317" s="18"/>
      <c r="R317" s="18"/>
      <c r="S317" s="18"/>
      <c r="T317" s="18"/>
      <c r="U317" s="18"/>
    </row>
    <row r="318" spans="1:21" x14ac:dyDescent="0.3">
      <c r="A318" s="18"/>
      <c r="B318" s="18"/>
      <c r="C318" s="18"/>
      <c r="D318" s="18"/>
      <c r="E318" s="18"/>
      <c r="F318" s="18"/>
      <c r="G318" s="18"/>
      <c r="H318" s="18"/>
      <c r="I318" s="18"/>
      <c r="J318" s="18"/>
      <c r="K318" s="18"/>
      <c r="L318" s="18"/>
      <c r="M318" s="18"/>
      <c r="N318" s="18"/>
      <c r="O318" s="18"/>
      <c r="P318" s="18"/>
      <c r="Q318" s="18"/>
      <c r="R318" s="18"/>
      <c r="S318" s="18"/>
      <c r="T318" s="18"/>
      <c r="U318" s="18"/>
    </row>
    <row r="319" spans="1:21" x14ac:dyDescent="0.3">
      <c r="A319" s="18"/>
      <c r="B319" s="18"/>
      <c r="C319" s="18"/>
      <c r="D319" s="18"/>
      <c r="E319" s="18"/>
      <c r="F319" s="18"/>
      <c r="G319" s="18"/>
      <c r="H319" s="18"/>
      <c r="I319" s="18"/>
      <c r="J319" s="18"/>
      <c r="K319" s="18"/>
      <c r="L319" s="18"/>
      <c r="M319" s="18"/>
      <c r="N319" s="18"/>
      <c r="O319" s="18"/>
      <c r="P319" s="18"/>
      <c r="Q319" s="18"/>
      <c r="R319" s="18"/>
      <c r="S319" s="18"/>
      <c r="T319" s="18"/>
      <c r="U319" s="18"/>
    </row>
    <row r="320" spans="1:21" x14ac:dyDescent="0.3">
      <c r="A320" s="18"/>
      <c r="B320" s="18"/>
      <c r="C320" s="18"/>
      <c r="D320" s="18"/>
      <c r="E320" s="18"/>
      <c r="F320" s="18"/>
      <c r="G320" s="18"/>
      <c r="H320" s="18"/>
      <c r="I320" s="18"/>
      <c r="J320" s="18"/>
      <c r="K320" s="18"/>
      <c r="L320" s="18"/>
      <c r="M320" s="18"/>
      <c r="N320" s="18"/>
      <c r="O320" s="18"/>
      <c r="P320" s="18"/>
      <c r="Q320" s="18"/>
      <c r="R320" s="18"/>
      <c r="S320" s="18"/>
      <c r="T320" s="18"/>
      <c r="U320" s="18"/>
    </row>
    <row r="321" spans="1:21" x14ac:dyDescent="0.3">
      <c r="A321" s="18"/>
      <c r="B321" s="18"/>
      <c r="C321" s="18"/>
      <c r="D321" s="18"/>
      <c r="E321" s="18"/>
      <c r="F321" s="18"/>
      <c r="G321" s="18"/>
      <c r="H321" s="18"/>
      <c r="I321" s="18"/>
      <c r="J321" s="18"/>
      <c r="K321" s="18"/>
      <c r="L321" s="18"/>
      <c r="M321" s="18"/>
      <c r="N321" s="18"/>
      <c r="O321" s="18"/>
      <c r="P321" s="18"/>
      <c r="Q321" s="18"/>
      <c r="R321" s="18"/>
      <c r="S321" s="18"/>
      <c r="T321" s="18"/>
      <c r="U321" s="18"/>
    </row>
    <row r="322" spans="1:21" x14ac:dyDescent="0.3">
      <c r="A322" s="18"/>
      <c r="B322" s="18"/>
      <c r="C322" s="18"/>
      <c r="D322" s="18"/>
      <c r="E322" s="18"/>
      <c r="F322" s="18"/>
      <c r="G322" s="18"/>
      <c r="H322" s="18"/>
      <c r="I322" s="18"/>
      <c r="J322" s="18"/>
      <c r="K322" s="18"/>
      <c r="L322" s="18"/>
      <c r="M322" s="18"/>
      <c r="N322" s="18"/>
      <c r="O322" s="18"/>
      <c r="P322" s="18"/>
      <c r="Q322" s="18"/>
      <c r="R322" s="18"/>
      <c r="S322" s="18"/>
      <c r="T322" s="18"/>
      <c r="U322" s="18"/>
    </row>
    <row r="323" spans="1:21" x14ac:dyDescent="0.3">
      <c r="A323" s="18"/>
      <c r="B323" s="18"/>
      <c r="C323" s="18"/>
      <c r="D323" s="18"/>
      <c r="E323" s="18"/>
      <c r="F323" s="18"/>
      <c r="G323" s="18"/>
      <c r="H323" s="18"/>
      <c r="I323" s="18"/>
      <c r="J323" s="18"/>
      <c r="K323" s="18"/>
      <c r="L323" s="18"/>
      <c r="M323" s="18"/>
      <c r="N323" s="18"/>
      <c r="O323" s="18"/>
      <c r="P323" s="18"/>
      <c r="Q323" s="18"/>
      <c r="R323" s="18"/>
      <c r="S323" s="18"/>
      <c r="T323" s="18"/>
      <c r="U323" s="18"/>
    </row>
    <row r="324" spans="1:21" x14ac:dyDescent="0.3">
      <c r="A324" s="18"/>
      <c r="B324" s="18"/>
      <c r="C324" s="18"/>
      <c r="D324" s="18"/>
      <c r="E324" s="18"/>
      <c r="F324" s="18"/>
      <c r="G324" s="18"/>
      <c r="H324" s="18"/>
      <c r="I324" s="18"/>
      <c r="J324" s="18"/>
      <c r="K324" s="18"/>
      <c r="L324" s="18"/>
      <c r="M324" s="18"/>
      <c r="N324" s="18"/>
      <c r="O324" s="18"/>
      <c r="P324" s="18"/>
      <c r="Q324" s="18"/>
      <c r="R324" s="18"/>
      <c r="S324" s="18"/>
      <c r="T324" s="18"/>
      <c r="U324" s="18"/>
    </row>
    <row r="325" spans="1:21" x14ac:dyDescent="0.3">
      <c r="A325" s="18"/>
      <c r="B325" s="18"/>
      <c r="C325" s="18"/>
      <c r="D325" s="18"/>
      <c r="E325" s="18"/>
      <c r="F325" s="18"/>
      <c r="G325" s="18"/>
      <c r="H325" s="18"/>
      <c r="I325" s="18"/>
      <c r="J325" s="18"/>
      <c r="K325" s="18"/>
      <c r="L325" s="18"/>
      <c r="M325" s="18"/>
      <c r="N325" s="18"/>
      <c r="O325" s="18"/>
      <c r="P325" s="18"/>
      <c r="Q325" s="18"/>
      <c r="R325" s="18"/>
      <c r="S325" s="18"/>
      <c r="T325" s="18"/>
      <c r="U325" s="18"/>
    </row>
    <row r="326" spans="1:21" x14ac:dyDescent="0.3">
      <c r="A326" s="18"/>
      <c r="B326" s="18"/>
      <c r="C326" s="18"/>
      <c r="D326" s="18"/>
      <c r="E326" s="18"/>
      <c r="F326" s="18"/>
      <c r="G326" s="18"/>
      <c r="H326" s="18"/>
      <c r="I326" s="18"/>
      <c r="J326" s="18"/>
      <c r="K326" s="18"/>
      <c r="L326" s="18"/>
      <c r="M326" s="18"/>
      <c r="N326" s="18"/>
      <c r="O326" s="18"/>
      <c r="P326" s="18"/>
      <c r="Q326" s="18"/>
      <c r="R326" s="18"/>
      <c r="S326" s="18"/>
      <c r="T326" s="18"/>
      <c r="U326" s="18"/>
    </row>
    <row r="327" spans="1:21" x14ac:dyDescent="0.3">
      <c r="A327" s="18"/>
      <c r="B327" s="18"/>
      <c r="C327" s="18"/>
      <c r="D327" s="18"/>
      <c r="E327" s="18"/>
      <c r="F327" s="18"/>
      <c r="G327" s="18"/>
      <c r="H327" s="18"/>
      <c r="I327" s="18"/>
      <c r="J327" s="18"/>
      <c r="K327" s="18"/>
      <c r="L327" s="18"/>
      <c r="M327" s="18"/>
      <c r="N327" s="18"/>
      <c r="O327" s="18"/>
      <c r="P327" s="18"/>
      <c r="Q327" s="18"/>
      <c r="R327" s="18"/>
      <c r="S327" s="18"/>
      <c r="T327" s="18"/>
      <c r="U327" s="18"/>
    </row>
    <row r="328" spans="1:21" x14ac:dyDescent="0.3">
      <c r="A328" s="18"/>
      <c r="B328" s="18"/>
      <c r="C328" s="18"/>
      <c r="D328" s="18"/>
      <c r="E328" s="18"/>
      <c r="F328" s="18"/>
      <c r="G328" s="18"/>
      <c r="H328" s="18"/>
      <c r="I328" s="18"/>
      <c r="J328" s="18"/>
      <c r="K328" s="18"/>
      <c r="L328" s="18"/>
      <c r="M328" s="18"/>
      <c r="N328" s="18"/>
      <c r="O328" s="18"/>
      <c r="P328" s="18"/>
      <c r="Q328" s="18"/>
      <c r="R328" s="18"/>
      <c r="S328" s="18"/>
      <c r="T328" s="18"/>
      <c r="U328" s="18"/>
    </row>
    <row r="329" spans="1:21" x14ac:dyDescent="0.3">
      <c r="A329" s="18"/>
      <c r="B329" s="18"/>
      <c r="C329" s="18"/>
      <c r="D329" s="18"/>
      <c r="E329" s="18"/>
      <c r="F329" s="18"/>
      <c r="G329" s="18"/>
      <c r="H329" s="18"/>
      <c r="I329" s="18"/>
      <c r="J329" s="18"/>
      <c r="K329" s="18"/>
      <c r="L329" s="18"/>
      <c r="M329" s="18"/>
      <c r="N329" s="18"/>
      <c r="O329" s="18"/>
      <c r="P329" s="18"/>
      <c r="Q329" s="18"/>
      <c r="R329" s="18"/>
      <c r="S329" s="18"/>
      <c r="T329" s="18"/>
      <c r="U329" s="18"/>
    </row>
    <row r="330" spans="1:21" x14ac:dyDescent="0.3">
      <c r="A330" s="18"/>
      <c r="B330" s="18"/>
      <c r="C330" s="18"/>
      <c r="D330" s="18"/>
      <c r="E330" s="18"/>
      <c r="F330" s="18"/>
      <c r="G330" s="18"/>
      <c r="H330" s="18"/>
      <c r="I330" s="18"/>
      <c r="J330" s="18"/>
      <c r="K330" s="18"/>
      <c r="L330" s="18"/>
      <c r="M330" s="18"/>
      <c r="N330" s="18"/>
      <c r="O330" s="18"/>
      <c r="P330" s="18"/>
      <c r="Q330" s="18"/>
      <c r="R330" s="18"/>
      <c r="S330" s="18"/>
      <c r="T330" s="18"/>
      <c r="U330" s="18"/>
    </row>
    <row r="331" spans="1:21" x14ac:dyDescent="0.3">
      <c r="A331" s="18"/>
      <c r="B331" s="18"/>
      <c r="C331" s="18"/>
      <c r="D331" s="18"/>
      <c r="E331" s="18"/>
      <c r="F331" s="18"/>
      <c r="G331" s="18"/>
      <c r="H331" s="18"/>
      <c r="I331" s="18"/>
      <c r="J331" s="18"/>
      <c r="K331" s="18"/>
      <c r="L331" s="18"/>
      <c r="M331" s="18"/>
      <c r="N331" s="18"/>
      <c r="O331" s="18"/>
      <c r="P331" s="18"/>
      <c r="Q331" s="18"/>
      <c r="R331" s="18"/>
      <c r="S331" s="18"/>
      <c r="T331" s="18"/>
      <c r="U331" s="18"/>
    </row>
    <row r="332" spans="1:21" x14ac:dyDescent="0.3">
      <c r="A332" s="18"/>
      <c r="B332" s="18"/>
      <c r="C332" s="18"/>
      <c r="D332" s="18"/>
      <c r="E332" s="18"/>
      <c r="F332" s="18"/>
      <c r="G332" s="18"/>
      <c r="H332" s="18"/>
      <c r="I332" s="18"/>
      <c r="J332" s="18"/>
      <c r="K332" s="18"/>
      <c r="L332" s="18"/>
      <c r="M332" s="18"/>
      <c r="N332" s="18"/>
      <c r="O332" s="18"/>
      <c r="P332" s="18"/>
      <c r="Q332" s="18"/>
      <c r="R332" s="18"/>
      <c r="S332" s="18"/>
      <c r="T332" s="18"/>
      <c r="U332" s="18"/>
    </row>
    <row r="333" spans="1:21" x14ac:dyDescent="0.3">
      <c r="A333" s="18"/>
      <c r="B333" s="18"/>
      <c r="C333" s="18"/>
      <c r="D333" s="18"/>
      <c r="E333" s="18"/>
      <c r="F333" s="18"/>
      <c r="G333" s="18"/>
      <c r="H333" s="18"/>
      <c r="I333" s="18"/>
      <c r="J333" s="18"/>
      <c r="K333" s="18"/>
      <c r="L333" s="18"/>
      <c r="M333" s="18"/>
      <c r="N333" s="18"/>
      <c r="O333" s="18"/>
      <c r="P333" s="18"/>
      <c r="Q333" s="18"/>
      <c r="R333" s="18"/>
      <c r="S333" s="18"/>
      <c r="T333" s="18"/>
      <c r="U333" s="18"/>
    </row>
    <row r="334" spans="1:21" x14ac:dyDescent="0.3">
      <c r="A334" s="18"/>
      <c r="B334" s="18"/>
      <c r="C334" s="18"/>
      <c r="D334" s="18"/>
      <c r="E334" s="18"/>
      <c r="F334" s="18"/>
      <c r="G334" s="18"/>
      <c r="H334" s="18"/>
      <c r="I334" s="18"/>
      <c r="J334" s="18"/>
      <c r="K334" s="18"/>
      <c r="L334" s="18"/>
      <c r="M334" s="18"/>
      <c r="N334" s="18"/>
      <c r="O334" s="18"/>
      <c r="P334" s="18"/>
      <c r="Q334" s="18"/>
      <c r="R334" s="18"/>
      <c r="S334" s="18"/>
      <c r="T334" s="18"/>
      <c r="U334" s="18"/>
    </row>
    <row r="335" spans="1:21" x14ac:dyDescent="0.3">
      <c r="A335" s="18"/>
      <c r="B335" s="18"/>
      <c r="C335" s="18"/>
      <c r="D335" s="18"/>
      <c r="E335" s="18"/>
      <c r="F335" s="18"/>
      <c r="G335" s="18"/>
      <c r="H335" s="18"/>
      <c r="I335" s="18"/>
      <c r="J335" s="18"/>
      <c r="K335" s="18"/>
      <c r="L335" s="18"/>
      <c r="M335" s="18"/>
      <c r="N335" s="18"/>
      <c r="O335" s="18"/>
      <c r="P335" s="18"/>
      <c r="Q335" s="18"/>
      <c r="R335" s="18"/>
      <c r="S335" s="18"/>
      <c r="T335" s="18"/>
      <c r="U335" s="18"/>
    </row>
    <row r="336" spans="1:21" x14ac:dyDescent="0.3">
      <c r="A336" s="18"/>
      <c r="B336" s="18"/>
      <c r="C336" s="18"/>
      <c r="D336" s="18"/>
      <c r="E336" s="18"/>
      <c r="F336" s="18"/>
      <c r="G336" s="18"/>
      <c r="H336" s="18"/>
      <c r="I336" s="18"/>
      <c r="J336" s="18"/>
      <c r="K336" s="18"/>
      <c r="L336" s="18"/>
      <c r="M336" s="18"/>
      <c r="N336" s="18"/>
      <c r="O336" s="18"/>
      <c r="P336" s="18"/>
      <c r="Q336" s="18"/>
      <c r="R336" s="18"/>
      <c r="S336" s="18"/>
      <c r="T336" s="18"/>
      <c r="U336" s="18"/>
    </row>
    <row r="337" spans="1:21" x14ac:dyDescent="0.3">
      <c r="A337" s="18"/>
      <c r="B337" s="18"/>
      <c r="C337" s="18"/>
      <c r="D337" s="18"/>
      <c r="E337" s="18"/>
      <c r="F337" s="18"/>
      <c r="G337" s="18"/>
      <c r="H337" s="18"/>
      <c r="I337" s="18"/>
      <c r="J337" s="18"/>
      <c r="K337" s="18"/>
      <c r="L337" s="18"/>
      <c r="M337" s="18"/>
      <c r="N337" s="18"/>
      <c r="O337" s="18"/>
      <c r="P337" s="18"/>
      <c r="Q337" s="18"/>
      <c r="R337" s="18"/>
      <c r="S337" s="18"/>
      <c r="T337" s="18"/>
      <c r="U337" s="18"/>
    </row>
    <row r="338" spans="1:21" x14ac:dyDescent="0.3">
      <c r="A338" s="18"/>
      <c r="B338" s="18"/>
      <c r="C338" s="18"/>
      <c r="D338" s="18"/>
      <c r="E338" s="18"/>
      <c r="F338" s="18"/>
      <c r="G338" s="18"/>
      <c r="H338" s="18"/>
      <c r="I338" s="18"/>
      <c r="J338" s="18"/>
      <c r="K338" s="18"/>
      <c r="L338" s="18"/>
      <c r="M338" s="18"/>
      <c r="N338" s="18"/>
      <c r="O338" s="18"/>
      <c r="P338" s="18"/>
      <c r="Q338" s="18"/>
      <c r="R338" s="18"/>
      <c r="S338" s="18"/>
      <c r="T338" s="18"/>
      <c r="U338" s="18"/>
    </row>
    <row r="339" spans="1:21" x14ac:dyDescent="0.3">
      <c r="A339" s="18"/>
      <c r="B339" s="18"/>
      <c r="C339" s="18"/>
      <c r="D339" s="18"/>
      <c r="E339" s="18"/>
      <c r="F339" s="18"/>
      <c r="G339" s="18"/>
      <c r="H339" s="18"/>
      <c r="I339" s="18"/>
      <c r="J339" s="18"/>
      <c r="K339" s="18"/>
      <c r="L339" s="18"/>
      <c r="M339" s="18"/>
      <c r="N339" s="18"/>
      <c r="O339" s="18"/>
      <c r="P339" s="18"/>
      <c r="Q339" s="18"/>
      <c r="R339" s="18"/>
      <c r="S339" s="18"/>
      <c r="T339" s="18"/>
      <c r="U339" s="18"/>
    </row>
    <row r="340" spans="1:21" x14ac:dyDescent="0.3">
      <c r="A340" s="18"/>
      <c r="B340" s="18"/>
      <c r="C340" s="18"/>
      <c r="D340" s="18"/>
      <c r="E340" s="18"/>
      <c r="F340" s="18"/>
      <c r="G340" s="18"/>
      <c r="H340" s="18"/>
      <c r="I340" s="18"/>
      <c r="J340" s="18"/>
      <c r="K340" s="18"/>
      <c r="L340" s="18"/>
      <c r="M340" s="18"/>
      <c r="N340" s="18"/>
      <c r="O340" s="18"/>
      <c r="P340" s="18"/>
      <c r="Q340" s="18"/>
      <c r="R340" s="18"/>
      <c r="S340" s="18"/>
      <c r="T340" s="18"/>
      <c r="U340" s="18"/>
    </row>
    <row r="341" spans="1:21" x14ac:dyDescent="0.3">
      <c r="A341" s="18"/>
      <c r="B341" s="18"/>
      <c r="C341" s="18"/>
      <c r="D341" s="18"/>
      <c r="E341" s="18"/>
      <c r="F341" s="18"/>
      <c r="G341" s="18"/>
      <c r="H341" s="18"/>
      <c r="I341" s="18"/>
      <c r="J341" s="18"/>
      <c r="K341" s="18"/>
      <c r="L341" s="18"/>
      <c r="M341" s="18"/>
      <c r="N341" s="18"/>
      <c r="O341" s="18"/>
      <c r="P341" s="18"/>
      <c r="Q341" s="18"/>
      <c r="R341" s="18"/>
      <c r="S341" s="18"/>
      <c r="T341" s="18"/>
      <c r="U341" s="18"/>
    </row>
    <row r="342" spans="1:21" x14ac:dyDescent="0.3">
      <c r="A342" s="18"/>
      <c r="B342" s="18"/>
      <c r="C342" s="18"/>
      <c r="D342" s="18"/>
      <c r="E342" s="18"/>
      <c r="F342" s="18"/>
      <c r="G342" s="18"/>
      <c r="H342" s="18"/>
      <c r="I342" s="18"/>
      <c r="J342" s="18"/>
      <c r="K342" s="18"/>
      <c r="L342" s="18"/>
      <c r="M342" s="18"/>
      <c r="N342" s="18"/>
      <c r="O342" s="18"/>
      <c r="P342" s="18"/>
      <c r="Q342" s="18"/>
      <c r="R342" s="18"/>
      <c r="S342" s="18"/>
      <c r="T342" s="18"/>
      <c r="U342" s="18"/>
    </row>
    <row r="343" spans="1:21" x14ac:dyDescent="0.3">
      <c r="A343" s="18"/>
      <c r="B343" s="18"/>
      <c r="C343" s="18"/>
      <c r="D343" s="18"/>
      <c r="E343" s="18"/>
      <c r="F343" s="18"/>
      <c r="G343" s="18"/>
      <c r="H343" s="18"/>
      <c r="I343" s="18"/>
      <c r="J343" s="18"/>
      <c r="K343" s="18"/>
      <c r="L343" s="18"/>
      <c r="M343" s="18"/>
      <c r="N343" s="18"/>
      <c r="O343" s="18"/>
      <c r="P343" s="18"/>
      <c r="Q343" s="18"/>
      <c r="R343" s="18"/>
      <c r="S343" s="18"/>
      <c r="T343" s="18"/>
      <c r="U343" s="18"/>
    </row>
    <row r="344" spans="1:21" x14ac:dyDescent="0.3">
      <c r="A344" s="18"/>
      <c r="B344" s="18"/>
      <c r="C344" s="18"/>
      <c r="D344" s="18"/>
      <c r="E344" s="18"/>
      <c r="F344" s="18"/>
      <c r="G344" s="18"/>
      <c r="H344" s="18"/>
      <c r="I344" s="18"/>
      <c r="J344" s="18"/>
      <c r="K344" s="18"/>
      <c r="L344" s="18"/>
      <c r="M344" s="18"/>
      <c r="N344" s="18"/>
      <c r="O344" s="18"/>
      <c r="P344" s="18"/>
      <c r="Q344" s="18"/>
      <c r="R344" s="18"/>
      <c r="S344" s="18"/>
      <c r="T344" s="18"/>
      <c r="U344" s="18"/>
    </row>
    <row r="345" spans="1:21" x14ac:dyDescent="0.3">
      <c r="A345" s="18"/>
      <c r="B345" s="18"/>
      <c r="C345" s="18"/>
      <c r="D345" s="18"/>
      <c r="E345" s="18"/>
      <c r="F345" s="18"/>
      <c r="G345" s="18"/>
      <c r="H345" s="18"/>
      <c r="I345" s="18"/>
      <c r="J345" s="18"/>
      <c r="K345" s="18"/>
      <c r="L345" s="18"/>
      <c r="M345" s="18"/>
      <c r="N345" s="18"/>
      <c r="O345" s="18"/>
      <c r="P345" s="18"/>
      <c r="Q345" s="18"/>
      <c r="R345" s="18"/>
      <c r="S345" s="18"/>
      <c r="T345" s="18"/>
      <c r="U345" s="18"/>
    </row>
    <row r="346" spans="1:21" x14ac:dyDescent="0.3">
      <c r="A346" s="18"/>
      <c r="B346" s="18"/>
      <c r="C346" s="18"/>
      <c r="D346" s="18"/>
      <c r="E346" s="18"/>
      <c r="F346" s="18"/>
      <c r="G346" s="18"/>
      <c r="H346" s="18"/>
      <c r="I346" s="18"/>
      <c r="J346" s="18"/>
      <c r="K346" s="18"/>
      <c r="L346" s="18"/>
      <c r="M346" s="18"/>
      <c r="N346" s="18"/>
      <c r="O346" s="18"/>
      <c r="P346" s="18"/>
      <c r="Q346" s="18"/>
      <c r="R346" s="18"/>
      <c r="S346" s="18"/>
      <c r="T346" s="18"/>
      <c r="U346" s="18"/>
    </row>
    <row r="347" spans="1:21" x14ac:dyDescent="0.3">
      <c r="A347" s="18"/>
      <c r="B347" s="18"/>
      <c r="C347" s="18"/>
      <c r="D347" s="18"/>
      <c r="E347" s="18"/>
      <c r="F347" s="18"/>
      <c r="G347" s="18"/>
      <c r="H347" s="18"/>
      <c r="I347" s="18"/>
      <c r="J347" s="18"/>
      <c r="K347" s="18"/>
      <c r="L347" s="18"/>
      <c r="M347" s="18"/>
      <c r="N347" s="18"/>
      <c r="O347" s="18"/>
      <c r="P347" s="18"/>
      <c r="Q347" s="18"/>
      <c r="R347" s="18"/>
      <c r="S347" s="18"/>
      <c r="T347" s="18"/>
      <c r="U347" s="18"/>
    </row>
    <row r="348" spans="1:21" x14ac:dyDescent="0.3">
      <c r="A348" s="18"/>
      <c r="B348" s="18"/>
      <c r="C348" s="18"/>
      <c r="D348" s="18"/>
      <c r="E348" s="18"/>
      <c r="F348" s="18"/>
      <c r="G348" s="18"/>
      <c r="H348" s="18"/>
      <c r="I348" s="18"/>
      <c r="J348" s="18"/>
      <c r="K348" s="18"/>
      <c r="L348" s="18"/>
      <c r="M348" s="18"/>
      <c r="N348" s="18"/>
      <c r="O348" s="18"/>
      <c r="P348" s="18"/>
      <c r="Q348" s="18"/>
      <c r="R348" s="18"/>
      <c r="S348" s="18"/>
      <c r="T348" s="18"/>
      <c r="U348" s="18"/>
    </row>
    <row r="349" spans="1:21" x14ac:dyDescent="0.3">
      <c r="A349" s="18"/>
      <c r="B349" s="18"/>
      <c r="C349" s="18"/>
      <c r="D349" s="18"/>
      <c r="E349" s="18"/>
      <c r="F349" s="18"/>
      <c r="G349" s="18"/>
      <c r="H349" s="18"/>
      <c r="I349" s="18"/>
      <c r="J349" s="18"/>
      <c r="K349" s="18"/>
      <c r="L349" s="18"/>
      <c r="M349" s="18"/>
      <c r="N349" s="18"/>
      <c r="O349" s="18"/>
      <c r="P349" s="18"/>
      <c r="Q349" s="18"/>
      <c r="R349" s="18"/>
      <c r="S349" s="18"/>
      <c r="T349" s="18"/>
      <c r="U349" s="18"/>
    </row>
    <row r="350" spans="1:21" x14ac:dyDescent="0.3">
      <c r="A350" s="18"/>
      <c r="B350" s="18"/>
      <c r="C350" s="18"/>
      <c r="D350" s="18"/>
      <c r="E350" s="18"/>
      <c r="F350" s="18"/>
      <c r="G350" s="18"/>
      <c r="H350" s="18"/>
      <c r="I350" s="18"/>
      <c r="J350" s="18"/>
      <c r="K350" s="18"/>
      <c r="L350" s="18"/>
      <c r="M350" s="18"/>
      <c r="N350" s="18"/>
      <c r="O350" s="18"/>
      <c r="P350" s="18"/>
      <c r="Q350" s="18"/>
      <c r="R350" s="18"/>
      <c r="S350" s="18"/>
      <c r="T350" s="18"/>
      <c r="U350" s="18"/>
    </row>
    <row r="351" spans="1:21" x14ac:dyDescent="0.3">
      <c r="A351" s="18"/>
      <c r="B351" s="18"/>
      <c r="C351" s="18"/>
      <c r="D351" s="18"/>
      <c r="E351" s="18"/>
      <c r="F351" s="18"/>
      <c r="G351" s="18"/>
      <c r="H351" s="18"/>
      <c r="I351" s="18"/>
      <c r="J351" s="18"/>
      <c r="K351" s="18"/>
      <c r="L351" s="18"/>
      <c r="M351" s="18"/>
      <c r="N351" s="18"/>
      <c r="O351" s="18"/>
      <c r="P351" s="18"/>
      <c r="Q351" s="18"/>
      <c r="R351" s="18"/>
      <c r="S351" s="18"/>
      <c r="T351" s="18"/>
      <c r="U351" s="18"/>
    </row>
    <row r="352" spans="1:21" x14ac:dyDescent="0.3">
      <c r="A352" s="18"/>
      <c r="B352" s="18"/>
      <c r="C352" s="18"/>
      <c r="D352" s="18"/>
      <c r="E352" s="18"/>
      <c r="F352" s="18"/>
      <c r="G352" s="18"/>
      <c r="H352" s="18"/>
      <c r="I352" s="18"/>
      <c r="J352" s="18"/>
      <c r="K352" s="18"/>
      <c r="L352" s="18"/>
      <c r="M352" s="18"/>
      <c r="N352" s="18"/>
      <c r="O352" s="18"/>
      <c r="P352" s="18"/>
      <c r="Q352" s="18"/>
      <c r="R352" s="18"/>
      <c r="S352" s="18"/>
      <c r="T352" s="18"/>
      <c r="U352" s="18"/>
    </row>
    <row r="353" spans="1:21" x14ac:dyDescent="0.3">
      <c r="A353" s="18"/>
      <c r="B353" s="18"/>
      <c r="C353" s="18"/>
      <c r="D353" s="18"/>
      <c r="E353" s="18"/>
      <c r="F353" s="18"/>
      <c r="G353" s="18"/>
      <c r="H353" s="18"/>
      <c r="I353" s="18"/>
      <c r="J353" s="18"/>
      <c r="K353" s="18"/>
      <c r="L353" s="18"/>
      <c r="M353" s="18"/>
      <c r="N353" s="18"/>
      <c r="O353" s="18"/>
      <c r="P353" s="18"/>
      <c r="Q353" s="18"/>
      <c r="R353" s="18"/>
      <c r="S353" s="18"/>
      <c r="T353" s="18"/>
      <c r="U353" s="18"/>
    </row>
    <row r="354" spans="1:21" x14ac:dyDescent="0.3">
      <c r="A354" s="18"/>
      <c r="B354" s="18"/>
      <c r="C354" s="18"/>
      <c r="D354" s="18"/>
      <c r="E354" s="18"/>
      <c r="F354" s="18"/>
      <c r="G354" s="18"/>
      <c r="H354" s="18"/>
      <c r="I354" s="18"/>
      <c r="J354" s="18"/>
      <c r="K354" s="18"/>
      <c r="L354" s="18"/>
      <c r="M354" s="18"/>
      <c r="N354" s="18"/>
      <c r="O354" s="18"/>
      <c r="P354" s="18"/>
      <c r="Q354" s="18"/>
      <c r="R354" s="18"/>
      <c r="S354" s="18"/>
      <c r="T354" s="18"/>
      <c r="U354" s="18"/>
    </row>
    <row r="355" spans="1:21" x14ac:dyDescent="0.3">
      <c r="A355" s="18"/>
      <c r="B355" s="18"/>
      <c r="C355" s="18"/>
      <c r="D355" s="18"/>
      <c r="E355" s="18"/>
      <c r="F355" s="18"/>
      <c r="G355" s="18"/>
      <c r="H355" s="18"/>
      <c r="I355" s="18"/>
      <c r="J355" s="18"/>
      <c r="K355" s="18"/>
      <c r="L355" s="18"/>
      <c r="M355" s="18"/>
      <c r="N355" s="18"/>
      <c r="O355" s="18"/>
      <c r="P355" s="18"/>
      <c r="Q355" s="18"/>
      <c r="R355" s="18"/>
      <c r="S355" s="18"/>
      <c r="T355" s="18"/>
      <c r="U355" s="18"/>
    </row>
    <row r="356" spans="1:21" x14ac:dyDescent="0.3">
      <c r="A356" s="18"/>
      <c r="B356" s="18"/>
      <c r="C356" s="18"/>
      <c r="D356" s="18"/>
      <c r="E356" s="18"/>
      <c r="F356" s="18"/>
      <c r="G356" s="18"/>
      <c r="H356" s="18"/>
      <c r="I356" s="18"/>
      <c r="J356" s="18"/>
      <c r="K356" s="18"/>
      <c r="L356" s="18"/>
      <c r="M356" s="18"/>
      <c r="N356" s="18"/>
      <c r="O356" s="18"/>
      <c r="P356" s="18"/>
      <c r="Q356" s="18"/>
      <c r="R356" s="18"/>
      <c r="S356" s="18"/>
      <c r="T356" s="18"/>
      <c r="U356" s="18"/>
    </row>
    <row r="357" spans="1:21" x14ac:dyDescent="0.3">
      <c r="A357" s="18"/>
      <c r="B357" s="18"/>
      <c r="C357" s="18"/>
      <c r="D357" s="18"/>
      <c r="E357" s="18"/>
      <c r="F357" s="18"/>
      <c r="G357" s="18"/>
      <c r="H357" s="18"/>
      <c r="I357" s="18"/>
      <c r="J357" s="18"/>
      <c r="K357" s="18"/>
      <c r="L357" s="18"/>
      <c r="M357" s="18"/>
      <c r="N357" s="18"/>
      <c r="O357" s="18"/>
      <c r="P357" s="18"/>
      <c r="Q357" s="18"/>
      <c r="R357" s="18"/>
      <c r="S357" s="18"/>
      <c r="T357" s="18"/>
      <c r="U357" s="18"/>
    </row>
    <row r="358" spans="1:21" x14ac:dyDescent="0.3">
      <c r="A358" s="18"/>
      <c r="B358" s="18"/>
      <c r="C358" s="18"/>
      <c r="D358" s="18"/>
      <c r="E358" s="18"/>
      <c r="F358" s="18"/>
      <c r="G358" s="18"/>
      <c r="H358" s="18"/>
      <c r="I358" s="18"/>
      <c r="J358" s="18"/>
      <c r="K358" s="18"/>
      <c r="L358" s="18"/>
      <c r="M358" s="18"/>
      <c r="N358" s="18"/>
      <c r="O358" s="18"/>
      <c r="P358" s="18"/>
      <c r="Q358" s="18"/>
      <c r="R358" s="18"/>
      <c r="S358" s="18"/>
      <c r="T358" s="18"/>
      <c r="U358" s="18"/>
    </row>
    <row r="359" spans="1:21" x14ac:dyDescent="0.3">
      <c r="A359" s="18"/>
      <c r="B359" s="18"/>
      <c r="C359" s="18"/>
      <c r="D359" s="18"/>
      <c r="E359" s="18"/>
      <c r="F359" s="18"/>
      <c r="G359" s="18"/>
      <c r="H359" s="18"/>
      <c r="I359" s="18"/>
      <c r="J359" s="18"/>
      <c r="K359" s="18"/>
      <c r="L359" s="18"/>
      <c r="M359" s="18"/>
      <c r="N359" s="18"/>
      <c r="O359" s="18"/>
      <c r="P359" s="18"/>
      <c r="Q359" s="18"/>
      <c r="R359" s="18"/>
      <c r="S359" s="18"/>
      <c r="T359" s="18"/>
      <c r="U359" s="18"/>
    </row>
    <row r="360" spans="1:21" x14ac:dyDescent="0.3">
      <c r="A360" s="18"/>
      <c r="B360" s="18"/>
      <c r="C360" s="18"/>
      <c r="D360" s="18"/>
      <c r="E360" s="18"/>
      <c r="F360" s="18"/>
      <c r="G360" s="18"/>
      <c r="H360" s="18"/>
      <c r="I360" s="18"/>
      <c r="J360" s="18"/>
      <c r="K360" s="18"/>
      <c r="L360" s="18"/>
      <c r="M360" s="18"/>
      <c r="N360" s="18"/>
      <c r="O360" s="18"/>
      <c r="P360" s="18"/>
      <c r="Q360" s="18"/>
      <c r="R360" s="18"/>
      <c r="S360" s="18"/>
      <c r="T360" s="18"/>
      <c r="U360" s="18"/>
    </row>
    <row r="361" spans="1:21" x14ac:dyDescent="0.3">
      <c r="A361" s="18"/>
      <c r="B361" s="18"/>
      <c r="C361" s="18"/>
      <c r="D361" s="18"/>
      <c r="E361" s="18"/>
      <c r="F361" s="18"/>
      <c r="G361" s="18"/>
      <c r="H361" s="18"/>
      <c r="I361" s="18"/>
      <c r="J361" s="18"/>
      <c r="K361" s="18"/>
      <c r="L361" s="18"/>
      <c r="M361" s="18"/>
      <c r="N361" s="18"/>
      <c r="O361" s="18"/>
      <c r="P361" s="18"/>
      <c r="Q361" s="18"/>
      <c r="R361" s="18"/>
      <c r="S361" s="18"/>
      <c r="T361" s="18"/>
      <c r="U361" s="18"/>
    </row>
    <row r="362" spans="1:21" x14ac:dyDescent="0.3">
      <c r="A362" s="18"/>
      <c r="B362" s="18"/>
      <c r="C362" s="18"/>
      <c r="D362" s="18"/>
      <c r="E362" s="18"/>
      <c r="F362" s="18"/>
      <c r="G362" s="18"/>
      <c r="H362" s="18"/>
      <c r="I362" s="18"/>
      <c r="J362" s="18"/>
      <c r="K362" s="18"/>
      <c r="L362" s="18"/>
      <c r="M362" s="18"/>
      <c r="N362" s="18"/>
      <c r="O362" s="18"/>
      <c r="P362" s="18"/>
      <c r="Q362" s="18"/>
      <c r="R362" s="18"/>
      <c r="S362" s="18"/>
      <c r="T362" s="18"/>
      <c r="U362" s="18"/>
    </row>
    <row r="363" spans="1:21" x14ac:dyDescent="0.3">
      <c r="A363" s="18"/>
      <c r="B363" s="18"/>
      <c r="C363" s="18"/>
      <c r="D363" s="18"/>
      <c r="E363" s="18"/>
      <c r="F363" s="18"/>
      <c r="G363" s="18"/>
      <c r="H363" s="18"/>
      <c r="I363" s="18"/>
      <c r="J363" s="18"/>
      <c r="K363" s="18"/>
      <c r="L363" s="18"/>
      <c r="M363" s="18"/>
      <c r="N363" s="18"/>
      <c r="O363" s="18"/>
      <c r="P363" s="18"/>
      <c r="Q363" s="18"/>
      <c r="R363" s="18"/>
      <c r="S363" s="18"/>
      <c r="T363" s="18"/>
      <c r="U363" s="18"/>
    </row>
    <row r="364" spans="1:21" x14ac:dyDescent="0.3">
      <c r="A364" s="18"/>
      <c r="B364" s="18"/>
      <c r="C364" s="18"/>
      <c r="D364" s="18"/>
      <c r="E364" s="18"/>
      <c r="F364" s="18"/>
      <c r="G364" s="18"/>
      <c r="H364" s="18"/>
      <c r="I364" s="18"/>
      <c r="J364" s="18"/>
      <c r="K364" s="18"/>
      <c r="L364" s="18"/>
      <c r="M364" s="18"/>
      <c r="N364" s="18"/>
      <c r="O364" s="18"/>
      <c r="P364" s="18"/>
      <c r="Q364" s="18"/>
      <c r="R364" s="18"/>
      <c r="S364" s="18"/>
      <c r="T364" s="18"/>
      <c r="U364" s="18"/>
    </row>
    <row r="365" spans="1:21" x14ac:dyDescent="0.3">
      <c r="A365" s="18"/>
      <c r="B365" s="18"/>
      <c r="C365" s="18"/>
      <c r="D365" s="18"/>
      <c r="E365" s="18"/>
      <c r="F365" s="18"/>
      <c r="G365" s="18"/>
      <c r="H365" s="18"/>
      <c r="I365" s="18"/>
      <c r="J365" s="18"/>
      <c r="K365" s="18"/>
      <c r="L365" s="18"/>
      <c r="M365" s="18"/>
      <c r="N365" s="18"/>
      <c r="O365" s="18"/>
      <c r="P365" s="18"/>
      <c r="Q365" s="18"/>
      <c r="R365" s="18"/>
      <c r="S365" s="18"/>
      <c r="T365" s="18"/>
      <c r="U365" s="18"/>
    </row>
    <row r="366" spans="1:21" x14ac:dyDescent="0.3">
      <c r="A366" s="18"/>
      <c r="B366" s="18"/>
      <c r="C366" s="18"/>
      <c r="D366" s="18"/>
      <c r="E366" s="18"/>
      <c r="F366" s="18"/>
      <c r="G366" s="18"/>
      <c r="H366" s="18"/>
      <c r="I366" s="18"/>
      <c r="J366" s="18"/>
      <c r="K366" s="18"/>
      <c r="L366" s="18"/>
      <c r="M366" s="18"/>
      <c r="N366" s="18"/>
      <c r="O366" s="18"/>
      <c r="P366" s="18"/>
      <c r="Q366" s="18"/>
      <c r="R366" s="18"/>
      <c r="S366" s="18"/>
      <c r="T366" s="18"/>
      <c r="U366" s="18"/>
    </row>
    <row r="367" spans="1:21" x14ac:dyDescent="0.3">
      <c r="A367" s="18"/>
      <c r="B367" s="18"/>
      <c r="C367" s="18"/>
      <c r="D367" s="18"/>
      <c r="E367" s="18"/>
      <c r="F367" s="18"/>
      <c r="G367" s="18"/>
      <c r="H367" s="18"/>
      <c r="I367" s="18"/>
      <c r="J367" s="18"/>
      <c r="K367" s="18"/>
      <c r="L367" s="18"/>
      <c r="M367" s="18"/>
      <c r="N367" s="18"/>
      <c r="O367" s="18"/>
      <c r="P367" s="18"/>
      <c r="Q367" s="18"/>
      <c r="R367" s="18"/>
      <c r="S367" s="18"/>
      <c r="T367" s="18"/>
      <c r="U367" s="18"/>
    </row>
    <row r="368" spans="1:21" x14ac:dyDescent="0.3">
      <c r="A368" s="18"/>
      <c r="B368" s="18"/>
      <c r="C368" s="18"/>
      <c r="D368" s="18"/>
      <c r="E368" s="18"/>
      <c r="F368" s="18"/>
      <c r="G368" s="18"/>
      <c r="H368" s="18"/>
      <c r="I368" s="18"/>
      <c r="J368" s="18"/>
      <c r="K368" s="18"/>
      <c r="L368" s="18"/>
      <c r="M368" s="18"/>
      <c r="N368" s="18"/>
      <c r="O368" s="18"/>
      <c r="P368" s="18"/>
      <c r="Q368" s="18"/>
      <c r="R368" s="18"/>
      <c r="S368" s="18"/>
      <c r="T368" s="18"/>
      <c r="U368" s="18"/>
    </row>
    <row r="369" spans="1:21" x14ac:dyDescent="0.3">
      <c r="A369" s="18"/>
      <c r="B369" s="18"/>
      <c r="C369" s="18"/>
      <c r="D369" s="18"/>
      <c r="E369" s="18"/>
      <c r="F369" s="18"/>
      <c r="G369" s="18"/>
      <c r="H369" s="18"/>
      <c r="I369" s="18"/>
      <c r="J369" s="18"/>
      <c r="K369" s="18"/>
      <c r="L369" s="18"/>
      <c r="M369" s="18"/>
      <c r="N369" s="18"/>
      <c r="O369" s="18"/>
      <c r="P369" s="18"/>
      <c r="Q369" s="18"/>
      <c r="R369" s="18"/>
      <c r="S369" s="18"/>
      <c r="T369" s="18"/>
      <c r="U369" s="18"/>
    </row>
    <row r="370" spans="1:21" x14ac:dyDescent="0.3">
      <c r="A370" s="18"/>
      <c r="B370" s="18"/>
      <c r="C370" s="18"/>
      <c r="D370" s="18"/>
      <c r="E370" s="18"/>
      <c r="F370" s="18"/>
      <c r="G370" s="18"/>
      <c r="H370" s="18"/>
      <c r="I370" s="18"/>
      <c r="J370" s="18"/>
      <c r="K370" s="18"/>
      <c r="L370" s="18"/>
      <c r="M370" s="18"/>
      <c r="N370" s="18"/>
      <c r="O370" s="18"/>
      <c r="P370" s="18"/>
      <c r="Q370" s="18"/>
      <c r="R370" s="18"/>
      <c r="S370" s="18"/>
      <c r="T370" s="18"/>
      <c r="U370" s="18"/>
    </row>
    <row r="371" spans="1:21" x14ac:dyDescent="0.3">
      <c r="A371" s="18"/>
      <c r="B371" s="18"/>
      <c r="C371" s="18"/>
      <c r="D371" s="18"/>
      <c r="E371" s="18"/>
      <c r="F371" s="18"/>
      <c r="G371" s="18"/>
      <c r="H371" s="18"/>
      <c r="I371" s="18"/>
      <c r="J371" s="18"/>
      <c r="K371" s="18"/>
      <c r="L371" s="18"/>
      <c r="M371" s="18"/>
      <c r="N371" s="18"/>
      <c r="O371" s="18"/>
      <c r="P371" s="18"/>
      <c r="Q371" s="18"/>
      <c r="R371" s="18"/>
      <c r="S371" s="18"/>
      <c r="T371" s="18"/>
      <c r="U371" s="18"/>
    </row>
    <row r="372" spans="1:21" x14ac:dyDescent="0.3">
      <c r="A372" s="18"/>
      <c r="B372" s="18"/>
      <c r="C372" s="18"/>
      <c r="D372" s="18"/>
      <c r="E372" s="18"/>
      <c r="F372" s="18"/>
      <c r="G372" s="18"/>
      <c r="H372" s="18"/>
      <c r="I372" s="18"/>
      <c r="J372" s="18"/>
      <c r="K372" s="18"/>
      <c r="L372" s="18"/>
      <c r="M372" s="18"/>
      <c r="N372" s="18"/>
      <c r="O372" s="18"/>
      <c r="P372" s="18"/>
      <c r="Q372" s="18"/>
      <c r="R372" s="18"/>
      <c r="S372" s="18"/>
      <c r="T372" s="18"/>
      <c r="U372" s="18"/>
    </row>
    <row r="373" spans="1:21" x14ac:dyDescent="0.3">
      <c r="A373" s="18"/>
      <c r="B373" s="18"/>
      <c r="C373" s="18"/>
      <c r="D373" s="18"/>
      <c r="E373" s="18"/>
      <c r="F373" s="18"/>
      <c r="G373" s="18"/>
      <c r="H373" s="18"/>
      <c r="I373" s="18"/>
      <c r="J373" s="18"/>
      <c r="K373" s="18"/>
      <c r="L373" s="18"/>
      <c r="M373" s="18"/>
      <c r="N373" s="18"/>
      <c r="O373" s="18"/>
      <c r="P373" s="18"/>
      <c r="Q373" s="18"/>
      <c r="R373" s="18"/>
      <c r="S373" s="18"/>
      <c r="T373" s="18"/>
      <c r="U373" s="18"/>
    </row>
    <row r="374" spans="1:21" x14ac:dyDescent="0.3">
      <c r="A374" s="18"/>
      <c r="B374" s="18"/>
      <c r="C374" s="18"/>
      <c r="D374" s="18"/>
      <c r="E374" s="18"/>
      <c r="F374" s="18"/>
      <c r="G374" s="18"/>
      <c r="H374" s="18"/>
      <c r="I374" s="18"/>
      <c r="J374" s="18"/>
      <c r="K374" s="18"/>
      <c r="L374" s="18"/>
      <c r="M374" s="18"/>
      <c r="N374" s="18"/>
      <c r="O374" s="18"/>
      <c r="P374" s="18"/>
      <c r="Q374" s="18"/>
      <c r="R374" s="18"/>
      <c r="S374" s="18"/>
      <c r="T374" s="18"/>
      <c r="U374" s="18"/>
    </row>
    <row r="375" spans="1:21" x14ac:dyDescent="0.3">
      <c r="A375" s="18"/>
      <c r="B375" s="18"/>
      <c r="C375" s="18"/>
      <c r="D375" s="18"/>
      <c r="E375" s="18"/>
      <c r="F375" s="18"/>
      <c r="G375" s="18"/>
      <c r="H375" s="18"/>
      <c r="I375" s="18"/>
      <c r="J375" s="18"/>
      <c r="K375" s="18"/>
      <c r="L375" s="18"/>
      <c r="M375" s="18"/>
      <c r="N375" s="18"/>
      <c r="O375" s="18"/>
      <c r="P375" s="18"/>
      <c r="Q375" s="18"/>
      <c r="R375" s="18"/>
      <c r="S375" s="18"/>
      <c r="T375" s="18"/>
      <c r="U375" s="18"/>
    </row>
    <row r="376" spans="1:21" x14ac:dyDescent="0.3">
      <c r="A376" s="18"/>
      <c r="B376" s="18"/>
      <c r="C376" s="18"/>
      <c r="D376" s="18"/>
      <c r="E376" s="18"/>
      <c r="F376" s="18"/>
      <c r="G376" s="18"/>
      <c r="H376" s="18"/>
      <c r="I376" s="18"/>
      <c r="J376" s="18"/>
      <c r="K376" s="18"/>
      <c r="L376" s="18"/>
      <c r="M376" s="18"/>
      <c r="N376" s="18"/>
      <c r="O376" s="18"/>
      <c r="P376" s="18"/>
      <c r="Q376" s="18"/>
      <c r="R376" s="18"/>
      <c r="S376" s="18"/>
      <c r="T376" s="18"/>
      <c r="U376" s="18"/>
    </row>
    <row r="377" spans="1:21" x14ac:dyDescent="0.3">
      <c r="A377" s="18"/>
      <c r="B377" s="18"/>
      <c r="C377" s="18"/>
      <c r="D377" s="18"/>
      <c r="E377" s="18"/>
      <c r="F377" s="18"/>
      <c r="G377" s="18"/>
      <c r="H377" s="18"/>
      <c r="I377" s="18"/>
      <c r="J377" s="18"/>
      <c r="K377" s="18"/>
      <c r="L377" s="18"/>
      <c r="M377" s="18"/>
      <c r="N377" s="18"/>
      <c r="O377" s="18"/>
      <c r="P377" s="18"/>
      <c r="Q377" s="18"/>
      <c r="R377" s="18"/>
      <c r="S377" s="18"/>
      <c r="T377" s="18"/>
      <c r="U377" s="18"/>
    </row>
    <row r="378" spans="1:21" x14ac:dyDescent="0.3">
      <c r="A378" s="18"/>
      <c r="B378" s="18"/>
      <c r="C378" s="18"/>
      <c r="D378" s="18"/>
      <c r="E378" s="18"/>
      <c r="F378" s="18"/>
      <c r="G378" s="18"/>
      <c r="H378" s="18"/>
      <c r="I378" s="18"/>
      <c r="J378" s="18"/>
      <c r="K378" s="18"/>
      <c r="L378" s="18"/>
      <c r="M378" s="18"/>
      <c r="N378" s="18"/>
      <c r="O378" s="18"/>
      <c r="P378" s="18"/>
      <c r="Q378" s="18"/>
      <c r="R378" s="18"/>
      <c r="S378" s="18"/>
      <c r="T378" s="18"/>
      <c r="U378" s="18"/>
    </row>
    <row r="379" spans="1:21" x14ac:dyDescent="0.3">
      <c r="A379" s="18"/>
      <c r="B379" s="18"/>
      <c r="C379" s="18"/>
      <c r="D379" s="18"/>
      <c r="E379" s="18"/>
      <c r="F379" s="18"/>
      <c r="G379" s="18"/>
      <c r="H379" s="18"/>
      <c r="I379" s="18"/>
      <c r="J379" s="18"/>
      <c r="K379" s="18"/>
      <c r="L379" s="18"/>
      <c r="M379" s="18"/>
      <c r="N379" s="18"/>
      <c r="O379" s="18"/>
      <c r="P379" s="18"/>
      <c r="Q379" s="18"/>
      <c r="R379" s="18"/>
      <c r="S379" s="18"/>
      <c r="T379" s="18"/>
      <c r="U379" s="18"/>
    </row>
    <row r="380" spans="1:21" x14ac:dyDescent="0.3">
      <c r="A380" s="18"/>
      <c r="B380" s="18"/>
      <c r="C380" s="18"/>
      <c r="D380" s="18"/>
      <c r="E380" s="18"/>
      <c r="F380" s="18"/>
      <c r="G380" s="18"/>
      <c r="H380" s="18"/>
      <c r="I380" s="18"/>
      <c r="J380" s="18"/>
      <c r="K380" s="18"/>
      <c r="L380" s="18"/>
      <c r="M380" s="18"/>
      <c r="N380" s="18"/>
      <c r="O380" s="18"/>
      <c r="P380" s="18"/>
      <c r="Q380" s="18"/>
      <c r="R380" s="18"/>
      <c r="S380" s="18"/>
      <c r="T380" s="18"/>
      <c r="U380" s="18"/>
    </row>
    <row r="381" spans="1:21" x14ac:dyDescent="0.3">
      <c r="A381" s="18"/>
      <c r="B381" s="18"/>
      <c r="C381" s="18"/>
      <c r="D381" s="18"/>
      <c r="E381" s="18"/>
      <c r="F381" s="18"/>
      <c r="G381" s="18"/>
      <c r="H381" s="18"/>
      <c r="I381" s="18"/>
      <c r="J381" s="18"/>
      <c r="K381" s="18"/>
      <c r="L381" s="18"/>
      <c r="M381" s="18"/>
      <c r="N381" s="18"/>
      <c r="O381" s="18"/>
      <c r="P381" s="18"/>
      <c r="Q381" s="18"/>
      <c r="R381" s="18"/>
      <c r="S381" s="18"/>
      <c r="T381" s="18"/>
      <c r="U381" s="18"/>
    </row>
    <row r="382" spans="1:21" x14ac:dyDescent="0.3">
      <c r="A382" s="18"/>
      <c r="B382" s="18"/>
      <c r="C382" s="18"/>
      <c r="D382" s="18"/>
      <c r="E382" s="18"/>
      <c r="F382" s="18"/>
      <c r="G382" s="18"/>
      <c r="H382" s="18"/>
      <c r="I382" s="18"/>
      <c r="J382" s="18"/>
      <c r="K382" s="18"/>
      <c r="L382" s="18"/>
      <c r="M382" s="18"/>
      <c r="N382" s="18"/>
      <c r="O382" s="18"/>
      <c r="P382" s="18"/>
      <c r="Q382" s="18"/>
      <c r="R382" s="18"/>
      <c r="S382" s="18"/>
      <c r="T382" s="18"/>
      <c r="U382" s="18"/>
    </row>
    <row r="383" spans="1:21" x14ac:dyDescent="0.3">
      <c r="A383" s="18"/>
      <c r="B383" s="18"/>
      <c r="C383" s="18"/>
      <c r="D383" s="18"/>
      <c r="E383" s="18"/>
      <c r="F383" s="18"/>
      <c r="G383" s="18"/>
      <c r="H383" s="18"/>
      <c r="I383" s="18"/>
      <c r="J383" s="18"/>
      <c r="K383" s="18"/>
      <c r="L383" s="18"/>
      <c r="M383" s="18"/>
      <c r="N383" s="18"/>
      <c r="O383" s="18"/>
      <c r="P383" s="18"/>
      <c r="Q383" s="18"/>
      <c r="R383" s="18"/>
      <c r="S383" s="18"/>
      <c r="T383" s="18"/>
      <c r="U383" s="18"/>
    </row>
    <row r="384" spans="1:21" x14ac:dyDescent="0.3">
      <c r="A384" s="18"/>
      <c r="B384" s="18"/>
      <c r="C384" s="18"/>
      <c r="D384" s="18"/>
      <c r="E384" s="18"/>
      <c r="F384" s="18"/>
      <c r="G384" s="18"/>
      <c r="H384" s="18"/>
      <c r="I384" s="18"/>
      <c r="J384" s="18"/>
      <c r="K384" s="18"/>
      <c r="L384" s="18"/>
      <c r="M384" s="18"/>
      <c r="N384" s="18"/>
      <c r="O384" s="18"/>
      <c r="P384" s="18"/>
      <c r="Q384" s="18"/>
      <c r="R384" s="18"/>
      <c r="S384" s="18"/>
      <c r="T384" s="18"/>
      <c r="U384" s="18"/>
    </row>
    <row r="385" spans="1:21" x14ac:dyDescent="0.3">
      <c r="A385" s="18"/>
      <c r="B385" s="18"/>
      <c r="C385" s="18"/>
      <c r="D385" s="18"/>
      <c r="E385" s="18"/>
      <c r="F385" s="18"/>
      <c r="G385" s="18"/>
      <c r="H385" s="18"/>
      <c r="I385" s="18"/>
      <c r="J385" s="18"/>
      <c r="K385" s="18"/>
      <c r="L385" s="18"/>
      <c r="M385" s="18"/>
      <c r="N385" s="18"/>
      <c r="O385" s="18"/>
      <c r="P385" s="18"/>
      <c r="Q385" s="18"/>
      <c r="R385" s="18"/>
      <c r="S385" s="18"/>
      <c r="T385" s="18"/>
      <c r="U385" s="18"/>
    </row>
    <row r="386" spans="1:21" x14ac:dyDescent="0.3">
      <c r="A386" s="18"/>
      <c r="B386" s="18"/>
      <c r="C386" s="18"/>
      <c r="D386" s="18"/>
      <c r="E386" s="18"/>
      <c r="F386" s="18"/>
      <c r="G386" s="18"/>
      <c r="H386" s="18"/>
      <c r="I386" s="18"/>
      <c r="J386" s="18"/>
      <c r="K386" s="18"/>
      <c r="L386" s="18"/>
      <c r="M386" s="18"/>
      <c r="N386" s="18"/>
      <c r="O386" s="18"/>
      <c r="P386" s="18"/>
      <c r="Q386" s="18"/>
      <c r="R386" s="18"/>
      <c r="S386" s="18"/>
      <c r="T386" s="18"/>
      <c r="U386" s="18"/>
    </row>
    <row r="387" spans="1:21" x14ac:dyDescent="0.3">
      <c r="A387" s="18"/>
      <c r="B387" s="18"/>
      <c r="C387" s="18"/>
      <c r="D387" s="18"/>
      <c r="E387" s="18"/>
      <c r="F387" s="18"/>
      <c r="G387" s="18"/>
      <c r="H387" s="18"/>
      <c r="I387" s="18"/>
      <c r="J387" s="18"/>
      <c r="K387" s="18"/>
      <c r="L387" s="18"/>
      <c r="M387" s="18"/>
      <c r="N387" s="18"/>
      <c r="O387" s="18"/>
      <c r="P387" s="18"/>
      <c r="Q387" s="18"/>
      <c r="R387" s="18"/>
      <c r="S387" s="18"/>
      <c r="T387" s="18"/>
      <c r="U387" s="18"/>
    </row>
    <row r="388" spans="1:21" x14ac:dyDescent="0.3">
      <c r="A388" s="18"/>
      <c r="B388" s="18"/>
      <c r="C388" s="18"/>
      <c r="D388" s="18"/>
      <c r="E388" s="18"/>
      <c r="F388" s="18"/>
      <c r="G388" s="18"/>
      <c r="H388" s="18"/>
      <c r="I388" s="18"/>
      <c r="J388" s="18"/>
      <c r="K388" s="18"/>
      <c r="L388" s="18"/>
      <c r="M388" s="18"/>
      <c r="N388" s="18"/>
      <c r="O388" s="18"/>
      <c r="P388" s="18"/>
      <c r="Q388" s="18"/>
      <c r="R388" s="18"/>
      <c r="S388" s="18"/>
      <c r="T388" s="18"/>
      <c r="U388" s="18"/>
    </row>
    <row r="389" spans="1:21" x14ac:dyDescent="0.3">
      <c r="A389" s="18"/>
      <c r="B389" s="18"/>
      <c r="C389" s="18"/>
      <c r="D389" s="18"/>
      <c r="E389" s="18"/>
      <c r="F389" s="18"/>
      <c r="G389" s="18"/>
      <c r="H389" s="18"/>
      <c r="I389" s="18"/>
      <c r="J389" s="18"/>
      <c r="K389" s="18"/>
      <c r="L389" s="18"/>
      <c r="M389" s="18"/>
      <c r="N389" s="18"/>
      <c r="O389" s="18"/>
      <c r="P389" s="18"/>
      <c r="Q389" s="18"/>
      <c r="R389" s="18"/>
      <c r="S389" s="18"/>
      <c r="T389" s="18"/>
      <c r="U389" s="18"/>
    </row>
    <row r="390" spans="1:21" x14ac:dyDescent="0.3">
      <c r="A390" s="18"/>
      <c r="B390" s="18"/>
      <c r="C390" s="18"/>
      <c r="D390" s="18"/>
      <c r="E390" s="18"/>
      <c r="F390" s="18"/>
      <c r="G390" s="18"/>
      <c r="H390" s="18"/>
      <c r="I390" s="18"/>
      <c r="J390" s="18"/>
      <c r="K390" s="18"/>
      <c r="L390" s="18"/>
      <c r="M390" s="18"/>
      <c r="N390" s="18"/>
      <c r="O390" s="18"/>
      <c r="P390" s="18"/>
      <c r="Q390" s="18"/>
      <c r="R390" s="18"/>
      <c r="S390" s="18"/>
      <c r="T390" s="18"/>
      <c r="U390" s="18"/>
    </row>
    <row r="391" spans="1:21" x14ac:dyDescent="0.3">
      <c r="A391" s="18"/>
      <c r="B391" s="18"/>
      <c r="C391" s="18"/>
      <c r="D391" s="18"/>
      <c r="E391" s="18"/>
      <c r="F391" s="18"/>
      <c r="G391" s="18"/>
      <c r="H391" s="18"/>
      <c r="I391" s="18"/>
      <c r="J391" s="18"/>
      <c r="K391" s="18"/>
      <c r="L391" s="18"/>
      <c r="M391" s="18"/>
      <c r="N391" s="18"/>
      <c r="O391" s="18"/>
      <c r="P391" s="18"/>
      <c r="Q391" s="18"/>
      <c r="R391" s="18"/>
      <c r="S391" s="18"/>
      <c r="T391" s="18"/>
      <c r="U391" s="18"/>
    </row>
    <row r="392" spans="1:21" x14ac:dyDescent="0.3">
      <c r="A392" s="18"/>
      <c r="B392" s="18"/>
      <c r="C392" s="18"/>
      <c r="D392" s="18"/>
      <c r="E392" s="18"/>
      <c r="F392" s="18"/>
      <c r="G392" s="18"/>
      <c r="H392" s="18"/>
      <c r="I392" s="18"/>
      <c r="J392" s="18"/>
      <c r="K392" s="18"/>
      <c r="L392" s="18"/>
      <c r="M392" s="18"/>
      <c r="N392" s="18"/>
      <c r="O392" s="18"/>
      <c r="P392" s="18"/>
      <c r="Q392" s="18"/>
      <c r="R392" s="18"/>
      <c r="S392" s="18"/>
      <c r="T392" s="18"/>
      <c r="U392" s="18"/>
    </row>
    <row r="393" spans="1:21" x14ac:dyDescent="0.3">
      <c r="A393" s="18"/>
      <c r="B393" s="18"/>
      <c r="C393" s="18"/>
      <c r="D393" s="18"/>
      <c r="E393" s="18"/>
      <c r="F393" s="18"/>
      <c r="G393" s="18"/>
      <c r="H393" s="18"/>
      <c r="I393" s="18"/>
      <c r="J393" s="18"/>
      <c r="K393" s="18"/>
      <c r="L393" s="18"/>
      <c r="M393" s="18"/>
      <c r="N393" s="18"/>
      <c r="O393" s="18"/>
      <c r="P393" s="18"/>
      <c r="Q393" s="18"/>
      <c r="R393" s="18"/>
      <c r="S393" s="18"/>
      <c r="T393" s="18"/>
      <c r="U393" s="18"/>
    </row>
    <row r="394" spans="1:21" x14ac:dyDescent="0.3">
      <c r="A394" s="18"/>
      <c r="B394" s="18"/>
      <c r="C394" s="18"/>
      <c r="D394" s="18"/>
      <c r="E394" s="18"/>
      <c r="F394" s="18"/>
      <c r="G394" s="18"/>
      <c r="H394" s="18"/>
      <c r="I394" s="18"/>
      <c r="J394" s="18"/>
      <c r="K394" s="18"/>
      <c r="L394" s="18"/>
      <c r="M394" s="18"/>
      <c r="N394" s="18"/>
      <c r="O394" s="18"/>
      <c r="P394" s="18"/>
      <c r="Q394" s="18"/>
      <c r="R394" s="18"/>
      <c r="S394" s="18"/>
      <c r="T394" s="18"/>
      <c r="U394" s="18"/>
    </row>
    <row r="395" spans="1:21" x14ac:dyDescent="0.3">
      <c r="A395" s="18"/>
      <c r="B395" s="18"/>
      <c r="C395" s="18"/>
      <c r="D395" s="18"/>
      <c r="E395" s="18"/>
      <c r="F395" s="18"/>
      <c r="G395" s="18"/>
      <c r="H395" s="18"/>
      <c r="I395" s="18"/>
      <c r="J395" s="18"/>
      <c r="K395" s="18"/>
      <c r="L395" s="18"/>
      <c r="M395" s="18"/>
      <c r="N395" s="18"/>
      <c r="O395" s="18"/>
      <c r="P395" s="18"/>
      <c r="Q395" s="18"/>
      <c r="R395" s="18"/>
      <c r="S395" s="18"/>
      <c r="T395" s="18"/>
      <c r="U395" s="18"/>
    </row>
    <row r="396" spans="1:21" x14ac:dyDescent="0.3">
      <c r="A396" s="18"/>
      <c r="B396" s="18"/>
      <c r="C396" s="18"/>
      <c r="D396" s="18"/>
      <c r="E396" s="18"/>
      <c r="F396" s="18"/>
      <c r="G396" s="18"/>
      <c r="H396" s="18"/>
      <c r="I396" s="18"/>
      <c r="J396" s="18"/>
      <c r="K396" s="18"/>
      <c r="L396" s="18"/>
      <c r="M396" s="18"/>
      <c r="N396" s="18"/>
      <c r="O396" s="18"/>
      <c r="P396" s="18"/>
      <c r="Q396" s="18"/>
      <c r="R396" s="18"/>
      <c r="S396" s="18"/>
      <c r="T396" s="18"/>
      <c r="U396" s="18"/>
    </row>
    <row r="397" spans="1:21" x14ac:dyDescent="0.3">
      <c r="A397" s="18"/>
      <c r="B397" s="18"/>
      <c r="C397" s="18"/>
      <c r="D397" s="18"/>
      <c r="E397" s="18"/>
      <c r="F397" s="18"/>
      <c r="G397" s="18"/>
      <c r="H397" s="18"/>
      <c r="I397" s="18"/>
      <c r="J397" s="18"/>
      <c r="K397" s="18"/>
      <c r="L397" s="18"/>
      <c r="M397" s="18"/>
      <c r="N397" s="18"/>
      <c r="O397" s="18"/>
      <c r="P397" s="18"/>
      <c r="Q397" s="18"/>
      <c r="R397" s="18"/>
      <c r="S397" s="18"/>
      <c r="T397" s="18"/>
      <c r="U397" s="18"/>
    </row>
    <row r="398" spans="1:21" x14ac:dyDescent="0.3">
      <c r="A398" s="18"/>
      <c r="B398" s="18"/>
      <c r="C398" s="18"/>
      <c r="D398" s="18"/>
      <c r="E398" s="18"/>
      <c r="F398" s="18"/>
      <c r="G398" s="18"/>
      <c r="H398" s="18"/>
      <c r="I398" s="18"/>
      <c r="J398" s="18"/>
      <c r="K398" s="18"/>
      <c r="L398" s="18"/>
      <c r="M398" s="18"/>
      <c r="N398" s="18"/>
      <c r="O398" s="18"/>
      <c r="P398" s="18"/>
      <c r="Q398" s="18"/>
      <c r="R398" s="18"/>
      <c r="S398" s="18"/>
      <c r="T398" s="18"/>
      <c r="U398" s="18"/>
    </row>
    <row r="399" spans="1:21" x14ac:dyDescent="0.3">
      <c r="A399" s="18"/>
      <c r="B399" s="18"/>
      <c r="C399" s="18"/>
      <c r="D399" s="18"/>
      <c r="E399" s="18"/>
      <c r="F399" s="18"/>
      <c r="G399" s="18"/>
      <c r="H399" s="18"/>
      <c r="I399" s="18"/>
      <c r="J399" s="18"/>
      <c r="K399" s="18"/>
      <c r="L399" s="18"/>
      <c r="M399" s="18"/>
      <c r="N399" s="18"/>
      <c r="O399" s="18"/>
      <c r="P399" s="18"/>
      <c r="Q399" s="18"/>
      <c r="R399" s="18"/>
      <c r="S399" s="18"/>
      <c r="T399" s="18"/>
      <c r="U399" s="18"/>
    </row>
    <row r="400" spans="1:21" x14ac:dyDescent="0.3">
      <c r="A400" s="18"/>
      <c r="B400" s="18"/>
      <c r="C400" s="18"/>
      <c r="D400" s="18"/>
      <c r="E400" s="18"/>
      <c r="F400" s="18"/>
      <c r="G400" s="18"/>
      <c r="H400" s="18"/>
      <c r="I400" s="18"/>
      <c r="J400" s="18"/>
      <c r="K400" s="18"/>
      <c r="L400" s="18"/>
      <c r="M400" s="18"/>
      <c r="N400" s="18"/>
      <c r="O400" s="18"/>
      <c r="P400" s="18"/>
      <c r="Q400" s="18"/>
      <c r="R400" s="18"/>
      <c r="S400" s="18"/>
      <c r="T400" s="18"/>
      <c r="U400" s="18"/>
    </row>
    <row r="401" spans="1:21" x14ac:dyDescent="0.3">
      <c r="A401" s="18"/>
      <c r="B401" s="18"/>
      <c r="C401" s="18"/>
      <c r="D401" s="18"/>
      <c r="E401" s="18"/>
      <c r="F401" s="18"/>
      <c r="G401" s="18"/>
      <c r="H401" s="18"/>
      <c r="I401" s="18"/>
      <c r="J401" s="18"/>
      <c r="K401" s="18"/>
      <c r="L401" s="18"/>
      <c r="M401" s="18"/>
      <c r="N401" s="18"/>
      <c r="O401" s="18"/>
      <c r="P401" s="18"/>
      <c r="Q401" s="18"/>
      <c r="R401" s="18"/>
      <c r="S401" s="18"/>
      <c r="T401" s="18"/>
      <c r="U401" s="18"/>
    </row>
    <row r="402" spans="1:21" x14ac:dyDescent="0.3">
      <c r="A402" s="18"/>
      <c r="B402" s="18"/>
      <c r="C402" s="18"/>
      <c r="D402" s="18"/>
      <c r="E402" s="18"/>
      <c r="F402" s="18"/>
      <c r="G402" s="18"/>
      <c r="H402" s="18"/>
      <c r="I402" s="18"/>
      <c r="J402" s="18"/>
      <c r="K402" s="18"/>
      <c r="L402" s="18"/>
      <c r="M402" s="18"/>
      <c r="N402" s="18"/>
      <c r="O402" s="18"/>
      <c r="P402" s="18"/>
      <c r="Q402" s="18"/>
      <c r="R402" s="18"/>
      <c r="S402" s="18"/>
      <c r="T402" s="18"/>
      <c r="U402" s="18"/>
    </row>
    <row r="403" spans="1:21" x14ac:dyDescent="0.3">
      <c r="A403" s="18"/>
      <c r="B403" s="18"/>
      <c r="C403" s="18"/>
      <c r="D403" s="18"/>
      <c r="E403" s="18"/>
      <c r="F403" s="18"/>
      <c r="G403" s="18"/>
      <c r="H403" s="18"/>
      <c r="I403" s="18"/>
      <c r="J403" s="18"/>
      <c r="K403" s="18"/>
      <c r="L403" s="18"/>
      <c r="M403" s="18"/>
      <c r="N403" s="18"/>
      <c r="O403" s="18"/>
      <c r="P403" s="18"/>
      <c r="Q403" s="18"/>
      <c r="R403" s="18"/>
      <c r="S403" s="18"/>
      <c r="T403" s="18"/>
      <c r="U403" s="18"/>
    </row>
    <row r="404" spans="1:21" x14ac:dyDescent="0.3">
      <c r="A404" s="18"/>
      <c r="B404" s="18"/>
      <c r="C404" s="18"/>
      <c r="D404" s="18"/>
      <c r="E404" s="18"/>
      <c r="F404" s="18"/>
      <c r="G404" s="18"/>
      <c r="H404" s="18"/>
      <c r="I404" s="18"/>
      <c r="J404" s="18"/>
      <c r="K404" s="18"/>
      <c r="L404" s="18"/>
      <c r="M404" s="18"/>
      <c r="N404" s="18"/>
      <c r="O404" s="18"/>
      <c r="P404" s="18"/>
      <c r="Q404" s="18"/>
      <c r="R404" s="18"/>
      <c r="S404" s="18"/>
      <c r="T404" s="18"/>
      <c r="U404" s="18"/>
    </row>
    <row r="405" spans="1:21" x14ac:dyDescent="0.3">
      <c r="A405" s="18"/>
      <c r="B405" s="18"/>
      <c r="C405" s="18"/>
      <c r="D405" s="18"/>
      <c r="E405" s="18"/>
      <c r="F405" s="18"/>
      <c r="G405" s="18"/>
      <c r="H405" s="18"/>
      <c r="I405" s="18"/>
      <c r="J405" s="18"/>
      <c r="K405" s="18"/>
      <c r="L405" s="18"/>
      <c r="M405" s="18"/>
      <c r="N405" s="18"/>
      <c r="O405" s="18"/>
      <c r="P405" s="18"/>
      <c r="Q405" s="18"/>
      <c r="R405" s="18"/>
      <c r="S405" s="18"/>
      <c r="T405" s="18"/>
      <c r="U405" s="18"/>
    </row>
    <row r="406" spans="1:21" x14ac:dyDescent="0.3">
      <c r="A406" s="18"/>
      <c r="B406" s="18"/>
      <c r="C406" s="18"/>
      <c r="D406" s="18"/>
      <c r="E406" s="18"/>
      <c r="F406" s="18"/>
      <c r="G406" s="18"/>
      <c r="H406" s="18"/>
      <c r="I406" s="18"/>
      <c r="J406" s="18"/>
      <c r="K406" s="18"/>
      <c r="L406" s="18"/>
      <c r="M406" s="18"/>
      <c r="N406" s="18"/>
      <c r="O406" s="18"/>
      <c r="P406" s="18"/>
      <c r="Q406" s="18"/>
      <c r="R406" s="18"/>
      <c r="S406" s="18"/>
      <c r="T406" s="18"/>
      <c r="U406" s="18"/>
    </row>
    <row r="407" spans="1:21" x14ac:dyDescent="0.3">
      <c r="A407" s="18"/>
      <c r="B407" s="18"/>
      <c r="C407" s="18"/>
      <c r="D407" s="18"/>
      <c r="E407" s="18"/>
      <c r="F407" s="18"/>
      <c r="G407" s="18"/>
      <c r="H407" s="18"/>
      <c r="I407" s="18"/>
      <c r="J407" s="18"/>
      <c r="K407" s="18"/>
      <c r="L407" s="18"/>
      <c r="M407" s="18"/>
      <c r="N407" s="18"/>
      <c r="O407" s="18"/>
      <c r="P407" s="18"/>
      <c r="Q407" s="18"/>
      <c r="R407" s="18"/>
      <c r="S407" s="18"/>
      <c r="T407" s="18"/>
      <c r="U407" s="18"/>
    </row>
    <row r="408" spans="1:21" x14ac:dyDescent="0.3">
      <c r="A408" s="18"/>
      <c r="B408" s="18"/>
      <c r="C408" s="18"/>
      <c r="D408" s="18"/>
      <c r="E408" s="18"/>
      <c r="F408" s="18"/>
      <c r="G408" s="18"/>
      <c r="H408" s="18"/>
      <c r="I408" s="18"/>
      <c r="J408" s="18"/>
      <c r="K408" s="18"/>
      <c r="L408" s="18"/>
      <c r="M408" s="18"/>
      <c r="N408" s="18"/>
      <c r="O408" s="18"/>
      <c r="P408" s="18"/>
      <c r="Q408" s="18"/>
      <c r="R408" s="18"/>
      <c r="S408" s="18"/>
      <c r="T408" s="18"/>
      <c r="U408" s="18"/>
    </row>
    <row r="409" spans="1:21" x14ac:dyDescent="0.3">
      <c r="A409" s="18"/>
      <c r="B409" s="18"/>
      <c r="C409" s="18"/>
      <c r="D409" s="18"/>
      <c r="E409" s="18"/>
      <c r="F409" s="18"/>
      <c r="G409" s="18"/>
      <c r="H409" s="18"/>
      <c r="I409" s="18"/>
      <c r="J409" s="18"/>
      <c r="K409" s="18"/>
      <c r="L409" s="18"/>
      <c r="M409" s="18"/>
      <c r="N409" s="18"/>
      <c r="O409" s="18"/>
      <c r="P409" s="18"/>
      <c r="Q409" s="18"/>
      <c r="R409" s="18"/>
      <c r="S409" s="18"/>
      <c r="T409" s="18"/>
      <c r="U409" s="18"/>
    </row>
    <row r="410" spans="1:21" x14ac:dyDescent="0.3">
      <c r="A410" s="18"/>
      <c r="B410" s="18"/>
      <c r="C410" s="18"/>
      <c r="D410" s="18"/>
      <c r="E410" s="18"/>
      <c r="F410" s="18"/>
      <c r="G410" s="18"/>
      <c r="H410" s="18"/>
      <c r="I410" s="18"/>
      <c r="J410" s="18"/>
      <c r="K410" s="18"/>
      <c r="L410" s="18"/>
      <c r="M410" s="18"/>
      <c r="N410" s="18"/>
      <c r="O410" s="18"/>
      <c r="P410" s="18"/>
      <c r="Q410" s="18"/>
      <c r="R410" s="18"/>
      <c r="S410" s="18"/>
      <c r="T410" s="18"/>
      <c r="U410" s="18"/>
    </row>
    <row r="411" spans="1:21" x14ac:dyDescent="0.3">
      <c r="A411" s="18"/>
      <c r="B411" s="18"/>
      <c r="C411" s="18"/>
      <c r="D411" s="18"/>
      <c r="E411" s="18"/>
      <c r="F411" s="18"/>
      <c r="G411" s="18"/>
      <c r="H411" s="18"/>
      <c r="I411" s="18"/>
      <c r="J411" s="18"/>
      <c r="K411" s="18"/>
      <c r="L411" s="18"/>
      <c r="M411" s="18"/>
      <c r="N411" s="18"/>
      <c r="O411" s="18"/>
      <c r="P411" s="18"/>
      <c r="Q411" s="18"/>
      <c r="R411" s="18"/>
      <c r="S411" s="18"/>
      <c r="T411" s="18"/>
      <c r="U411" s="18"/>
    </row>
    <row r="412" spans="1:21" x14ac:dyDescent="0.3">
      <c r="A412" s="18"/>
      <c r="B412" s="18"/>
      <c r="C412" s="18"/>
      <c r="D412" s="18"/>
      <c r="E412" s="18"/>
      <c r="F412" s="18"/>
      <c r="G412" s="18"/>
      <c r="H412" s="18"/>
      <c r="I412" s="18"/>
      <c r="J412" s="18"/>
      <c r="K412" s="18"/>
      <c r="L412" s="18"/>
      <c r="M412" s="18"/>
      <c r="N412" s="18"/>
      <c r="O412" s="18"/>
      <c r="P412" s="18"/>
      <c r="Q412" s="18"/>
      <c r="R412" s="18"/>
      <c r="S412" s="18"/>
      <c r="T412" s="18"/>
      <c r="U412" s="18"/>
    </row>
    <row r="413" spans="1:21" x14ac:dyDescent="0.3">
      <c r="A413" s="18"/>
      <c r="B413" s="18"/>
      <c r="C413" s="18"/>
      <c r="D413" s="18"/>
      <c r="E413" s="18"/>
      <c r="F413" s="18"/>
      <c r="G413" s="18"/>
      <c r="H413" s="18"/>
      <c r="I413" s="18"/>
      <c r="J413" s="18"/>
      <c r="K413" s="18"/>
      <c r="L413" s="18"/>
      <c r="M413" s="18"/>
      <c r="N413" s="18"/>
      <c r="O413" s="18"/>
      <c r="P413" s="18"/>
      <c r="Q413" s="18"/>
      <c r="R413" s="18"/>
      <c r="S413" s="18"/>
      <c r="T413" s="18"/>
      <c r="U413" s="18"/>
    </row>
    <row r="414" spans="1:21" x14ac:dyDescent="0.3">
      <c r="A414" s="18"/>
      <c r="B414" s="18"/>
      <c r="C414" s="18"/>
      <c r="D414" s="18"/>
      <c r="E414" s="18"/>
      <c r="F414" s="18"/>
      <c r="G414" s="18"/>
      <c r="H414" s="18"/>
      <c r="I414" s="18"/>
      <c r="J414" s="18"/>
      <c r="K414" s="18"/>
      <c r="L414" s="18"/>
      <c r="M414" s="18"/>
      <c r="N414" s="18"/>
      <c r="O414" s="18"/>
      <c r="P414" s="18"/>
      <c r="Q414" s="18"/>
      <c r="R414" s="18"/>
      <c r="S414" s="18"/>
      <c r="T414" s="18"/>
      <c r="U414" s="18"/>
    </row>
    <row r="415" spans="1:21" x14ac:dyDescent="0.3">
      <c r="A415" s="18"/>
      <c r="B415" s="18"/>
      <c r="C415" s="18"/>
      <c r="D415" s="18"/>
      <c r="E415" s="18"/>
      <c r="F415" s="18"/>
      <c r="G415" s="18"/>
      <c r="H415" s="18"/>
      <c r="I415" s="18"/>
      <c r="J415" s="18"/>
      <c r="K415" s="18"/>
      <c r="L415" s="18"/>
      <c r="M415" s="18"/>
      <c r="N415" s="18"/>
      <c r="O415" s="18"/>
      <c r="P415" s="18"/>
      <c r="Q415" s="18"/>
      <c r="R415" s="18"/>
      <c r="S415" s="18"/>
      <c r="T415" s="18"/>
      <c r="U415" s="18"/>
    </row>
    <row r="416" spans="1:21" x14ac:dyDescent="0.3">
      <c r="A416" s="18"/>
      <c r="B416" s="18"/>
      <c r="C416" s="18"/>
      <c r="D416" s="18"/>
      <c r="E416" s="18"/>
      <c r="F416" s="18"/>
      <c r="G416" s="18"/>
      <c r="H416" s="18"/>
      <c r="I416" s="18"/>
      <c r="J416" s="18"/>
      <c r="K416" s="18"/>
      <c r="L416" s="18"/>
      <c r="M416" s="18"/>
      <c r="N416" s="18"/>
      <c r="O416" s="18"/>
      <c r="P416" s="18"/>
      <c r="Q416" s="18"/>
      <c r="R416" s="18"/>
      <c r="S416" s="18"/>
      <c r="T416" s="18"/>
      <c r="U416" s="18"/>
    </row>
    <row r="417" spans="1:21" x14ac:dyDescent="0.3">
      <c r="A417" s="18"/>
      <c r="B417" s="18"/>
      <c r="C417" s="18"/>
      <c r="D417" s="18"/>
      <c r="E417" s="18"/>
      <c r="F417" s="18"/>
      <c r="G417" s="18"/>
      <c r="H417" s="18"/>
      <c r="I417" s="18"/>
      <c r="J417" s="18"/>
      <c r="K417" s="18"/>
      <c r="L417" s="18"/>
      <c r="M417" s="18"/>
      <c r="N417" s="18"/>
      <c r="O417" s="18"/>
      <c r="P417" s="18"/>
      <c r="Q417" s="18"/>
      <c r="R417" s="18"/>
      <c r="S417" s="18"/>
      <c r="T417" s="18"/>
      <c r="U417" s="18"/>
    </row>
    <row r="418" spans="1:21" x14ac:dyDescent="0.3">
      <c r="A418" s="18"/>
      <c r="B418" s="18"/>
      <c r="C418" s="18"/>
      <c r="D418" s="18"/>
      <c r="E418" s="18"/>
      <c r="F418" s="18"/>
      <c r="G418" s="18"/>
      <c r="H418" s="18"/>
      <c r="I418" s="18"/>
      <c r="J418" s="18"/>
      <c r="K418" s="18"/>
      <c r="L418" s="18"/>
      <c r="M418" s="18"/>
      <c r="N418" s="18"/>
      <c r="O418" s="18"/>
      <c r="P418" s="18"/>
      <c r="Q418" s="18"/>
      <c r="R418" s="18"/>
      <c r="S418" s="18"/>
      <c r="T418" s="18"/>
      <c r="U418" s="18"/>
    </row>
    <row r="419" spans="1:21" x14ac:dyDescent="0.3">
      <c r="A419" s="18"/>
      <c r="B419" s="18"/>
      <c r="C419" s="18"/>
      <c r="D419" s="18"/>
      <c r="E419" s="18"/>
      <c r="F419" s="18"/>
      <c r="G419" s="18"/>
      <c r="H419" s="18"/>
      <c r="I419" s="18"/>
      <c r="J419" s="18"/>
      <c r="K419" s="18"/>
      <c r="L419" s="18"/>
      <c r="M419" s="18"/>
      <c r="N419" s="18"/>
      <c r="O419" s="18"/>
      <c r="P419" s="18"/>
      <c r="Q419" s="18"/>
      <c r="R419" s="18"/>
      <c r="S419" s="18"/>
      <c r="T419" s="18"/>
      <c r="U419" s="18"/>
    </row>
    <row r="420" spans="1:21" x14ac:dyDescent="0.3">
      <c r="A420" s="18"/>
      <c r="B420" s="18"/>
      <c r="C420" s="18"/>
      <c r="D420" s="18"/>
      <c r="E420" s="18"/>
      <c r="F420" s="18"/>
      <c r="G420" s="18"/>
      <c r="H420" s="18"/>
      <c r="I420" s="18"/>
      <c r="J420" s="18"/>
      <c r="K420" s="18"/>
      <c r="L420" s="18"/>
      <c r="M420" s="18"/>
      <c r="N420" s="18"/>
      <c r="O420" s="18"/>
      <c r="P420" s="18"/>
      <c r="Q420" s="18"/>
      <c r="R420" s="18"/>
      <c r="S420" s="18"/>
      <c r="T420" s="18"/>
      <c r="U420" s="18"/>
    </row>
    <row r="421" spans="1:21" x14ac:dyDescent="0.3">
      <c r="A421" s="18"/>
      <c r="B421" s="18"/>
      <c r="C421" s="18"/>
      <c r="D421" s="18"/>
      <c r="E421" s="18"/>
      <c r="F421" s="18"/>
      <c r="G421" s="18"/>
      <c r="H421" s="18"/>
      <c r="I421" s="18"/>
      <c r="J421" s="18"/>
      <c r="K421" s="18"/>
      <c r="L421" s="18"/>
      <c r="M421" s="18"/>
      <c r="N421" s="18"/>
      <c r="O421" s="18"/>
      <c r="P421" s="18"/>
      <c r="Q421" s="18"/>
      <c r="R421" s="18"/>
      <c r="S421" s="18"/>
      <c r="T421" s="18"/>
      <c r="U421" s="18"/>
    </row>
    <row r="422" spans="1:21" x14ac:dyDescent="0.3">
      <c r="A422" s="18"/>
      <c r="B422" s="18"/>
      <c r="C422" s="18"/>
      <c r="D422" s="18"/>
      <c r="E422" s="18"/>
      <c r="F422" s="18"/>
      <c r="G422" s="18"/>
      <c r="H422" s="18"/>
      <c r="I422" s="18"/>
      <c r="J422" s="18"/>
      <c r="K422" s="18"/>
      <c r="L422" s="18"/>
      <c r="M422" s="18"/>
      <c r="N422" s="18"/>
      <c r="O422" s="18"/>
      <c r="P422" s="18"/>
      <c r="Q422" s="18"/>
      <c r="R422" s="18"/>
      <c r="S422" s="18"/>
      <c r="T422" s="18"/>
      <c r="U422" s="18"/>
    </row>
    <row r="423" spans="1:21" x14ac:dyDescent="0.3">
      <c r="A423" s="18"/>
      <c r="B423" s="18"/>
      <c r="C423" s="18"/>
      <c r="D423" s="18"/>
      <c r="E423" s="18"/>
      <c r="F423" s="18"/>
      <c r="G423" s="18"/>
      <c r="H423" s="18"/>
      <c r="I423" s="18"/>
      <c r="J423" s="18"/>
      <c r="K423" s="18"/>
      <c r="L423" s="18"/>
      <c r="M423" s="18"/>
      <c r="N423" s="18"/>
      <c r="O423" s="18"/>
      <c r="P423" s="18"/>
      <c r="Q423" s="18"/>
      <c r="R423" s="18"/>
      <c r="S423" s="18"/>
      <c r="T423" s="18"/>
      <c r="U423" s="18"/>
    </row>
    <row r="424" spans="1:21" x14ac:dyDescent="0.3">
      <c r="A424" s="18"/>
      <c r="B424" s="18"/>
      <c r="C424" s="18"/>
      <c r="D424" s="18"/>
      <c r="E424" s="18"/>
      <c r="F424" s="18"/>
      <c r="G424" s="18"/>
      <c r="H424" s="18"/>
      <c r="I424" s="18"/>
      <c r="J424" s="18"/>
      <c r="K424" s="18"/>
      <c r="L424" s="18"/>
      <c r="M424" s="18"/>
      <c r="N424" s="18"/>
      <c r="O424" s="18"/>
      <c r="P424" s="18"/>
      <c r="Q424" s="18"/>
      <c r="R424" s="18"/>
      <c r="S424" s="18"/>
      <c r="T424" s="18"/>
      <c r="U424" s="18"/>
    </row>
    <row r="425" spans="1:21" x14ac:dyDescent="0.3">
      <c r="A425" s="18"/>
      <c r="B425" s="18"/>
      <c r="C425" s="18"/>
      <c r="D425" s="18"/>
      <c r="E425" s="18"/>
      <c r="F425" s="18"/>
      <c r="G425" s="18"/>
      <c r="H425" s="18"/>
      <c r="I425" s="18"/>
      <c r="J425" s="18"/>
      <c r="K425" s="18"/>
      <c r="L425" s="18"/>
      <c r="M425" s="18"/>
      <c r="N425" s="18"/>
      <c r="O425" s="18"/>
      <c r="P425" s="18"/>
      <c r="Q425" s="18"/>
      <c r="R425" s="18"/>
      <c r="S425" s="18"/>
      <c r="T425" s="18"/>
      <c r="U425" s="18"/>
    </row>
    <row r="426" spans="1:21" x14ac:dyDescent="0.3">
      <c r="A426" s="18"/>
      <c r="B426" s="18"/>
      <c r="C426" s="18"/>
      <c r="D426" s="18"/>
      <c r="E426" s="18"/>
      <c r="F426" s="18"/>
      <c r="G426" s="18"/>
      <c r="H426" s="18"/>
      <c r="I426" s="18"/>
      <c r="J426" s="18"/>
      <c r="K426" s="18"/>
      <c r="L426" s="18"/>
      <c r="M426" s="18"/>
      <c r="N426" s="18"/>
      <c r="O426" s="18"/>
      <c r="P426" s="18"/>
      <c r="Q426" s="18"/>
      <c r="R426" s="18"/>
      <c r="S426" s="18"/>
      <c r="T426" s="18"/>
      <c r="U426" s="18"/>
    </row>
    <row r="427" spans="1:21" x14ac:dyDescent="0.3">
      <c r="A427" s="18"/>
      <c r="B427" s="18"/>
      <c r="C427" s="18"/>
      <c r="D427" s="18"/>
      <c r="E427" s="18"/>
      <c r="F427" s="18"/>
      <c r="G427" s="18"/>
      <c r="H427" s="18"/>
      <c r="I427" s="18"/>
      <c r="J427" s="18"/>
      <c r="K427" s="18"/>
      <c r="L427" s="18"/>
      <c r="M427" s="18"/>
      <c r="N427" s="18"/>
      <c r="O427" s="18"/>
      <c r="P427" s="18"/>
      <c r="Q427" s="18"/>
      <c r="R427" s="18"/>
      <c r="S427" s="18"/>
      <c r="T427" s="18"/>
      <c r="U427" s="18"/>
    </row>
    <row r="428" spans="1:21" x14ac:dyDescent="0.3">
      <c r="A428" s="18"/>
      <c r="B428" s="18"/>
      <c r="C428" s="18"/>
      <c r="D428" s="18"/>
      <c r="E428" s="18"/>
      <c r="F428" s="18"/>
      <c r="G428" s="18"/>
      <c r="H428" s="18"/>
      <c r="I428" s="18"/>
      <c r="J428" s="18"/>
      <c r="K428" s="18"/>
      <c r="L428" s="18"/>
      <c r="M428" s="18"/>
      <c r="N428" s="18"/>
      <c r="O428" s="18"/>
      <c r="P428" s="18"/>
      <c r="Q428" s="18"/>
      <c r="R428" s="18"/>
      <c r="S428" s="18"/>
      <c r="T428" s="18"/>
      <c r="U428" s="18"/>
    </row>
    <row r="429" spans="1:21" x14ac:dyDescent="0.3">
      <c r="A429" s="18"/>
      <c r="B429" s="18"/>
      <c r="C429" s="18"/>
      <c r="D429" s="18"/>
      <c r="E429" s="18"/>
      <c r="F429" s="18"/>
      <c r="G429" s="18"/>
      <c r="H429" s="18"/>
      <c r="I429" s="18"/>
      <c r="J429" s="18"/>
      <c r="K429" s="18"/>
      <c r="L429" s="18"/>
      <c r="M429" s="18"/>
      <c r="N429" s="18"/>
      <c r="O429" s="18"/>
      <c r="P429" s="18"/>
      <c r="Q429" s="18"/>
      <c r="R429" s="18"/>
      <c r="S429" s="18"/>
      <c r="T429" s="18"/>
      <c r="U429" s="18"/>
    </row>
    <row r="430" spans="1:21" x14ac:dyDescent="0.3">
      <c r="A430" s="18"/>
      <c r="B430" s="18"/>
      <c r="C430" s="18"/>
      <c r="D430" s="18"/>
      <c r="E430" s="18"/>
      <c r="F430" s="18"/>
      <c r="G430" s="18"/>
      <c r="H430" s="18"/>
      <c r="I430" s="18"/>
      <c r="J430" s="18"/>
      <c r="K430" s="18"/>
      <c r="L430" s="18"/>
      <c r="M430" s="18"/>
      <c r="N430" s="18"/>
      <c r="O430" s="18"/>
      <c r="P430" s="18"/>
      <c r="Q430" s="18"/>
      <c r="R430" s="18"/>
      <c r="S430" s="18"/>
      <c r="T430" s="18"/>
      <c r="U430" s="18"/>
    </row>
    <row r="431" spans="1:21" x14ac:dyDescent="0.3">
      <c r="A431" s="18"/>
      <c r="B431" s="18"/>
      <c r="C431" s="18"/>
      <c r="D431" s="18"/>
      <c r="E431" s="18"/>
      <c r="F431" s="18"/>
      <c r="G431" s="18"/>
      <c r="H431" s="18"/>
      <c r="I431" s="18"/>
      <c r="J431" s="18"/>
      <c r="K431" s="18"/>
      <c r="L431" s="18"/>
      <c r="M431" s="18"/>
      <c r="N431" s="18"/>
      <c r="O431" s="18"/>
      <c r="P431" s="18"/>
      <c r="Q431" s="18"/>
      <c r="R431" s="18"/>
      <c r="S431" s="18"/>
      <c r="T431" s="18"/>
      <c r="U431" s="18"/>
    </row>
    <row r="432" spans="1:21" x14ac:dyDescent="0.3">
      <c r="A432" s="18"/>
      <c r="B432" s="18"/>
      <c r="C432" s="18"/>
      <c r="D432" s="18"/>
      <c r="E432" s="18"/>
      <c r="F432" s="18"/>
      <c r="G432" s="18"/>
      <c r="H432" s="18"/>
      <c r="I432" s="18"/>
      <c r="J432" s="18"/>
      <c r="K432" s="18"/>
      <c r="L432" s="18"/>
      <c r="M432" s="18"/>
      <c r="N432" s="18"/>
      <c r="O432" s="18"/>
      <c r="P432" s="18"/>
      <c r="Q432" s="18"/>
      <c r="R432" s="18"/>
      <c r="S432" s="18"/>
      <c r="T432" s="18"/>
      <c r="U432" s="18"/>
    </row>
    <row r="433" spans="1:21" x14ac:dyDescent="0.3">
      <c r="A433" s="18"/>
      <c r="B433" s="18"/>
      <c r="C433" s="18"/>
      <c r="D433" s="18"/>
      <c r="E433" s="18"/>
      <c r="F433" s="18"/>
      <c r="G433" s="18"/>
      <c r="H433" s="18"/>
      <c r="I433" s="18"/>
      <c r="J433" s="18"/>
      <c r="K433" s="18"/>
      <c r="L433" s="18"/>
      <c r="M433" s="18"/>
      <c r="N433" s="18"/>
      <c r="O433" s="18"/>
      <c r="P433" s="18"/>
      <c r="Q433" s="18"/>
      <c r="R433" s="18"/>
      <c r="S433" s="18"/>
      <c r="T433" s="18"/>
      <c r="U433" s="18"/>
    </row>
    <row r="434" spans="1:21" x14ac:dyDescent="0.3">
      <c r="A434" s="18"/>
      <c r="B434" s="18"/>
      <c r="C434" s="18"/>
      <c r="D434" s="18"/>
      <c r="E434" s="18"/>
      <c r="F434" s="18"/>
      <c r="G434" s="18"/>
      <c r="H434" s="18"/>
      <c r="I434" s="18"/>
      <c r="J434" s="18"/>
      <c r="K434" s="18"/>
      <c r="L434" s="18"/>
      <c r="M434" s="18"/>
      <c r="N434" s="18"/>
      <c r="O434" s="18"/>
      <c r="P434" s="18"/>
      <c r="Q434" s="18"/>
      <c r="R434" s="18"/>
      <c r="S434" s="18"/>
      <c r="T434" s="18"/>
      <c r="U434" s="18"/>
    </row>
    <row r="435" spans="1:21" x14ac:dyDescent="0.3">
      <c r="A435" s="18"/>
      <c r="B435" s="18"/>
      <c r="C435" s="18"/>
      <c r="D435" s="18"/>
      <c r="E435" s="18"/>
      <c r="F435" s="18"/>
      <c r="G435" s="18"/>
      <c r="H435" s="18"/>
      <c r="I435" s="18"/>
      <c r="J435" s="18"/>
      <c r="K435" s="18"/>
      <c r="L435" s="18"/>
      <c r="M435" s="18"/>
      <c r="N435" s="18"/>
      <c r="O435" s="18"/>
      <c r="P435" s="18"/>
      <c r="Q435" s="18"/>
      <c r="R435" s="18"/>
      <c r="S435" s="18"/>
      <c r="T435" s="18"/>
      <c r="U435" s="18"/>
    </row>
    <row r="436" spans="1:21" x14ac:dyDescent="0.3">
      <c r="A436" s="18"/>
      <c r="B436" s="18"/>
      <c r="C436" s="18"/>
      <c r="D436" s="18"/>
      <c r="E436" s="18"/>
      <c r="F436" s="18"/>
      <c r="G436" s="18"/>
      <c r="H436" s="18"/>
      <c r="I436" s="18"/>
      <c r="J436" s="18"/>
      <c r="K436" s="18"/>
      <c r="L436" s="18"/>
      <c r="M436" s="18"/>
      <c r="N436" s="18"/>
      <c r="O436" s="18"/>
      <c r="P436" s="18"/>
      <c r="Q436" s="18"/>
      <c r="R436" s="18"/>
      <c r="S436" s="18"/>
      <c r="T436" s="18"/>
      <c r="U436" s="18"/>
    </row>
    <row r="437" spans="1:21" x14ac:dyDescent="0.3">
      <c r="A437" s="18"/>
      <c r="B437" s="18"/>
      <c r="C437" s="18"/>
      <c r="D437" s="18"/>
      <c r="E437" s="18"/>
      <c r="F437" s="18"/>
      <c r="G437" s="18"/>
      <c r="H437" s="18"/>
      <c r="I437" s="18"/>
      <c r="J437" s="18"/>
      <c r="K437" s="18"/>
      <c r="L437" s="18"/>
      <c r="M437" s="18"/>
      <c r="N437" s="18"/>
      <c r="O437" s="18"/>
      <c r="P437" s="18"/>
      <c r="Q437" s="18"/>
      <c r="R437" s="18"/>
      <c r="S437" s="18"/>
      <c r="T437" s="18"/>
      <c r="U437" s="18"/>
    </row>
    <row r="438" spans="1:21" x14ac:dyDescent="0.3">
      <c r="A438" s="18"/>
      <c r="B438" s="18"/>
      <c r="C438" s="18"/>
      <c r="D438" s="18"/>
      <c r="E438" s="18"/>
      <c r="F438" s="18"/>
      <c r="G438" s="18"/>
      <c r="H438" s="18"/>
      <c r="I438" s="18"/>
      <c r="J438" s="18"/>
      <c r="K438" s="18"/>
      <c r="L438" s="18"/>
      <c r="M438" s="18"/>
      <c r="N438" s="18"/>
      <c r="O438" s="18"/>
      <c r="P438" s="18"/>
      <c r="Q438" s="18"/>
      <c r="R438" s="18"/>
      <c r="S438" s="18"/>
      <c r="T438" s="18"/>
      <c r="U438" s="18"/>
    </row>
    <row r="439" spans="1:21" x14ac:dyDescent="0.3">
      <c r="A439" s="18"/>
      <c r="B439" s="18"/>
      <c r="C439" s="18"/>
      <c r="D439" s="18"/>
      <c r="E439" s="18"/>
      <c r="F439" s="18"/>
      <c r="G439" s="18"/>
      <c r="H439" s="18"/>
      <c r="I439" s="18"/>
      <c r="J439" s="18"/>
      <c r="K439" s="18"/>
      <c r="L439" s="18"/>
      <c r="M439" s="18"/>
      <c r="N439" s="18"/>
      <c r="O439" s="18"/>
      <c r="P439" s="18"/>
      <c r="Q439" s="18"/>
      <c r="R439" s="18"/>
      <c r="S439" s="18"/>
      <c r="T439" s="18"/>
      <c r="U439" s="18"/>
    </row>
    <row r="440" spans="1:21" x14ac:dyDescent="0.3">
      <c r="A440" s="18"/>
      <c r="B440" s="18"/>
      <c r="C440" s="18"/>
      <c r="D440" s="18"/>
      <c r="E440" s="18"/>
      <c r="F440" s="18"/>
      <c r="G440" s="18"/>
      <c r="H440" s="18"/>
      <c r="I440" s="18"/>
      <c r="J440" s="18"/>
      <c r="K440" s="18"/>
      <c r="L440" s="18"/>
      <c r="M440" s="18"/>
      <c r="N440" s="18"/>
      <c r="O440" s="18"/>
      <c r="P440" s="18"/>
      <c r="Q440" s="18"/>
      <c r="R440" s="18"/>
      <c r="S440" s="18"/>
      <c r="T440" s="18"/>
      <c r="U440" s="18"/>
    </row>
    <row r="441" spans="1:21" x14ac:dyDescent="0.3">
      <c r="A441" s="18"/>
      <c r="B441" s="18"/>
      <c r="C441" s="18"/>
      <c r="D441" s="18"/>
      <c r="E441" s="18"/>
      <c r="F441" s="18"/>
      <c r="G441" s="18"/>
      <c r="H441" s="18"/>
      <c r="I441" s="18"/>
      <c r="J441" s="18"/>
      <c r="K441" s="18"/>
      <c r="L441" s="18"/>
      <c r="M441" s="18"/>
      <c r="N441" s="18"/>
      <c r="O441" s="18"/>
      <c r="P441" s="18"/>
      <c r="Q441" s="18"/>
      <c r="R441" s="18"/>
      <c r="S441" s="18"/>
      <c r="T441" s="18"/>
      <c r="U441" s="18"/>
    </row>
    <row r="442" spans="1:21" x14ac:dyDescent="0.3">
      <c r="A442" s="18"/>
      <c r="B442" s="18"/>
      <c r="C442" s="18"/>
      <c r="D442" s="18"/>
      <c r="E442" s="18"/>
      <c r="F442" s="18"/>
      <c r="G442" s="18"/>
      <c r="H442" s="18"/>
      <c r="I442" s="18"/>
      <c r="J442" s="18"/>
      <c r="K442" s="18"/>
      <c r="L442" s="18"/>
      <c r="M442" s="18"/>
      <c r="N442" s="18"/>
      <c r="O442" s="18"/>
      <c r="P442" s="18"/>
      <c r="Q442" s="18"/>
      <c r="R442" s="18"/>
      <c r="S442" s="18"/>
      <c r="T442" s="18"/>
      <c r="U442" s="18"/>
    </row>
    <row r="443" spans="1:21" x14ac:dyDescent="0.3">
      <c r="A443" s="18"/>
      <c r="B443" s="18"/>
      <c r="C443" s="18"/>
      <c r="D443" s="18"/>
      <c r="E443" s="18"/>
      <c r="F443" s="18"/>
      <c r="G443" s="18"/>
      <c r="H443" s="18"/>
      <c r="I443" s="18"/>
      <c r="J443" s="18"/>
      <c r="K443" s="18"/>
      <c r="L443" s="18"/>
      <c r="M443" s="18"/>
      <c r="N443" s="18"/>
      <c r="O443" s="18"/>
      <c r="P443" s="18"/>
      <c r="Q443" s="18"/>
      <c r="R443" s="18"/>
      <c r="S443" s="18"/>
      <c r="T443" s="18"/>
      <c r="U443" s="18"/>
    </row>
    <row r="444" spans="1:21" x14ac:dyDescent="0.3">
      <c r="A444" s="18"/>
      <c r="B444" s="18"/>
      <c r="C444" s="18"/>
      <c r="D444" s="18"/>
      <c r="E444" s="18"/>
      <c r="F444" s="18"/>
      <c r="G444" s="18"/>
      <c r="H444" s="18"/>
      <c r="I444" s="18"/>
      <c r="J444" s="18"/>
      <c r="K444" s="18"/>
      <c r="L444" s="18"/>
      <c r="M444" s="18"/>
      <c r="N444" s="18"/>
      <c r="O444" s="18"/>
      <c r="P444" s="18"/>
      <c r="Q444" s="18"/>
      <c r="R444" s="18"/>
      <c r="S444" s="18"/>
      <c r="T444" s="18"/>
      <c r="U444" s="18"/>
    </row>
    <row r="445" spans="1:21" x14ac:dyDescent="0.3">
      <c r="A445" s="18"/>
      <c r="B445" s="18"/>
      <c r="C445" s="18"/>
      <c r="D445" s="18"/>
      <c r="E445" s="18"/>
      <c r="F445" s="18"/>
      <c r="G445" s="18"/>
      <c r="H445" s="18"/>
      <c r="I445" s="18"/>
      <c r="J445" s="18"/>
      <c r="K445" s="18"/>
      <c r="L445" s="18"/>
      <c r="M445" s="18"/>
      <c r="N445" s="18"/>
      <c r="O445" s="18"/>
      <c r="P445" s="18"/>
      <c r="Q445" s="18"/>
      <c r="R445" s="18"/>
      <c r="S445" s="18"/>
      <c r="T445" s="18"/>
      <c r="U445" s="18"/>
    </row>
    <row r="446" spans="1:21" x14ac:dyDescent="0.3">
      <c r="A446" s="18"/>
      <c r="B446" s="18"/>
      <c r="C446" s="18"/>
      <c r="D446" s="18"/>
      <c r="E446" s="18"/>
      <c r="F446" s="18"/>
      <c r="G446" s="18"/>
      <c r="H446" s="18"/>
      <c r="I446" s="18"/>
      <c r="J446" s="18"/>
      <c r="K446" s="18"/>
      <c r="L446" s="18"/>
      <c r="M446" s="18"/>
      <c r="N446" s="18"/>
      <c r="O446" s="18"/>
      <c r="P446" s="18"/>
      <c r="Q446" s="18"/>
      <c r="R446" s="18"/>
      <c r="S446" s="18"/>
      <c r="T446" s="18"/>
      <c r="U446" s="18"/>
    </row>
    <row r="447" spans="1:21" x14ac:dyDescent="0.3">
      <c r="A447" s="18"/>
      <c r="B447" s="18"/>
      <c r="C447" s="18"/>
      <c r="D447" s="18"/>
      <c r="E447" s="18"/>
      <c r="F447" s="18"/>
      <c r="G447" s="18"/>
      <c r="H447" s="18"/>
      <c r="I447" s="18"/>
      <c r="J447" s="18"/>
      <c r="K447" s="18"/>
      <c r="L447" s="18"/>
      <c r="M447" s="18"/>
      <c r="N447" s="18"/>
      <c r="O447" s="18"/>
      <c r="P447" s="18"/>
      <c r="Q447" s="18"/>
      <c r="R447" s="18"/>
      <c r="S447" s="18"/>
      <c r="T447" s="18"/>
      <c r="U447" s="18"/>
    </row>
    <row r="448" spans="1:21" x14ac:dyDescent="0.3">
      <c r="A448" s="18"/>
      <c r="B448" s="18"/>
      <c r="C448" s="18"/>
      <c r="D448" s="18"/>
      <c r="E448" s="18"/>
      <c r="F448" s="18"/>
      <c r="G448" s="18"/>
      <c r="H448" s="18"/>
      <c r="I448" s="18"/>
      <c r="J448" s="18"/>
      <c r="K448" s="18"/>
      <c r="L448" s="18"/>
      <c r="M448" s="18"/>
      <c r="N448" s="18"/>
      <c r="O448" s="18"/>
      <c r="P448" s="18"/>
      <c r="Q448" s="18"/>
      <c r="R448" s="18"/>
      <c r="S448" s="18"/>
      <c r="T448" s="18"/>
      <c r="U448" s="18"/>
    </row>
    <row r="449" spans="1:21" x14ac:dyDescent="0.3">
      <c r="A449" s="18"/>
      <c r="B449" s="18"/>
      <c r="C449" s="18"/>
      <c r="D449" s="18"/>
      <c r="E449" s="18"/>
      <c r="F449" s="18"/>
      <c r="G449" s="18"/>
      <c r="H449" s="18"/>
      <c r="I449" s="18"/>
      <c r="J449" s="18"/>
      <c r="K449" s="18"/>
      <c r="L449" s="18"/>
      <c r="M449" s="18"/>
      <c r="N449" s="18"/>
      <c r="O449" s="18"/>
      <c r="P449" s="18"/>
      <c r="Q449" s="18"/>
      <c r="R449" s="18"/>
      <c r="S449" s="18"/>
      <c r="T449" s="18"/>
      <c r="U449" s="18"/>
    </row>
    <row r="450" spans="1:21" x14ac:dyDescent="0.3">
      <c r="A450" s="18"/>
      <c r="B450" s="18"/>
      <c r="C450" s="18"/>
      <c r="D450" s="18"/>
      <c r="E450" s="18"/>
      <c r="F450" s="18"/>
      <c r="G450" s="18"/>
      <c r="H450" s="18"/>
      <c r="I450" s="18"/>
      <c r="J450" s="18"/>
      <c r="K450" s="18"/>
      <c r="L450" s="18"/>
      <c r="M450" s="18"/>
      <c r="N450" s="18"/>
      <c r="O450" s="18"/>
      <c r="P450" s="18"/>
      <c r="Q450" s="18"/>
      <c r="R450" s="18"/>
      <c r="S450" s="18"/>
      <c r="T450" s="18"/>
      <c r="U450" s="18"/>
    </row>
    <row r="451" spans="1:21" x14ac:dyDescent="0.3">
      <c r="A451" s="18"/>
      <c r="B451" s="18"/>
      <c r="C451" s="18"/>
      <c r="D451" s="18"/>
      <c r="E451" s="18"/>
      <c r="F451" s="18"/>
      <c r="G451" s="18"/>
      <c r="H451" s="18"/>
      <c r="I451" s="18"/>
      <c r="J451" s="18"/>
      <c r="K451" s="18"/>
      <c r="L451" s="18"/>
      <c r="M451" s="18"/>
      <c r="N451" s="18"/>
      <c r="O451" s="18"/>
      <c r="P451" s="18"/>
      <c r="Q451" s="18"/>
      <c r="R451" s="18"/>
      <c r="S451" s="18"/>
      <c r="T451" s="18"/>
      <c r="U451" s="18"/>
    </row>
    <row r="452" spans="1:21" x14ac:dyDescent="0.3">
      <c r="A452" s="18"/>
      <c r="B452" s="18"/>
      <c r="C452" s="18"/>
      <c r="D452" s="18"/>
      <c r="E452" s="18"/>
      <c r="F452" s="18"/>
      <c r="G452" s="18"/>
      <c r="H452" s="18"/>
      <c r="I452" s="18"/>
      <c r="J452" s="18"/>
      <c r="K452" s="18"/>
      <c r="L452" s="18"/>
      <c r="M452" s="18"/>
      <c r="N452" s="18"/>
      <c r="O452" s="18"/>
      <c r="P452" s="18"/>
      <c r="Q452" s="18"/>
      <c r="R452" s="18"/>
      <c r="S452" s="18"/>
      <c r="T452" s="18"/>
      <c r="U452" s="18"/>
    </row>
    <row r="453" spans="1:21" x14ac:dyDescent="0.3">
      <c r="A453" s="18"/>
      <c r="B453" s="18"/>
      <c r="C453" s="18"/>
      <c r="D453" s="18"/>
      <c r="E453" s="18"/>
      <c r="F453" s="18"/>
      <c r="G453" s="18"/>
      <c r="H453" s="18"/>
      <c r="I453" s="18"/>
      <c r="J453" s="18"/>
      <c r="K453" s="18"/>
      <c r="L453" s="18"/>
      <c r="M453" s="18"/>
      <c r="N453" s="18"/>
      <c r="O453" s="18"/>
      <c r="P453" s="18"/>
      <c r="Q453" s="18"/>
      <c r="R453" s="18"/>
      <c r="S453" s="18"/>
      <c r="T453" s="18"/>
      <c r="U453" s="18"/>
    </row>
    <row r="454" spans="1:21" x14ac:dyDescent="0.3">
      <c r="A454" s="18"/>
      <c r="B454" s="18"/>
      <c r="C454" s="18"/>
      <c r="D454" s="18"/>
      <c r="E454" s="18"/>
      <c r="F454" s="18"/>
      <c r="G454" s="18"/>
      <c r="H454" s="18"/>
      <c r="I454" s="18"/>
      <c r="J454" s="18"/>
      <c r="K454" s="18"/>
      <c r="L454" s="18"/>
      <c r="M454" s="18"/>
      <c r="N454" s="18"/>
      <c r="O454" s="18"/>
      <c r="P454" s="18"/>
      <c r="Q454" s="18"/>
      <c r="R454" s="18"/>
      <c r="S454" s="18"/>
      <c r="T454" s="18"/>
      <c r="U454" s="18"/>
    </row>
    <row r="455" spans="1:21" x14ac:dyDescent="0.3">
      <c r="A455" s="18"/>
      <c r="B455" s="18"/>
      <c r="C455" s="18"/>
      <c r="D455" s="18"/>
      <c r="E455" s="18"/>
      <c r="F455" s="18"/>
      <c r="G455" s="18"/>
      <c r="H455" s="18"/>
      <c r="I455" s="18"/>
      <c r="J455" s="18"/>
      <c r="K455" s="18"/>
      <c r="L455" s="18"/>
      <c r="M455" s="18"/>
      <c r="N455" s="18"/>
      <c r="O455" s="18"/>
      <c r="P455" s="18"/>
      <c r="Q455" s="18"/>
      <c r="R455" s="18"/>
      <c r="S455" s="18"/>
      <c r="T455" s="18"/>
      <c r="U455" s="18"/>
    </row>
    <row r="456" spans="1:21" x14ac:dyDescent="0.3">
      <c r="A456" s="18"/>
      <c r="B456" s="18"/>
      <c r="C456" s="18"/>
      <c r="D456" s="18"/>
      <c r="E456" s="18"/>
      <c r="F456" s="18"/>
      <c r="G456" s="18"/>
      <c r="H456" s="18"/>
      <c r="I456" s="18"/>
      <c r="J456" s="18"/>
      <c r="K456" s="18"/>
      <c r="L456" s="18"/>
      <c r="M456" s="18"/>
      <c r="N456" s="18"/>
      <c r="O456" s="18"/>
      <c r="P456" s="18"/>
      <c r="Q456" s="18"/>
      <c r="R456" s="18"/>
      <c r="S456" s="18"/>
      <c r="T456" s="18"/>
      <c r="U456" s="18"/>
    </row>
    <row r="457" spans="1:21" x14ac:dyDescent="0.3">
      <c r="A457" s="18"/>
      <c r="B457" s="18"/>
      <c r="C457" s="18"/>
      <c r="D457" s="18"/>
      <c r="E457" s="18"/>
      <c r="F457" s="18"/>
      <c r="G457" s="18"/>
      <c r="H457" s="18"/>
      <c r="I457" s="18"/>
      <c r="J457" s="18"/>
      <c r="K457" s="18"/>
      <c r="L457" s="18"/>
      <c r="M457" s="18"/>
      <c r="N457" s="18"/>
      <c r="O457" s="18"/>
      <c r="P457" s="18"/>
      <c r="Q457" s="18"/>
      <c r="R457" s="18"/>
      <c r="S457" s="18"/>
      <c r="T457" s="18"/>
      <c r="U457" s="18"/>
    </row>
    <row r="458" spans="1:21" x14ac:dyDescent="0.3">
      <c r="A458" s="18"/>
      <c r="B458" s="18"/>
      <c r="C458" s="18"/>
      <c r="D458" s="18"/>
      <c r="E458" s="18"/>
      <c r="F458" s="18"/>
      <c r="G458" s="18"/>
      <c r="H458" s="18"/>
      <c r="I458" s="18"/>
      <c r="J458" s="18"/>
      <c r="K458" s="18"/>
      <c r="L458" s="18"/>
      <c r="M458" s="18"/>
      <c r="N458" s="18"/>
      <c r="O458" s="18"/>
      <c r="P458" s="18"/>
      <c r="Q458" s="18"/>
      <c r="R458" s="18"/>
      <c r="S458" s="18"/>
      <c r="T458" s="18"/>
      <c r="U458" s="18"/>
    </row>
    <row r="459" spans="1:21" x14ac:dyDescent="0.3">
      <c r="A459" s="18"/>
      <c r="B459" s="18"/>
      <c r="C459" s="18"/>
      <c r="D459" s="18"/>
      <c r="E459" s="18"/>
      <c r="F459" s="18"/>
      <c r="G459" s="18"/>
      <c r="H459" s="18"/>
      <c r="I459" s="18"/>
      <c r="J459" s="18"/>
      <c r="K459" s="18"/>
      <c r="L459" s="18"/>
      <c r="M459" s="18"/>
      <c r="N459" s="18"/>
      <c r="O459" s="18"/>
      <c r="P459" s="18"/>
      <c r="Q459" s="18"/>
      <c r="R459" s="18"/>
      <c r="S459" s="18"/>
      <c r="T459" s="18"/>
      <c r="U459" s="18"/>
    </row>
    <row r="460" spans="1:21" x14ac:dyDescent="0.3">
      <c r="A460" s="18"/>
      <c r="B460" s="18"/>
      <c r="C460" s="18"/>
      <c r="D460" s="18"/>
      <c r="E460" s="18"/>
      <c r="F460" s="18"/>
      <c r="G460" s="18"/>
      <c r="H460" s="18"/>
      <c r="I460" s="18"/>
      <c r="J460" s="18"/>
      <c r="K460" s="18"/>
      <c r="L460" s="18"/>
      <c r="M460" s="18"/>
      <c r="N460" s="18"/>
      <c r="O460" s="18"/>
      <c r="P460" s="18"/>
      <c r="Q460" s="18"/>
      <c r="R460" s="18"/>
      <c r="S460" s="18"/>
      <c r="T460" s="18"/>
      <c r="U460" s="18"/>
    </row>
    <row r="461" spans="1:21" x14ac:dyDescent="0.3">
      <c r="A461" s="18"/>
      <c r="B461" s="18"/>
      <c r="C461" s="18"/>
      <c r="D461" s="18"/>
      <c r="E461" s="18"/>
      <c r="F461" s="18"/>
      <c r="G461" s="18"/>
      <c r="H461" s="18"/>
      <c r="I461" s="18"/>
      <c r="J461" s="18"/>
      <c r="K461" s="18"/>
      <c r="L461" s="18"/>
      <c r="M461" s="18"/>
      <c r="N461" s="18"/>
      <c r="O461" s="18"/>
      <c r="P461" s="18"/>
      <c r="Q461" s="18"/>
      <c r="R461" s="18"/>
      <c r="S461" s="18"/>
      <c r="T461" s="18"/>
      <c r="U461" s="18"/>
    </row>
    <row r="462" spans="1:21" x14ac:dyDescent="0.3">
      <c r="A462" s="18"/>
      <c r="B462" s="18"/>
      <c r="C462" s="18"/>
      <c r="D462" s="18"/>
      <c r="E462" s="18"/>
      <c r="F462" s="18"/>
      <c r="G462" s="18"/>
      <c r="H462" s="18"/>
      <c r="I462" s="18"/>
      <c r="J462" s="18"/>
      <c r="K462" s="18"/>
      <c r="L462" s="18"/>
      <c r="M462" s="18"/>
      <c r="N462" s="18"/>
      <c r="O462" s="18"/>
      <c r="P462" s="18"/>
      <c r="Q462" s="18"/>
      <c r="R462" s="18"/>
      <c r="S462" s="18"/>
      <c r="T462" s="18"/>
      <c r="U462" s="18"/>
    </row>
    <row r="463" spans="1:21" x14ac:dyDescent="0.3">
      <c r="A463" s="18"/>
      <c r="B463" s="18"/>
      <c r="C463" s="18"/>
      <c r="D463" s="18"/>
      <c r="E463" s="18"/>
      <c r="F463" s="18"/>
      <c r="G463" s="18"/>
      <c r="H463" s="18"/>
      <c r="I463" s="18"/>
      <c r="J463" s="18"/>
      <c r="K463" s="18"/>
      <c r="L463" s="18"/>
      <c r="M463" s="18"/>
      <c r="N463" s="18"/>
      <c r="O463" s="18"/>
      <c r="P463" s="18"/>
      <c r="Q463" s="18"/>
      <c r="R463" s="18"/>
      <c r="S463" s="18"/>
      <c r="T463" s="18"/>
      <c r="U463" s="18"/>
    </row>
    <row r="464" spans="1:21" x14ac:dyDescent="0.3">
      <c r="A464" s="18"/>
      <c r="B464" s="18"/>
      <c r="C464" s="18"/>
      <c r="D464" s="18"/>
      <c r="E464" s="18"/>
      <c r="F464" s="18"/>
      <c r="G464" s="18"/>
      <c r="H464" s="18"/>
      <c r="I464" s="18"/>
      <c r="J464" s="18"/>
      <c r="K464" s="18"/>
      <c r="L464" s="18"/>
      <c r="M464" s="18"/>
      <c r="N464" s="18"/>
      <c r="O464" s="18"/>
      <c r="P464" s="18"/>
      <c r="Q464" s="18"/>
      <c r="R464" s="18"/>
      <c r="S464" s="18"/>
      <c r="T464" s="18"/>
      <c r="U464" s="18"/>
    </row>
    <row r="465" spans="1:21" x14ac:dyDescent="0.3">
      <c r="A465" s="18"/>
      <c r="B465" s="18"/>
      <c r="C465" s="18"/>
      <c r="D465" s="18"/>
      <c r="E465" s="18"/>
      <c r="F465" s="18"/>
      <c r="G465" s="18"/>
      <c r="H465" s="18"/>
      <c r="I465" s="18"/>
      <c r="J465" s="18"/>
      <c r="K465" s="18"/>
      <c r="L465" s="18"/>
      <c r="M465" s="18"/>
      <c r="N465" s="18"/>
      <c r="O465" s="18"/>
      <c r="P465" s="18"/>
      <c r="Q465" s="18"/>
      <c r="R465" s="18"/>
      <c r="S465" s="18"/>
      <c r="T465" s="18"/>
      <c r="U465" s="18"/>
    </row>
    <row r="466" spans="1:21" x14ac:dyDescent="0.3">
      <c r="A466" s="18"/>
      <c r="B466" s="18"/>
      <c r="C466" s="18"/>
      <c r="D466" s="18"/>
      <c r="E466" s="18"/>
      <c r="F466" s="18"/>
      <c r="G466" s="18"/>
      <c r="H466" s="18"/>
      <c r="I466" s="18"/>
      <c r="J466" s="18"/>
      <c r="K466" s="18"/>
      <c r="L466" s="18"/>
      <c r="M466" s="18"/>
      <c r="N466" s="18"/>
      <c r="O466" s="18"/>
      <c r="P466" s="18"/>
      <c r="Q466" s="18"/>
      <c r="R466" s="18"/>
      <c r="S466" s="18"/>
      <c r="T466" s="18"/>
      <c r="U466" s="18"/>
    </row>
    <row r="467" spans="1:21" x14ac:dyDescent="0.3">
      <c r="A467" s="18"/>
      <c r="B467" s="18"/>
      <c r="C467" s="18"/>
      <c r="D467" s="18"/>
      <c r="E467" s="18"/>
      <c r="F467" s="18"/>
      <c r="G467" s="18"/>
      <c r="H467" s="18"/>
      <c r="I467" s="18"/>
      <c r="J467" s="18"/>
      <c r="K467" s="18"/>
      <c r="L467" s="18"/>
      <c r="M467" s="18"/>
      <c r="N467" s="18"/>
      <c r="O467" s="18"/>
      <c r="P467" s="18"/>
      <c r="Q467" s="18"/>
      <c r="R467" s="18"/>
      <c r="S467" s="18"/>
      <c r="T467" s="18"/>
      <c r="U467" s="18"/>
    </row>
    <row r="468" spans="1:21" x14ac:dyDescent="0.3">
      <c r="A468" s="18"/>
      <c r="B468" s="18"/>
      <c r="C468" s="18"/>
      <c r="D468" s="18"/>
      <c r="E468" s="18"/>
      <c r="F468" s="18"/>
      <c r="G468" s="18"/>
      <c r="H468" s="18"/>
      <c r="I468" s="18"/>
      <c r="J468" s="18"/>
      <c r="K468" s="18"/>
      <c r="L468" s="18"/>
      <c r="M468" s="18"/>
      <c r="N468" s="18"/>
      <c r="O468" s="18"/>
      <c r="P468" s="18"/>
      <c r="Q468" s="18"/>
      <c r="R468" s="18"/>
      <c r="S468" s="18"/>
      <c r="T468" s="18"/>
      <c r="U468" s="18"/>
    </row>
    <row r="469" spans="1:21" x14ac:dyDescent="0.3">
      <c r="A469" s="18"/>
      <c r="B469" s="18"/>
      <c r="C469" s="18"/>
      <c r="D469" s="18"/>
      <c r="E469" s="18"/>
      <c r="F469" s="18"/>
      <c r="G469" s="18"/>
      <c r="H469" s="18"/>
      <c r="I469" s="18"/>
      <c r="J469" s="18"/>
      <c r="K469" s="18"/>
      <c r="L469" s="18"/>
      <c r="M469" s="18"/>
      <c r="N469" s="18"/>
      <c r="O469" s="18"/>
      <c r="P469" s="18"/>
      <c r="Q469" s="18"/>
      <c r="R469" s="18"/>
      <c r="S469" s="18"/>
      <c r="T469" s="18"/>
      <c r="U469" s="18"/>
    </row>
    <row r="470" spans="1:21" x14ac:dyDescent="0.3">
      <c r="A470" s="18"/>
      <c r="B470" s="18"/>
      <c r="C470" s="18"/>
      <c r="D470" s="18"/>
      <c r="E470" s="18"/>
      <c r="F470" s="18"/>
      <c r="G470" s="18"/>
      <c r="H470" s="18"/>
      <c r="I470" s="18"/>
      <c r="J470" s="18"/>
      <c r="K470" s="18"/>
      <c r="L470" s="18"/>
      <c r="M470" s="18"/>
      <c r="N470" s="18"/>
      <c r="O470" s="18"/>
      <c r="P470" s="18"/>
      <c r="Q470" s="18"/>
      <c r="R470" s="18"/>
      <c r="S470" s="18"/>
      <c r="T470" s="18"/>
      <c r="U470" s="18"/>
    </row>
    <row r="471" spans="1:21" x14ac:dyDescent="0.3">
      <c r="A471" s="18"/>
      <c r="B471" s="18"/>
      <c r="C471" s="18"/>
      <c r="D471" s="18"/>
      <c r="E471" s="18"/>
      <c r="F471" s="18"/>
      <c r="G471" s="18"/>
      <c r="H471" s="18"/>
      <c r="I471" s="18"/>
      <c r="J471" s="18"/>
      <c r="K471" s="18"/>
      <c r="L471" s="18"/>
      <c r="M471" s="18"/>
      <c r="N471" s="18"/>
      <c r="O471" s="18"/>
      <c r="P471" s="18"/>
      <c r="Q471" s="18"/>
      <c r="R471" s="18"/>
      <c r="S471" s="18"/>
      <c r="T471" s="18"/>
      <c r="U471" s="18"/>
    </row>
    <row r="472" spans="1:21" x14ac:dyDescent="0.3">
      <c r="A472" s="18"/>
      <c r="B472" s="18"/>
      <c r="C472" s="18"/>
      <c r="D472" s="18"/>
      <c r="E472" s="18"/>
      <c r="F472" s="18"/>
      <c r="G472" s="18"/>
      <c r="H472" s="18"/>
      <c r="I472" s="18"/>
      <c r="J472" s="18"/>
      <c r="K472" s="18"/>
      <c r="L472" s="18"/>
      <c r="M472" s="18"/>
      <c r="N472" s="18"/>
      <c r="O472" s="18"/>
      <c r="P472" s="18"/>
      <c r="Q472" s="18"/>
      <c r="R472" s="18"/>
      <c r="S472" s="18"/>
      <c r="T472" s="18"/>
      <c r="U472" s="18"/>
    </row>
    <row r="473" spans="1:21" x14ac:dyDescent="0.3">
      <c r="A473" s="18"/>
      <c r="B473" s="18"/>
      <c r="C473" s="18"/>
      <c r="D473" s="18"/>
      <c r="E473" s="18"/>
      <c r="F473" s="18"/>
      <c r="G473" s="18"/>
      <c r="H473" s="18"/>
      <c r="I473" s="18"/>
      <c r="J473" s="18"/>
      <c r="K473" s="18"/>
      <c r="L473" s="18"/>
      <c r="M473" s="18"/>
      <c r="N473" s="18"/>
      <c r="O473" s="18"/>
      <c r="P473" s="18"/>
      <c r="Q473" s="18"/>
      <c r="R473" s="18"/>
      <c r="S473" s="18"/>
      <c r="T473" s="18"/>
      <c r="U473" s="18"/>
    </row>
    <row r="474" spans="1:21" x14ac:dyDescent="0.3">
      <c r="A474" s="18"/>
      <c r="B474" s="18"/>
      <c r="C474" s="18"/>
      <c r="D474" s="18"/>
      <c r="E474" s="18"/>
      <c r="F474" s="18"/>
      <c r="G474" s="18"/>
      <c r="H474" s="18"/>
      <c r="I474" s="18"/>
      <c r="J474" s="18"/>
      <c r="K474" s="18"/>
      <c r="L474" s="18"/>
      <c r="M474" s="18"/>
      <c r="N474" s="18"/>
      <c r="O474" s="18"/>
      <c r="P474" s="18"/>
      <c r="Q474" s="18"/>
      <c r="R474" s="18"/>
      <c r="S474" s="18"/>
      <c r="T474" s="18"/>
      <c r="U474" s="18"/>
    </row>
    <row r="475" spans="1:21" x14ac:dyDescent="0.3">
      <c r="A475" s="18"/>
      <c r="B475" s="18"/>
      <c r="C475" s="18"/>
      <c r="D475" s="18"/>
      <c r="E475" s="18"/>
      <c r="F475" s="18"/>
      <c r="G475" s="18"/>
      <c r="H475" s="18"/>
      <c r="I475" s="18"/>
      <c r="J475" s="18"/>
      <c r="K475" s="18"/>
      <c r="L475" s="18"/>
      <c r="M475" s="18"/>
      <c r="N475" s="18"/>
      <c r="O475" s="18"/>
      <c r="P475" s="18"/>
      <c r="Q475" s="18"/>
      <c r="R475" s="18"/>
      <c r="S475" s="18"/>
      <c r="T475" s="18"/>
      <c r="U475" s="18"/>
    </row>
    <row r="476" spans="1:21" x14ac:dyDescent="0.3">
      <c r="A476" s="18"/>
      <c r="B476" s="18"/>
      <c r="C476" s="18"/>
      <c r="D476" s="18"/>
      <c r="E476" s="18"/>
      <c r="F476" s="18"/>
      <c r="G476" s="18"/>
      <c r="H476" s="18"/>
      <c r="I476" s="18"/>
      <c r="J476" s="18"/>
      <c r="K476" s="18"/>
      <c r="L476" s="18"/>
      <c r="M476" s="18"/>
      <c r="N476" s="18"/>
      <c r="O476" s="18"/>
      <c r="P476" s="18"/>
      <c r="Q476" s="18"/>
      <c r="R476" s="18"/>
      <c r="S476" s="18"/>
      <c r="T476" s="18"/>
      <c r="U476" s="18"/>
    </row>
    <row r="477" spans="1:21" x14ac:dyDescent="0.3">
      <c r="A477" s="18"/>
      <c r="B477" s="18"/>
      <c r="C477" s="18"/>
      <c r="D477" s="18"/>
      <c r="E477" s="18"/>
      <c r="F477" s="18"/>
      <c r="G477" s="18"/>
      <c r="H477" s="18"/>
      <c r="I477" s="18"/>
      <c r="J477" s="18"/>
      <c r="K477" s="18"/>
      <c r="L477" s="18"/>
      <c r="M477" s="18"/>
      <c r="N477" s="18"/>
      <c r="O477" s="18"/>
      <c r="P477" s="18"/>
      <c r="Q477" s="18"/>
      <c r="R477" s="18"/>
      <c r="S477" s="18"/>
      <c r="T477" s="18"/>
      <c r="U477" s="18"/>
    </row>
    <row r="478" spans="1:21" x14ac:dyDescent="0.3">
      <c r="A478" s="18"/>
      <c r="B478" s="18"/>
      <c r="C478" s="18"/>
      <c r="D478" s="18"/>
      <c r="E478" s="18"/>
      <c r="F478" s="18"/>
      <c r="G478" s="18"/>
      <c r="H478" s="18"/>
      <c r="I478" s="18"/>
      <c r="J478" s="18"/>
      <c r="K478" s="18"/>
      <c r="L478" s="18"/>
      <c r="M478" s="18"/>
      <c r="N478" s="18"/>
      <c r="O478" s="18"/>
      <c r="P478" s="18"/>
      <c r="Q478" s="18"/>
      <c r="R478" s="18"/>
      <c r="S478" s="18"/>
      <c r="T478" s="18"/>
      <c r="U478" s="18"/>
    </row>
    <row r="479" spans="1:21" x14ac:dyDescent="0.3">
      <c r="A479" s="18"/>
      <c r="B479" s="18"/>
      <c r="C479" s="18"/>
      <c r="D479" s="18"/>
      <c r="E479" s="18"/>
      <c r="F479" s="18"/>
      <c r="G479" s="18"/>
      <c r="H479" s="18"/>
      <c r="I479" s="18"/>
      <c r="J479" s="18"/>
      <c r="K479" s="18"/>
      <c r="L479" s="18"/>
      <c r="M479" s="18"/>
      <c r="N479" s="18"/>
      <c r="O479" s="18"/>
      <c r="P479" s="18"/>
      <c r="Q479" s="18"/>
      <c r="R479" s="18"/>
      <c r="S479" s="18"/>
      <c r="T479" s="18"/>
      <c r="U479" s="18"/>
    </row>
    <row r="480" spans="1:21" x14ac:dyDescent="0.3">
      <c r="A480" s="18"/>
      <c r="B480" s="18"/>
      <c r="C480" s="18"/>
      <c r="D480" s="18"/>
      <c r="E480" s="18"/>
      <c r="F480" s="18"/>
      <c r="G480" s="18"/>
      <c r="H480" s="18"/>
      <c r="I480" s="18"/>
      <c r="J480" s="18"/>
      <c r="K480" s="18"/>
      <c r="L480" s="18"/>
      <c r="M480" s="18"/>
      <c r="N480" s="18"/>
      <c r="O480" s="18"/>
      <c r="P480" s="18"/>
      <c r="Q480" s="18"/>
      <c r="R480" s="18"/>
      <c r="S480" s="18"/>
      <c r="T480" s="18"/>
      <c r="U480" s="18"/>
    </row>
    <row r="481" spans="1:21" x14ac:dyDescent="0.3">
      <c r="A481" s="18"/>
      <c r="B481" s="18"/>
      <c r="C481" s="18"/>
      <c r="D481" s="18"/>
      <c r="E481" s="18"/>
      <c r="F481" s="18"/>
      <c r="G481" s="18"/>
      <c r="H481" s="18"/>
      <c r="I481" s="18"/>
      <c r="J481" s="18"/>
      <c r="K481" s="18"/>
      <c r="L481" s="18"/>
      <c r="M481" s="18"/>
      <c r="N481" s="18"/>
      <c r="O481" s="18"/>
      <c r="P481" s="18"/>
      <c r="Q481" s="18"/>
      <c r="R481" s="18"/>
      <c r="S481" s="18"/>
      <c r="T481" s="18"/>
      <c r="U481" s="18"/>
    </row>
    <row r="482" spans="1:21" x14ac:dyDescent="0.3">
      <c r="A482" s="18"/>
      <c r="B482" s="18"/>
      <c r="C482" s="18"/>
      <c r="D482" s="18"/>
      <c r="E482" s="18"/>
      <c r="F482" s="18"/>
      <c r="G482" s="18"/>
      <c r="H482" s="18"/>
      <c r="I482" s="18"/>
      <c r="J482" s="18"/>
      <c r="K482" s="18"/>
      <c r="L482" s="18"/>
      <c r="M482" s="18"/>
      <c r="N482" s="18"/>
      <c r="O482" s="18"/>
      <c r="P482" s="18"/>
      <c r="Q482" s="18"/>
      <c r="R482" s="18"/>
      <c r="S482" s="18"/>
      <c r="T482" s="18"/>
      <c r="U482" s="18"/>
    </row>
    <row r="483" spans="1:21" x14ac:dyDescent="0.3">
      <c r="A483" s="18"/>
      <c r="B483" s="18"/>
      <c r="C483" s="18"/>
      <c r="D483" s="18"/>
      <c r="E483" s="18"/>
      <c r="F483" s="18"/>
      <c r="G483" s="18"/>
      <c r="H483" s="18"/>
      <c r="I483" s="18"/>
      <c r="J483" s="18"/>
      <c r="K483" s="18"/>
      <c r="L483" s="18"/>
      <c r="M483" s="18"/>
      <c r="N483" s="18"/>
      <c r="O483" s="18"/>
      <c r="P483" s="18"/>
      <c r="Q483" s="18"/>
      <c r="R483" s="18"/>
      <c r="S483" s="18"/>
      <c r="T483" s="18"/>
      <c r="U483" s="18"/>
    </row>
    <row r="484" spans="1:21" x14ac:dyDescent="0.3">
      <c r="A484" s="18"/>
      <c r="B484" s="18"/>
      <c r="C484" s="18"/>
      <c r="D484" s="18"/>
      <c r="E484" s="18"/>
      <c r="F484" s="18"/>
      <c r="G484" s="18"/>
      <c r="H484" s="18"/>
      <c r="I484" s="18"/>
      <c r="J484" s="18"/>
      <c r="K484" s="18"/>
      <c r="L484" s="18"/>
      <c r="M484" s="18"/>
      <c r="N484" s="18"/>
      <c r="O484" s="18"/>
      <c r="P484" s="18"/>
      <c r="Q484" s="18"/>
      <c r="R484" s="18"/>
      <c r="S484" s="18"/>
      <c r="T484" s="18"/>
      <c r="U484" s="18"/>
    </row>
    <row r="485" spans="1:21" x14ac:dyDescent="0.3">
      <c r="A485" s="18"/>
      <c r="B485" s="18"/>
      <c r="C485" s="18"/>
      <c r="D485" s="18"/>
      <c r="E485" s="18"/>
      <c r="F485" s="18"/>
      <c r="G485" s="18"/>
      <c r="H485" s="18"/>
      <c r="I485" s="18"/>
      <c r="J485" s="18"/>
      <c r="K485" s="18"/>
      <c r="L485" s="18"/>
      <c r="M485" s="18"/>
      <c r="N485" s="18"/>
      <c r="O485" s="18"/>
      <c r="P485" s="18"/>
      <c r="Q485" s="18"/>
      <c r="R485" s="18"/>
      <c r="S485" s="18"/>
      <c r="T485" s="18"/>
      <c r="U485" s="18"/>
    </row>
    <row r="486" spans="1:21" x14ac:dyDescent="0.3">
      <c r="A486" s="18"/>
      <c r="B486" s="18"/>
      <c r="C486" s="18"/>
      <c r="D486" s="18"/>
      <c r="E486" s="18"/>
      <c r="F486" s="18"/>
      <c r="G486" s="18"/>
      <c r="H486" s="18"/>
      <c r="I486" s="18"/>
      <c r="J486" s="18"/>
      <c r="K486" s="18"/>
      <c r="L486" s="18"/>
      <c r="M486" s="18"/>
      <c r="N486" s="18"/>
      <c r="O486" s="18"/>
      <c r="P486" s="18"/>
      <c r="Q486" s="18"/>
      <c r="R486" s="18"/>
      <c r="S486" s="18"/>
      <c r="T486" s="18"/>
      <c r="U486" s="18"/>
    </row>
    <row r="487" spans="1:21" x14ac:dyDescent="0.3">
      <c r="A487" s="18"/>
      <c r="B487" s="18"/>
      <c r="C487" s="18"/>
      <c r="D487" s="18"/>
      <c r="E487" s="18"/>
      <c r="F487" s="18"/>
      <c r="G487" s="18"/>
      <c r="H487" s="18"/>
      <c r="I487" s="18"/>
      <c r="J487" s="18"/>
      <c r="K487" s="18"/>
      <c r="L487" s="18"/>
      <c r="M487" s="18"/>
      <c r="N487" s="18"/>
      <c r="O487" s="18"/>
      <c r="P487" s="18"/>
      <c r="Q487" s="18"/>
      <c r="R487" s="18"/>
      <c r="S487" s="18"/>
      <c r="T487" s="18"/>
      <c r="U487" s="18"/>
    </row>
    <row r="488" spans="1:21" x14ac:dyDescent="0.3">
      <c r="A488" s="18"/>
      <c r="B488" s="18"/>
      <c r="C488" s="18"/>
      <c r="D488" s="18"/>
      <c r="E488" s="18"/>
      <c r="F488" s="18"/>
      <c r="G488" s="18"/>
      <c r="H488" s="18"/>
      <c r="I488" s="18"/>
      <c r="J488" s="18"/>
      <c r="K488" s="18"/>
      <c r="L488" s="18"/>
      <c r="M488" s="18"/>
      <c r="N488" s="18"/>
      <c r="O488" s="18"/>
      <c r="P488" s="18"/>
      <c r="Q488" s="18"/>
      <c r="R488" s="18"/>
      <c r="S488" s="18"/>
      <c r="T488" s="18"/>
      <c r="U488" s="18"/>
    </row>
    <row r="489" spans="1:21" x14ac:dyDescent="0.3">
      <c r="A489" s="18"/>
      <c r="B489" s="18"/>
      <c r="C489" s="18"/>
      <c r="D489" s="18"/>
      <c r="E489" s="18"/>
      <c r="F489" s="18"/>
      <c r="G489" s="18"/>
      <c r="H489" s="18"/>
      <c r="I489" s="18"/>
      <c r="J489" s="18"/>
      <c r="K489" s="18"/>
      <c r="L489" s="18"/>
      <c r="M489" s="18"/>
      <c r="N489" s="18"/>
      <c r="O489" s="18"/>
      <c r="P489" s="18"/>
      <c r="Q489" s="18"/>
      <c r="R489" s="18"/>
      <c r="S489" s="18"/>
      <c r="T489" s="18"/>
      <c r="U489" s="18"/>
    </row>
    <row r="490" spans="1:21" x14ac:dyDescent="0.3">
      <c r="A490" s="18"/>
      <c r="B490" s="18"/>
      <c r="C490" s="18"/>
      <c r="D490" s="18"/>
      <c r="E490" s="18"/>
      <c r="F490" s="18"/>
      <c r="G490" s="18"/>
      <c r="H490" s="18"/>
      <c r="I490" s="18"/>
      <c r="J490" s="18"/>
      <c r="K490" s="18"/>
      <c r="L490" s="18"/>
      <c r="M490" s="18"/>
      <c r="N490" s="18"/>
      <c r="O490" s="18"/>
      <c r="P490" s="18"/>
      <c r="Q490" s="18"/>
      <c r="R490" s="18"/>
      <c r="S490" s="18"/>
      <c r="T490" s="18"/>
      <c r="U490" s="18"/>
    </row>
    <row r="491" spans="1:21" x14ac:dyDescent="0.3">
      <c r="A491" s="18"/>
      <c r="B491" s="18"/>
      <c r="C491" s="18"/>
      <c r="D491" s="18"/>
      <c r="E491" s="18"/>
      <c r="F491" s="18"/>
      <c r="G491" s="18"/>
      <c r="H491" s="18"/>
      <c r="I491" s="18"/>
      <c r="J491" s="18"/>
      <c r="K491" s="18"/>
      <c r="L491" s="18"/>
      <c r="M491" s="18"/>
      <c r="N491" s="18"/>
      <c r="O491" s="18"/>
      <c r="P491" s="18"/>
      <c r="Q491" s="18"/>
      <c r="R491" s="18"/>
      <c r="S491" s="18"/>
      <c r="T491" s="18"/>
      <c r="U491" s="18"/>
    </row>
    <row r="492" spans="1:21" x14ac:dyDescent="0.3">
      <c r="A492" s="18"/>
      <c r="B492" s="18"/>
      <c r="C492" s="18"/>
      <c r="D492" s="18"/>
      <c r="E492" s="18"/>
      <c r="F492" s="18"/>
      <c r="G492" s="18"/>
      <c r="H492" s="18"/>
      <c r="I492" s="18"/>
      <c r="J492" s="18"/>
      <c r="K492" s="18"/>
      <c r="L492" s="18"/>
      <c r="M492" s="18"/>
      <c r="N492" s="18"/>
      <c r="O492" s="18"/>
      <c r="P492" s="18"/>
      <c r="Q492" s="18"/>
      <c r="R492" s="18"/>
      <c r="S492" s="18"/>
      <c r="T492" s="18"/>
      <c r="U492" s="18"/>
    </row>
    <row r="493" spans="1:21" x14ac:dyDescent="0.3">
      <c r="A493" s="18"/>
      <c r="B493" s="18"/>
      <c r="C493" s="18"/>
      <c r="D493" s="18"/>
      <c r="E493" s="18"/>
      <c r="F493" s="18"/>
      <c r="G493" s="18"/>
      <c r="H493" s="18"/>
      <c r="I493" s="18"/>
      <c r="J493" s="18"/>
      <c r="K493" s="18"/>
      <c r="L493" s="18"/>
      <c r="M493" s="18"/>
      <c r="N493" s="18"/>
      <c r="O493" s="18"/>
      <c r="P493" s="18"/>
      <c r="Q493" s="18"/>
      <c r="R493" s="18"/>
      <c r="S493" s="18"/>
      <c r="T493" s="18"/>
      <c r="U493" s="18"/>
    </row>
    <row r="494" spans="1:21" x14ac:dyDescent="0.3">
      <c r="A494" s="18"/>
      <c r="B494" s="18"/>
      <c r="C494" s="18"/>
      <c r="D494" s="18"/>
      <c r="E494" s="18"/>
      <c r="F494" s="18"/>
      <c r="G494" s="18"/>
      <c r="H494" s="18"/>
      <c r="I494" s="18"/>
      <c r="J494" s="18"/>
      <c r="K494" s="18"/>
      <c r="L494" s="18"/>
      <c r="M494" s="18"/>
      <c r="N494" s="18"/>
      <c r="O494" s="18"/>
      <c r="P494" s="18"/>
      <c r="Q494" s="18"/>
      <c r="R494" s="18"/>
      <c r="S494" s="18"/>
      <c r="T494" s="18"/>
      <c r="U494" s="18"/>
    </row>
    <row r="495" spans="1:21" x14ac:dyDescent="0.3">
      <c r="A495" s="18"/>
      <c r="B495" s="18"/>
      <c r="C495" s="18"/>
      <c r="D495" s="18"/>
      <c r="E495" s="18"/>
      <c r="F495" s="18"/>
      <c r="G495" s="18"/>
      <c r="H495" s="18"/>
      <c r="I495" s="18"/>
      <c r="J495" s="18"/>
      <c r="K495" s="18"/>
      <c r="L495" s="18"/>
      <c r="M495" s="18"/>
      <c r="N495" s="18"/>
      <c r="O495" s="18"/>
      <c r="P495" s="18"/>
      <c r="Q495" s="18"/>
      <c r="R495" s="18"/>
      <c r="S495" s="18"/>
      <c r="T495" s="18"/>
      <c r="U495" s="18"/>
    </row>
    <row r="496" spans="1:21" x14ac:dyDescent="0.3">
      <c r="A496" s="18"/>
      <c r="B496" s="18"/>
      <c r="C496" s="18"/>
      <c r="D496" s="18"/>
      <c r="E496" s="18"/>
      <c r="F496" s="18"/>
      <c r="G496" s="18"/>
      <c r="H496" s="18"/>
      <c r="I496" s="18"/>
      <c r="J496" s="18"/>
      <c r="K496" s="18"/>
      <c r="L496" s="18"/>
      <c r="M496" s="18"/>
      <c r="N496" s="18"/>
      <c r="O496" s="18"/>
      <c r="P496" s="18"/>
      <c r="Q496" s="18"/>
      <c r="R496" s="18"/>
      <c r="S496" s="18"/>
      <c r="T496" s="18"/>
      <c r="U496" s="18"/>
    </row>
    <row r="497" spans="1:21" x14ac:dyDescent="0.3">
      <c r="A497" s="18"/>
      <c r="B497" s="18"/>
      <c r="C497" s="18"/>
      <c r="D497" s="18"/>
      <c r="E497" s="18"/>
      <c r="F497" s="18"/>
      <c r="G497" s="18"/>
      <c r="H497" s="18"/>
      <c r="I497" s="18"/>
      <c r="J497" s="18"/>
      <c r="K497" s="18"/>
      <c r="L497" s="18"/>
      <c r="M497" s="18"/>
      <c r="N497" s="18"/>
      <c r="O497" s="18"/>
      <c r="P497" s="18"/>
      <c r="Q497" s="18"/>
      <c r="R497" s="18"/>
      <c r="S497" s="18"/>
      <c r="T497" s="18"/>
      <c r="U497" s="18"/>
    </row>
    <row r="498" spans="1:21" x14ac:dyDescent="0.3">
      <c r="A498" s="18"/>
      <c r="B498" s="18"/>
      <c r="C498" s="18"/>
      <c r="D498" s="18"/>
      <c r="E498" s="18"/>
      <c r="F498" s="18"/>
      <c r="G498" s="18"/>
      <c r="H498" s="18"/>
      <c r="I498" s="18"/>
      <c r="J498" s="18"/>
      <c r="K498" s="18"/>
      <c r="L498" s="18"/>
      <c r="M498" s="18"/>
      <c r="N498" s="18"/>
      <c r="O498" s="18"/>
      <c r="P498" s="18"/>
      <c r="Q498" s="18"/>
      <c r="R498" s="18"/>
      <c r="S498" s="18"/>
      <c r="T498" s="18"/>
      <c r="U498" s="18"/>
    </row>
    <row r="499" spans="1:21" x14ac:dyDescent="0.3">
      <c r="A499" s="18"/>
      <c r="B499" s="18"/>
      <c r="C499" s="18"/>
      <c r="D499" s="18"/>
      <c r="E499" s="18"/>
      <c r="F499" s="18"/>
      <c r="G499" s="18"/>
      <c r="H499" s="18"/>
      <c r="I499" s="18"/>
      <c r="J499" s="18"/>
      <c r="K499" s="18"/>
      <c r="L499" s="18"/>
      <c r="M499" s="18"/>
      <c r="N499" s="18"/>
      <c r="O499" s="18"/>
      <c r="P499" s="18"/>
      <c r="Q499" s="18"/>
      <c r="R499" s="18"/>
      <c r="S499" s="18"/>
      <c r="T499" s="18"/>
      <c r="U499" s="18"/>
    </row>
    <row r="500" spans="1:21" x14ac:dyDescent="0.3">
      <c r="A500" s="18"/>
      <c r="B500" s="18"/>
      <c r="C500" s="18"/>
      <c r="D500" s="18"/>
      <c r="E500" s="18"/>
      <c r="F500" s="18"/>
      <c r="G500" s="18"/>
      <c r="H500" s="18"/>
      <c r="I500" s="18"/>
      <c r="J500" s="18"/>
      <c r="K500" s="18"/>
      <c r="L500" s="18"/>
      <c r="M500" s="18"/>
      <c r="N500" s="18"/>
      <c r="O500" s="18"/>
      <c r="P500" s="18"/>
      <c r="Q500" s="18"/>
      <c r="R500" s="18"/>
      <c r="S500" s="18"/>
      <c r="T500" s="18"/>
      <c r="U500" s="18"/>
    </row>
    <row r="501" spans="1:21" x14ac:dyDescent="0.3">
      <c r="A501" s="18"/>
      <c r="B501" s="18"/>
      <c r="C501" s="18"/>
      <c r="D501" s="18"/>
      <c r="E501" s="18"/>
      <c r="F501" s="18"/>
      <c r="G501" s="18"/>
      <c r="H501" s="18"/>
      <c r="I501" s="18"/>
      <c r="J501" s="18"/>
      <c r="K501" s="18"/>
      <c r="L501" s="18"/>
      <c r="M501" s="18"/>
      <c r="N501" s="18"/>
      <c r="O501" s="18"/>
      <c r="P501" s="18"/>
      <c r="Q501" s="18"/>
      <c r="R501" s="18"/>
      <c r="S501" s="18"/>
      <c r="T501" s="18"/>
      <c r="U501" s="18"/>
    </row>
    <row r="502" spans="1:21" x14ac:dyDescent="0.3">
      <c r="A502" s="18"/>
      <c r="B502" s="18"/>
      <c r="C502" s="18"/>
      <c r="D502" s="18"/>
      <c r="E502" s="18"/>
      <c r="F502" s="18"/>
      <c r="G502" s="18"/>
      <c r="H502" s="18"/>
      <c r="I502" s="18"/>
      <c r="J502" s="18"/>
      <c r="K502" s="18"/>
      <c r="L502" s="18"/>
      <c r="M502" s="18"/>
      <c r="N502" s="18"/>
      <c r="O502" s="18"/>
      <c r="P502" s="18"/>
      <c r="Q502" s="18"/>
      <c r="R502" s="18"/>
      <c r="S502" s="18"/>
      <c r="T502" s="18"/>
      <c r="U502" s="18"/>
    </row>
    <row r="503" spans="1:21" x14ac:dyDescent="0.3">
      <c r="A503" s="18"/>
      <c r="B503" s="18"/>
      <c r="C503" s="18"/>
      <c r="D503" s="18"/>
      <c r="E503" s="18"/>
      <c r="F503" s="18"/>
      <c r="G503" s="18"/>
      <c r="H503" s="18"/>
      <c r="I503" s="18"/>
      <c r="J503" s="18"/>
      <c r="K503" s="18"/>
      <c r="L503" s="18"/>
      <c r="M503" s="18"/>
      <c r="N503" s="18"/>
      <c r="O503" s="18"/>
      <c r="P503" s="18"/>
      <c r="Q503" s="18"/>
      <c r="R503" s="18"/>
      <c r="S503" s="18"/>
      <c r="T503" s="18"/>
      <c r="U503" s="18"/>
    </row>
    <row r="504" spans="1:21" x14ac:dyDescent="0.3">
      <c r="A504" s="18"/>
      <c r="B504" s="18"/>
      <c r="C504" s="18"/>
      <c r="D504" s="18"/>
      <c r="E504" s="18"/>
      <c r="F504" s="18"/>
      <c r="G504" s="18"/>
      <c r="H504" s="18"/>
      <c r="I504" s="18"/>
      <c r="J504" s="18"/>
      <c r="K504" s="18"/>
      <c r="L504" s="18"/>
      <c r="M504" s="18"/>
      <c r="N504" s="18"/>
      <c r="O504" s="18"/>
      <c r="P504" s="18"/>
      <c r="Q504" s="18"/>
      <c r="R504" s="18"/>
      <c r="S504" s="18"/>
      <c r="T504" s="18"/>
      <c r="U504" s="18"/>
    </row>
    <row r="505" spans="1:21" x14ac:dyDescent="0.3">
      <c r="A505" s="18"/>
      <c r="B505" s="18"/>
      <c r="C505" s="18"/>
      <c r="D505" s="18"/>
      <c r="E505" s="18"/>
      <c r="F505" s="18"/>
      <c r="G505" s="18"/>
      <c r="H505" s="18"/>
      <c r="I505" s="18"/>
      <c r="J505" s="18"/>
      <c r="K505" s="18"/>
      <c r="L505" s="18"/>
      <c r="M505" s="18"/>
      <c r="N505" s="18"/>
      <c r="O505" s="18"/>
      <c r="P505" s="18"/>
      <c r="Q505" s="18"/>
      <c r="R505" s="18"/>
      <c r="S505" s="18"/>
      <c r="T505" s="18"/>
      <c r="U505" s="18"/>
    </row>
    <row r="506" spans="1:21" x14ac:dyDescent="0.3">
      <c r="A506" s="18"/>
      <c r="B506" s="18"/>
      <c r="C506" s="18"/>
      <c r="D506" s="18"/>
      <c r="E506" s="18"/>
      <c r="F506" s="18"/>
      <c r="G506" s="18"/>
      <c r="H506" s="18"/>
      <c r="I506" s="18"/>
      <c r="J506" s="18"/>
      <c r="K506" s="18"/>
      <c r="L506" s="18"/>
      <c r="M506" s="18"/>
      <c r="N506" s="18"/>
      <c r="O506" s="18"/>
      <c r="P506" s="18"/>
      <c r="Q506" s="18"/>
      <c r="R506" s="18"/>
      <c r="S506" s="18"/>
      <c r="T506" s="18"/>
      <c r="U506" s="18"/>
    </row>
    <row r="507" spans="1:21" x14ac:dyDescent="0.3">
      <c r="A507" s="18"/>
      <c r="B507" s="18"/>
      <c r="C507" s="18"/>
      <c r="D507" s="18"/>
      <c r="E507" s="18"/>
      <c r="F507" s="18"/>
      <c r="G507" s="18"/>
      <c r="H507" s="18"/>
      <c r="I507" s="18"/>
      <c r="J507" s="18"/>
      <c r="K507" s="18"/>
      <c r="L507" s="18"/>
      <c r="M507" s="18"/>
      <c r="N507" s="18"/>
      <c r="O507" s="18"/>
      <c r="P507" s="18"/>
      <c r="Q507" s="18"/>
      <c r="R507" s="18"/>
      <c r="S507" s="18"/>
      <c r="T507" s="18"/>
      <c r="U507" s="18"/>
    </row>
    <row r="508" spans="1:21" x14ac:dyDescent="0.3">
      <c r="A508" s="18"/>
      <c r="B508" s="18"/>
      <c r="C508" s="18"/>
      <c r="D508" s="18"/>
      <c r="E508" s="18"/>
      <c r="F508" s="18"/>
      <c r="G508" s="18"/>
      <c r="H508" s="18"/>
      <c r="I508" s="18"/>
      <c r="J508" s="18"/>
      <c r="K508" s="18"/>
      <c r="L508" s="18"/>
      <c r="M508" s="18"/>
      <c r="N508" s="18"/>
      <c r="O508" s="18"/>
      <c r="P508" s="18"/>
      <c r="Q508" s="18"/>
      <c r="R508" s="18"/>
      <c r="S508" s="18"/>
      <c r="T508" s="18"/>
      <c r="U508" s="18"/>
    </row>
    <row r="509" spans="1:21" x14ac:dyDescent="0.3">
      <c r="A509" s="18"/>
      <c r="B509" s="18"/>
      <c r="C509" s="18"/>
      <c r="D509" s="18"/>
      <c r="E509" s="18"/>
      <c r="F509" s="18"/>
      <c r="G509" s="18"/>
      <c r="H509" s="18"/>
      <c r="I509" s="18"/>
      <c r="J509" s="18"/>
      <c r="K509" s="18"/>
      <c r="L509" s="18"/>
      <c r="M509" s="18"/>
      <c r="N509" s="18"/>
      <c r="O509" s="18"/>
      <c r="P509" s="18"/>
      <c r="Q509" s="18"/>
      <c r="R509" s="18"/>
      <c r="S509" s="18"/>
      <c r="T509" s="18"/>
      <c r="U509" s="18"/>
    </row>
    <row r="510" spans="1:21" x14ac:dyDescent="0.3">
      <c r="A510" s="18"/>
      <c r="B510" s="18"/>
      <c r="C510" s="18"/>
      <c r="D510" s="18"/>
      <c r="E510" s="18"/>
      <c r="F510" s="18"/>
      <c r="G510" s="18"/>
      <c r="H510" s="18"/>
      <c r="I510" s="18"/>
      <c r="J510" s="18"/>
      <c r="K510" s="18"/>
      <c r="L510" s="18"/>
      <c r="M510" s="18"/>
      <c r="N510" s="18"/>
      <c r="O510" s="18"/>
      <c r="P510" s="18"/>
      <c r="Q510" s="18"/>
      <c r="R510" s="18"/>
      <c r="S510" s="18"/>
      <c r="T510" s="18"/>
      <c r="U510" s="18"/>
    </row>
    <row r="511" spans="1:21" x14ac:dyDescent="0.3">
      <c r="A511" s="18"/>
      <c r="B511" s="18"/>
      <c r="C511" s="18"/>
      <c r="D511" s="18"/>
      <c r="E511" s="18"/>
      <c r="F511" s="18"/>
      <c r="G511" s="18"/>
      <c r="H511" s="18"/>
      <c r="I511" s="18"/>
      <c r="J511" s="18"/>
      <c r="K511" s="18"/>
      <c r="L511" s="18"/>
      <c r="M511" s="18"/>
      <c r="N511" s="18"/>
      <c r="O511" s="18"/>
      <c r="P511" s="18"/>
      <c r="Q511" s="18"/>
      <c r="R511" s="18"/>
      <c r="S511" s="18"/>
      <c r="T511" s="18"/>
      <c r="U511" s="18"/>
    </row>
    <row r="512" spans="1:21" x14ac:dyDescent="0.3">
      <c r="A512" s="18"/>
      <c r="B512" s="18"/>
      <c r="C512" s="18"/>
      <c r="D512" s="18"/>
      <c r="E512" s="18"/>
      <c r="F512" s="18"/>
      <c r="G512" s="18"/>
      <c r="H512" s="18"/>
      <c r="I512" s="18"/>
      <c r="J512" s="18"/>
      <c r="K512" s="18"/>
      <c r="L512" s="18"/>
      <c r="M512" s="18"/>
      <c r="N512" s="18"/>
      <c r="O512" s="18"/>
      <c r="P512" s="18"/>
      <c r="Q512" s="18"/>
      <c r="R512" s="18"/>
      <c r="S512" s="18"/>
      <c r="T512" s="18"/>
      <c r="U512" s="18"/>
    </row>
    <row r="513" spans="1:21" x14ac:dyDescent="0.3">
      <c r="A513" s="18"/>
      <c r="B513" s="18"/>
      <c r="C513" s="18"/>
      <c r="D513" s="18"/>
      <c r="E513" s="18"/>
      <c r="F513" s="18"/>
      <c r="G513" s="18"/>
      <c r="H513" s="18"/>
      <c r="I513" s="18"/>
      <c r="J513" s="18"/>
      <c r="K513" s="18"/>
      <c r="L513" s="18"/>
      <c r="M513" s="18"/>
      <c r="N513" s="18"/>
      <c r="O513" s="18"/>
      <c r="P513" s="18"/>
      <c r="Q513" s="18"/>
      <c r="R513" s="18"/>
      <c r="S513" s="18"/>
      <c r="T513" s="18"/>
      <c r="U513" s="18"/>
    </row>
    <row r="514" spans="1:21" x14ac:dyDescent="0.3">
      <c r="A514" s="18"/>
      <c r="B514" s="18"/>
      <c r="C514" s="18"/>
      <c r="D514" s="18"/>
      <c r="E514" s="18"/>
      <c r="F514" s="18"/>
      <c r="G514" s="18"/>
      <c r="H514" s="18"/>
      <c r="I514" s="18"/>
      <c r="J514" s="18"/>
      <c r="K514" s="18"/>
      <c r="L514" s="18"/>
      <c r="M514" s="18"/>
      <c r="N514" s="18"/>
      <c r="O514" s="18"/>
      <c r="P514" s="18"/>
      <c r="Q514" s="18"/>
      <c r="R514" s="18"/>
      <c r="S514" s="18"/>
      <c r="T514" s="18"/>
      <c r="U514" s="18"/>
    </row>
    <row r="515" spans="1:21" x14ac:dyDescent="0.3">
      <c r="A515" s="18"/>
      <c r="B515" s="18"/>
      <c r="C515" s="18"/>
      <c r="D515" s="18"/>
      <c r="E515" s="18"/>
      <c r="F515" s="18"/>
      <c r="G515" s="18"/>
      <c r="H515" s="18"/>
      <c r="I515" s="18"/>
      <c r="J515" s="18"/>
      <c r="K515" s="18"/>
      <c r="L515" s="18"/>
      <c r="M515" s="18"/>
      <c r="N515" s="18"/>
      <c r="O515" s="18"/>
      <c r="P515" s="18"/>
      <c r="Q515" s="18"/>
      <c r="R515" s="18"/>
      <c r="S515" s="18"/>
      <c r="T515" s="18"/>
      <c r="U515" s="18"/>
    </row>
    <row r="516" spans="1:21" x14ac:dyDescent="0.3">
      <c r="A516" s="18"/>
      <c r="B516" s="18"/>
      <c r="C516" s="18"/>
      <c r="D516" s="18"/>
      <c r="E516" s="18"/>
      <c r="F516" s="18"/>
      <c r="G516" s="18"/>
      <c r="H516" s="18"/>
      <c r="I516" s="18"/>
      <c r="J516" s="18"/>
      <c r="K516" s="18"/>
      <c r="L516" s="18"/>
      <c r="M516" s="18"/>
      <c r="N516" s="18"/>
      <c r="O516" s="18"/>
      <c r="P516" s="18"/>
      <c r="Q516" s="18"/>
      <c r="R516" s="18"/>
      <c r="S516" s="18"/>
      <c r="T516" s="18"/>
      <c r="U516" s="18"/>
    </row>
    <row r="517" spans="1:21" x14ac:dyDescent="0.3">
      <c r="A517" s="18"/>
      <c r="B517" s="18"/>
      <c r="C517" s="18"/>
      <c r="D517" s="18"/>
      <c r="E517" s="18"/>
      <c r="F517" s="18"/>
      <c r="G517" s="18"/>
      <c r="H517" s="18"/>
      <c r="I517" s="18"/>
      <c r="J517" s="18"/>
      <c r="K517" s="18"/>
      <c r="L517" s="18"/>
      <c r="M517" s="18"/>
      <c r="N517" s="18"/>
      <c r="O517" s="18"/>
      <c r="P517" s="18"/>
      <c r="Q517" s="18"/>
      <c r="R517" s="18"/>
      <c r="S517" s="18"/>
      <c r="T517" s="18"/>
      <c r="U517" s="18"/>
    </row>
    <row r="518" spans="1:21" x14ac:dyDescent="0.3">
      <c r="A518" s="18"/>
      <c r="B518" s="18"/>
      <c r="C518" s="18"/>
      <c r="D518" s="18"/>
      <c r="E518" s="18"/>
      <c r="F518" s="18"/>
      <c r="G518" s="18"/>
      <c r="H518" s="18"/>
      <c r="I518" s="18"/>
      <c r="J518" s="18"/>
      <c r="K518" s="18"/>
      <c r="L518" s="18"/>
      <c r="M518" s="18"/>
      <c r="N518" s="18"/>
      <c r="O518" s="18"/>
      <c r="P518" s="18"/>
      <c r="Q518" s="18"/>
      <c r="R518" s="18"/>
      <c r="S518" s="18"/>
      <c r="T518" s="18"/>
      <c r="U518" s="18"/>
    </row>
    <row r="519" spans="1:21" x14ac:dyDescent="0.3">
      <c r="A519" s="18"/>
      <c r="B519" s="18"/>
      <c r="C519" s="18"/>
      <c r="D519" s="18"/>
      <c r="E519" s="18"/>
      <c r="F519" s="18"/>
      <c r="G519" s="18"/>
      <c r="H519" s="18"/>
      <c r="I519" s="18"/>
      <c r="J519" s="18"/>
      <c r="K519" s="18"/>
      <c r="L519" s="18"/>
      <c r="M519" s="18"/>
      <c r="N519" s="18"/>
      <c r="O519" s="18"/>
      <c r="P519" s="18"/>
      <c r="Q519" s="18"/>
      <c r="R519" s="18"/>
      <c r="S519" s="18"/>
      <c r="T519" s="18"/>
      <c r="U519" s="18"/>
    </row>
    <row r="520" spans="1:21" x14ac:dyDescent="0.3">
      <c r="A520" s="18"/>
      <c r="B520" s="18"/>
      <c r="C520" s="18"/>
      <c r="D520" s="18"/>
      <c r="E520" s="18"/>
      <c r="F520" s="18"/>
      <c r="G520" s="18"/>
      <c r="H520" s="18"/>
      <c r="I520" s="18"/>
      <c r="J520" s="18"/>
      <c r="K520" s="18"/>
      <c r="L520" s="18"/>
      <c r="M520" s="18"/>
      <c r="N520" s="18"/>
      <c r="O520" s="18"/>
      <c r="P520" s="18"/>
      <c r="Q520" s="18"/>
      <c r="R520" s="18"/>
      <c r="S520" s="18"/>
      <c r="T520" s="18"/>
      <c r="U520" s="18"/>
    </row>
    <row r="521" spans="1:21" x14ac:dyDescent="0.3">
      <c r="A521" s="18"/>
      <c r="B521" s="18"/>
      <c r="C521" s="18"/>
      <c r="D521" s="18"/>
      <c r="E521" s="18"/>
      <c r="F521" s="18"/>
      <c r="G521" s="18"/>
      <c r="H521" s="18"/>
      <c r="I521" s="18"/>
      <c r="J521" s="18"/>
      <c r="K521" s="18"/>
      <c r="L521" s="18"/>
      <c r="M521" s="18"/>
      <c r="N521" s="18"/>
      <c r="O521" s="18"/>
      <c r="P521" s="18"/>
      <c r="Q521" s="18"/>
      <c r="R521" s="18"/>
      <c r="S521" s="18"/>
      <c r="T521" s="18"/>
      <c r="U521" s="18"/>
    </row>
    <row r="522" spans="1:21" x14ac:dyDescent="0.3">
      <c r="A522" s="18"/>
      <c r="B522" s="18"/>
      <c r="C522" s="18"/>
      <c r="D522" s="18"/>
      <c r="E522" s="18"/>
      <c r="F522" s="18"/>
      <c r="G522" s="18"/>
      <c r="H522" s="18"/>
      <c r="I522" s="18"/>
      <c r="J522" s="18"/>
      <c r="K522" s="18"/>
      <c r="L522" s="18"/>
      <c r="M522" s="18"/>
      <c r="N522" s="18"/>
      <c r="O522" s="18"/>
      <c r="P522" s="18"/>
      <c r="Q522" s="18"/>
      <c r="R522" s="18"/>
      <c r="S522" s="18"/>
      <c r="T522" s="18"/>
      <c r="U522" s="18"/>
    </row>
    <row r="523" spans="1:21" x14ac:dyDescent="0.3">
      <c r="A523" s="18"/>
      <c r="B523" s="18"/>
      <c r="C523" s="18"/>
      <c r="D523" s="18"/>
      <c r="E523" s="18"/>
      <c r="F523" s="18"/>
      <c r="G523" s="18"/>
      <c r="H523" s="18"/>
      <c r="I523" s="18"/>
      <c r="J523" s="18"/>
      <c r="K523" s="18"/>
      <c r="L523" s="18"/>
      <c r="M523" s="18"/>
      <c r="N523" s="18"/>
      <c r="O523" s="18"/>
      <c r="P523" s="18"/>
      <c r="Q523" s="18"/>
      <c r="R523" s="18"/>
      <c r="S523" s="18"/>
      <c r="T523" s="18"/>
      <c r="U523" s="18"/>
    </row>
    <row r="524" spans="1:21" x14ac:dyDescent="0.3">
      <c r="A524" s="18"/>
      <c r="B524" s="18"/>
      <c r="C524" s="18"/>
      <c r="D524" s="18"/>
      <c r="E524" s="18"/>
      <c r="F524" s="18"/>
      <c r="G524" s="18"/>
      <c r="H524" s="18"/>
      <c r="I524" s="18"/>
      <c r="J524" s="18"/>
      <c r="K524" s="18"/>
      <c r="L524" s="18"/>
      <c r="M524" s="18"/>
      <c r="N524" s="18"/>
      <c r="O524" s="18"/>
      <c r="P524" s="18"/>
      <c r="Q524" s="18"/>
      <c r="R524" s="18"/>
      <c r="S524" s="18"/>
      <c r="T524" s="18"/>
      <c r="U524" s="18"/>
    </row>
    <row r="525" spans="1:21" x14ac:dyDescent="0.3">
      <c r="A525" s="18"/>
      <c r="B525" s="18"/>
      <c r="C525" s="18"/>
      <c r="D525" s="18"/>
      <c r="E525" s="18"/>
      <c r="F525" s="18"/>
      <c r="G525" s="18"/>
      <c r="H525" s="18"/>
      <c r="I525" s="18"/>
      <c r="J525" s="18"/>
      <c r="K525" s="18"/>
      <c r="L525" s="18"/>
      <c r="M525" s="18"/>
      <c r="N525" s="18"/>
      <c r="O525" s="18"/>
      <c r="P525" s="18"/>
      <c r="Q525" s="18"/>
      <c r="R525" s="18"/>
      <c r="S525" s="18"/>
      <c r="T525" s="18"/>
      <c r="U525" s="18"/>
    </row>
    <row r="526" spans="1:21" x14ac:dyDescent="0.3">
      <c r="A526" s="18"/>
      <c r="B526" s="18"/>
      <c r="C526" s="18"/>
      <c r="D526" s="18"/>
      <c r="E526" s="18"/>
      <c r="F526" s="18"/>
      <c r="G526" s="18"/>
      <c r="H526" s="18"/>
      <c r="I526" s="18"/>
      <c r="J526" s="18"/>
      <c r="K526" s="18"/>
      <c r="L526" s="18"/>
      <c r="M526" s="18"/>
      <c r="N526" s="18"/>
      <c r="O526" s="18"/>
      <c r="P526" s="18"/>
      <c r="Q526" s="18"/>
      <c r="R526" s="18"/>
      <c r="S526" s="18"/>
      <c r="T526" s="18"/>
      <c r="U526" s="18"/>
    </row>
    <row r="527" spans="1:21" x14ac:dyDescent="0.3">
      <c r="A527" s="18"/>
      <c r="B527" s="18"/>
      <c r="C527" s="18"/>
      <c r="D527" s="18"/>
      <c r="E527" s="18"/>
      <c r="F527" s="18"/>
      <c r="G527" s="18"/>
      <c r="H527" s="18"/>
      <c r="I527" s="18"/>
      <c r="J527" s="18"/>
      <c r="K527" s="18"/>
      <c r="L527" s="18"/>
      <c r="M527" s="18"/>
      <c r="N527" s="18"/>
      <c r="O527" s="18"/>
      <c r="P527" s="18"/>
      <c r="Q527" s="18"/>
      <c r="R527" s="18"/>
      <c r="S527" s="18"/>
      <c r="T527" s="18"/>
      <c r="U527" s="18"/>
    </row>
    <row r="528" spans="1:21" x14ac:dyDescent="0.3">
      <c r="A528" s="18"/>
      <c r="B528" s="18"/>
      <c r="C528" s="18"/>
      <c r="D528" s="18"/>
      <c r="E528" s="18"/>
      <c r="F528" s="18"/>
      <c r="G528" s="18"/>
      <c r="H528" s="18"/>
      <c r="I528" s="18"/>
      <c r="J528" s="18"/>
      <c r="K528" s="18"/>
      <c r="L528" s="18"/>
      <c r="M528" s="18"/>
      <c r="N528" s="18"/>
      <c r="O528" s="18"/>
      <c r="P528" s="18"/>
      <c r="Q528" s="18"/>
      <c r="R528" s="18"/>
      <c r="S528" s="18"/>
      <c r="T528" s="18"/>
      <c r="U528" s="18"/>
    </row>
    <row r="529" spans="1:21" x14ac:dyDescent="0.3">
      <c r="A529" s="18"/>
      <c r="B529" s="18"/>
      <c r="C529" s="18"/>
      <c r="D529" s="18"/>
      <c r="E529" s="18"/>
      <c r="F529" s="18"/>
      <c r="G529" s="18"/>
      <c r="H529" s="18"/>
      <c r="I529" s="18"/>
      <c r="J529" s="18"/>
      <c r="K529" s="18"/>
      <c r="L529" s="18"/>
      <c r="M529" s="18"/>
      <c r="N529" s="18"/>
      <c r="O529" s="18"/>
      <c r="P529" s="18"/>
      <c r="Q529" s="18"/>
      <c r="R529" s="18"/>
      <c r="S529" s="18"/>
      <c r="T529" s="18"/>
      <c r="U529" s="18"/>
    </row>
    <row r="530" spans="1:21" x14ac:dyDescent="0.3">
      <c r="A530" s="18"/>
      <c r="B530" s="18"/>
      <c r="C530" s="18"/>
      <c r="D530" s="18"/>
      <c r="E530" s="18"/>
      <c r="F530" s="18"/>
      <c r="G530" s="18"/>
      <c r="H530" s="18"/>
      <c r="I530" s="18"/>
      <c r="J530" s="18"/>
      <c r="K530" s="18"/>
      <c r="L530" s="18"/>
      <c r="M530" s="18"/>
      <c r="N530" s="18"/>
      <c r="O530" s="18"/>
      <c r="P530" s="18"/>
      <c r="Q530" s="18"/>
      <c r="R530" s="18"/>
      <c r="S530" s="18"/>
      <c r="T530" s="18"/>
      <c r="U530" s="18"/>
    </row>
    <row r="531" spans="1:21" x14ac:dyDescent="0.3">
      <c r="A531" s="18"/>
      <c r="B531" s="18"/>
      <c r="C531" s="18"/>
      <c r="D531" s="18"/>
      <c r="E531" s="18"/>
      <c r="F531" s="18"/>
      <c r="G531" s="18"/>
      <c r="H531" s="18"/>
      <c r="I531" s="18"/>
      <c r="J531" s="18"/>
      <c r="K531" s="18"/>
      <c r="L531" s="18"/>
      <c r="M531" s="18"/>
      <c r="N531" s="18"/>
      <c r="O531" s="18"/>
      <c r="P531" s="18"/>
      <c r="Q531" s="18"/>
      <c r="R531" s="18"/>
      <c r="S531" s="18"/>
      <c r="T531" s="18"/>
      <c r="U531" s="18"/>
    </row>
    <row r="532" spans="1:21" x14ac:dyDescent="0.3">
      <c r="A532" s="18"/>
      <c r="B532" s="18"/>
      <c r="C532" s="18"/>
      <c r="D532" s="18"/>
      <c r="E532" s="18"/>
      <c r="F532" s="18"/>
      <c r="G532" s="18"/>
      <c r="H532" s="18"/>
      <c r="I532" s="18"/>
      <c r="J532" s="18"/>
      <c r="K532" s="18"/>
      <c r="L532" s="18"/>
      <c r="M532" s="18"/>
      <c r="N532" s="18"/>
      <c r="O532" s="18"/>
      <c r="P532" s="18"/>
      <c r="Q532" s="18"/>
      <c r="R532" s="18"/>
      <c r="S532" s="18"/>
      <c r="T532" s="18"/>
      <c r="U532" s="18"/>
    </row>
    <row r="533" spans="1:21" x14ac:dyDescent="0.3">
      <c r="A533" s="18"/>
      <c r="B533" s="18"/>
      <c r="C533" s="18"/>
      <c r="D533" s="18"/>
      <c r="E533" s="18"/>
      <c r="F533" s="18"/>
      <c r="G533" s="18"/>
      <c r="H533" s="18"/>
      <c r="I533" s="18"/>
      <c r="J533" s="18"/>
      <c r="K533" s="18"/>
      <c r="L533" s="18"/>
      <c r="M533" s="18"/>
      <c r="N533" s="18"/>
      <c r="O533" s="18"/>
      <c r="P533" s="18"/>
      <c r="Q533" s="18"/>
      <c r="R533" s="18"/>
      <c r="S533" s="18"/>
      <c r="T533" s="18"/>
      <c r="U533" s="18"/>
    </row>
    <row r="534" spans="1:21" x14ac:dyDescent="0.3">
      <c r="A534" s="18"/>
      <c r="B534" s="18"/>
      <c r="C534" s="18"/>
      <c r="D534" s="18"/>
      <c r="E534" s="18"/>
      <c r="F534" s="18"/>
      <c r="G534" s="18"/>
      <c r="H534" s="18"/>
      <c r="I534" s="18"/>
      <c r="J534" s="18"/>
      <c r="K534" s="18"/>
      <c r="L534" s="18"/>
      <c r="M534" s="18"/>
      <c r="N534" s="18"/>
      <c r="O534" s="18"/>
      <c r="P534" s="18"/>
      <c r="Q534" s="18"/>
      <c r="R534" s="18"/>
      <c r="S534" s="18"/>
      <c r="T534" s="18"/>
      <c r="U534" s="18"/>
    </row>
    <row r="535" spans="1:21" x14ac:dyDescent="0.3">
      <c r="A535" s="18"/>
      <c r="B535" s="18"/>
      <c r="C535" s="18"/>
      <c r="D535" s="18"/>
      <c r="E535" s="18"/>
      <c r="F535" s="18"/>
      <c r="G535" s="18"/>
      <c r="H535" s="18"/>
      <c r="I535" s="18"/>
      <c r="J535" s="18"/>
      <c r="K535" s="18"/>
      <c r="L535" s="18"/>
      <c r="M535" s="18"/>
      <c r="N535" s="18"/>
      <c r="O535" s="18"/>
      <c r="P535" s="18"/>
      <c r="Q535" s="18"/>
      <c r="R535" s="18"/>
      <c r="S535" s="18"/>
      <c r="T535" s="18"/>
      <c r="U535" s="18"/>
    </row>
    <row r="536" spans="1:21" x14ac:dyDescent="0.3">
      <c r="A536" s="18"/>
      <c r="B536" s="18"/>
      <c r="C536" s="18"/>
      <c r="D536" s="18"/>
      <c r="E536" s="18"/>
      <c r="F536" s="18"/>
      <c r="G536" s="18"/>
      <c r="H536" s="18"/>
      <c r="I536" s="18"/>
      <c r="J536" s="18"/>
      <c r="K536" s="18"/>
      <c r="L536" s="18"/>
      <c r="M536" s="18"/>
      <c r="N536" s="18"/>
      <c r="O536" s="18"/>
      <c r="P536" s="18"/>
      <c r="Q536" s="18"/>
      <c r="R536" s="18"/>
      <c r="S536" s="18"/>
      <c r="T536" s="18"/>
      <c r="U536" s="18"/>
    </row>
    <row r="537" spans="1:21" x14ac:dyDescent="0.3">
      <c r="A537" s="18"/>
      <c r="B537" s="18"/>
      <c r="C537" s="18"/>
      <c r="D537" s="18"/>
      <c r="E537" s="18"/>
      <c r="F537" s="18"/>
      <c r="G537" s="18"/>
      <c r="H537" s="18"/>
      <c r="I537" s="18"/>
      <c r="J537" s="18"/>
      <c r="K537" s="18"/>
      <c r="L537" s="18"/>
      <c r="M537" s="18"/>
      <c r="N537" s="18"/>
      <c r="O537" s="18"/>
      <c r="P537" s="18"/>
      <c r="Q537" s="18"/>
      <c r="R537" s="18"/>
      <c r="S537" s="18"/>
      <c r="T537" s="18"/>
      <c r="U537" s="18"/>
    </row>
    <row r="538" spans="1:21" x14ac:dyDescent="0.3">
      <c r="A538" s="18"/>
      <c r="B538" s="18"/>
      <c r="C538" s="18"/>
      <c r="D538" s="18"/>
      <c r="E538" s="18"/>
      <c r="F538" s="18"/>
      <c r="G538" s="18"/>
      <c r="H538" s="18"/>
      <c r="I538" s="18"/>
      <c r="J538" s="18"/>
      <c r="K538" s="18"/>
      <c r="L538" s="18"/>
      <c r="M538" s="18"/>
      <c r="N538" s="18"/>
      <c r="O538" s="18"/>
      <c r="P538" s="18"/>
      <c r="Q538" s="18"/>
      <c r="R538" s="18"/>
      <c r="S538" s="18"/>
      <c r="T538" s="18"/>
      <c r="U538" s="18"/>
    </row>
    <row r="539" spans="1:21" x14ac:dyDescent="0.3">
      <c r="A539" s="18"/>
      <c r="B539" s="18"/>
      <c r="C539" s="18"/>
      <c r="D539" s="18"/>
      <c r="E539" s="18"/>
      <c r="F539" s="18"/>
      <c r="G539" s="18"/>
      <c r="H539" s="18"/>
      <c r="I539" s="18"/>
      <c r="J539" s="18"/>
      <c r="K539" s="18"/>
      <c r="L539" s="18"/>
      <c r="M539" s="18"/>
      <c r="N539" s="18"/>
      <c r="O539" s="18"/>
      <c r="P539" s="18"/>
      <c r="Q539" s="18"/>
      <c r="R539" s="18"/>
      <c r="S539" s="18"/>
      <c r="T539" s="18"/>
      <c r="U539" s="18"/>
    </row>
    <row r="540" spans="1:21" x14ac:dyDescent="0.3">
      <c r="A540" s="18"/>
      <c r="B540" s="18"/>
      <c r="C540" s="18"/>
      <c r="D540" s="18"/>
      <c r="E540" s="18"/>
      <c r="F540" s="18"/>
      <c r="G540" s="18"/>
      <c r="H540" s="18"/>
      <c r="I540" s="18"/>
      <c r="J540" s="18"/>
      <c r="K540" s="18"/>
      <c r="L540" s="18"/>
      <c r="M540" s="18"/>
      <c r="N540" s="18"/>
      <c r="O540" s="18"/>
      <c r="P540" s="18"/>
      <c r="Q540" s="18"/>
      <c r="R540" s="18"/>
      <c r="S540" s="18"/>
      <c r="T540" s="18"/>
      <c r="U540" s="18"/>
    </row>
    <row r="541" spans="1:21" x14ac:dyDescent="0.3">
      <c r="A541" s="18"/>
      <c r="B541" s="18"/>
      <c r="C541" s="18"/>
      <c r="D541" s="18"/>
      <c r="E541" s="18"/>
      <c r="F541" s="18"/>
      <c r="G541" s="18"/>
      <c r="H541" s="18"/>
      <c r="I541" s="18"/>
      <c r="J541" s="18"/>
      <c r="K541" s="18"/>
      <c r="L541" s="18"/>
      <c r="M541" s="18"/>
      <c r="N541" s="18"/>
      <c r="O541" s="18"/>
      <c r="P541" s="18"/>
      <c r="Q541" s="18"/>
      <c r="R541" s="18"/>
      <c r="S541" s="18"/>
      <c r="T541" s="18"/>
      <c r="U541" s="18"/>
    </row>
    <row r="542" spans="1:21" x14ac:dyDescent="0.3">
      <c r="A542" s="18"/>
      <c r="B542" s="18"/>
      <c r="C542" s="18"/>
      <c r="D542" s="18"/>
      <c r="E542" s="18"/>
      <c r="F542" s="18"/>
      <c r="G542" s="18"/>
      <c r="H542" s="18"/>
      <c r="I542" s="18"/>
      <c r="J542" s="18"/>
      <c r="K542" s="18"/>
      <c r="L542" s="18"/>
      <c r="M542" s="18"/>
      <c r="N542" s="18"/>
      <c r="O542" s="18"/>
      <c r="P542" s="18"/>
      <c r="Q542" s="18"/>
      <c r="R542" s="18"/>
      <c r="S542" s="18"/>
      <c r="T542" s="18"/>
      <c r="U542" s="18"/>
    </row>
    <row r="543" spans="1:21" x14ac:dyDescent="0.3">
      <c r="A543" s="18"/>
      <c r="B543" s="18"/>
      <c r="C543" s="18"/>
      <c r="D543" s="18"/>
      <c r="E543" s="18"/>
      <c r="F543" s="18"/>
      <c r="G543" s="18"/>
      <c r="H543" s="18"/>
      <c r="I543" s="18"/>
      <c r="J543" s="18"/>
      <c r="K543" s="18"/>
      <c r="L543" s="18"/>
      <c r="M543" s="18"/>
      <c r="N543" s="18"/>
      <c r="O543" s="18"/>
      <c r="P543" s="18"/>
      <c r="Q543" s="18"/>
      <c r="R543" s="18"/>
      <c r="S543" s="18"/>
      <c r="T543" s="18"/>
      <c r="U543" s="18"/>
    </row>
    <row r="544" spans="1:21" x14ac:dyDescent="0.3">
      <c r="A544" s="18"/>
      <c r="B544" s="18"/>
      <c r="C544" s="18"/>
      <c r="D544" s="18"/>
      <c r="E544" s="18"/>
      <c r="F544" s="18"/>
      <c r="G544" s="18"/>
      <c r="H544" s="18"/>
      <c r="I544" s="18"/>
      <c r="J544" s="18"/>
      <c r="K544" s="18"/>
      <c r="L544" s="18"/>
      <c r="M544" s="18"/>
      <c r="N544" s="18"/>
      <c r="O544" s="18"/>
      <c r="P544" s="18"/>
      <c r="Q544" s="18"/>
      <c r="R544" s="18"/>
      <c r="S544" s="18"/>
      <c r="T544" s="18"/>
      <c r="U544" s="18"/>
    </row>
    <row r="545" spans="1:21" x14ac:dyDescent="0.3">
      <c r="A545" s="18"/>
      <c r="B545" s="18"/>
      <c r="C545" s="18"/>
      <c r="D545" s="18"/>
      <c r="E545" s="18"/>
      <c r="F545" s="18"/>
      <c r="G545" s="18"/>
      <c r="H545" s="18"/>
      <c r="I545" s="18"/>
      <c r="J545" s="18"/>
      <c r="K545" s="18"/>
      <c r="L545" s="18"/>
      <c r="M545" s="18"/>
      <c r="N545" s="18"/>
      <c r="O545" s="18"/>
      <c r="P545" s="18"/>
      <c r="Q545" s="18"/>
      <c r="R545" s="18"/>
      <c r="S545" s="18"/>
      <c r="T545" s="18"/>
      <c r="U545" s="18"/>
    </row>
    <row r="546" spans="1:21" x14ac:dyDescent="0.3">
      <c r="A546" s="18"/>
      <c r="B546" s="18"/>
      <c r="C546" s="18"/>
      <c r="D546" s="18"/>
      <c r="E546" s="18"/>
      <c r="F546" s="18"/>
      <c r="G546" s="18"/>
      <c r="H546" s="18"/>
      <c r="I546" s="18"/>
      <c r="J546" s="18"/>
      <c r="K546" s="18"/>
      <c r="L546" s="18"/>
      <c r="M546" s="18"/>
      <c r="N546" s="18"/>
      <c r="O546" s="18"/>
      <c r="P546" s="18"/>
      <c r="Q546" s="18"/>
      <c r="R546" s="18"/>
      <c r="S546" s="18"/>
      <c r="T546" s="18"/>
      <c r="U546" s="18"/>
    </row>
    <row r="547" spans="1:21" x14ac:dyDescent="0.3">
      <c r="A547" s="18"/>
      <c r="B547" s="18"/>
      <c r="C547" s="18"/>
      <c r="D547" s="18"/>
      <c r="E547" s="18"/>
      <c r="F547" s="18"/>
      <c r="G547" s="18"/>
      <c r="H547" s="18"/>
      <c r="I547" s="18"/>
      <c r="J547" s="18"/>
      <c r="K547" s="18"/>
      <c r="L547" s="18"/>
      <c r="M547" s="18"/>
      <c r="N547" s="18"/>
      <c r="O547" s="18"/>
      <c r="P547" s="18"/>
      <c r="Q547" s="18"/>
      <c r="R547" s="18"/>
      <c r="S547" s="18"/>
      <c r="T547" s="18"/>
      <c r="U547" s="18"/>
    </row>
    <row r="548" spans="1:21" x14ac:dyDescent="0.3">
      <c r="A548" s="18"/>
      <c r="B548" s="18"/>
      <c r="C548" s="18"/>
      <c r="D548" s="18"/>
      <c r="E548" s="18"/>
      <c r="F548" s="18"/>
      <c r="G548" s="18"/>
      <c r="H548" s="18"/>
      <c r="I548" s="18"/>
      <c r="J548" s="18"/>
      <c r="K548" s="18"/>
      <c r="L548" s="18"/>
      <c r="M548" s="18"/>
      <c r="N548" s="18"/>
      <c r="O548" s="18"/>
      <c r="P548" s="18"/>
      <c r="Q548" s="18"/>
      <c r="R548" s="18"/>
      <c r="S548" s="18"/>
      <c r="T548" s="18"/>
      <c r="U548" s="18"/>
    </row>
    <row r="549" spans="1:21" x14ac:dyDescent="0.3">
      <c r="A549" s="18"/>
      <c r="B549" s="18"/>
      <c r="C549" s="18"/>
      <c r="D549" s="18"/>
      <c r="E549" s="18"/>
      <c r="F549" s="18"/>
      <c r="G549" s="18"/>
      <c r="H549" s="18"/>
      <c r="I549" s="18"/>
      <c r="J549" s="18"/>
      <c r="K549" s="18"/>
      <c r="L549" s="18"/>
      <c r="M549" s="18"/>
      <c r="N549" s="18"/>
      <c r="O549" s="18"/>
      <c r="P549" s="18"/>
      <c r="Q549" s="18"/>
      <c r="R549" s="18"/>
      <c r="S549" s="18"/>
      <c r="T549" s="18"/>
      <c r="U549" s="18"/>
    </row>
    <row r="550" spans="1:21" x14ac:dyDescent="0.3">
      <c r="A550" s="18"/>
      <c r="B550" s="18"/>
      <c r="C550" s="18"/>
      <c r="D550" s="18"/>
      <c r="E550" s="18"/>
      <c r="F550" s="18"/>
      <c r="G550" s="18"/>
      <c r="H550" s="18"/>
      <c r="I550" s="18"/>
      <c r="J550" s="18"/>
      <c r="K550" s="18"/>
      <c r="L550" s="18"/>
      <c r="M550" s="18"/>
      <c r="N550" s="18"/>
      <c r="O550" s="18"/>
      <c r="P550" s="18"/>
      <c r="Q550" s="18"/>
      <c r="R550" s="18"/>
      <c r="S550" s="18"/>
      <c r="T550" s="18"/>
      <c r="U550" s="18"/>
    </row>
    <row r="551" spans="1:21" x14ac:dyDescent="0.3">
      <c r="A551" s="18"/>
      <c r="B551" s="18"/>
      <c r="C551" s="18"/>
      <c r="D551" s="18"/>
      <c r="E551" s="18"/>
      <c r="F551" s="18"/>
      <c r="G551" s="18"/>
      <c r="H551" s="18"/>
      <c r="I551" s="18"/>
      <c r="J551" s="18"/>
      <c r="K551" s="18"/>
      <c r="L551" s="18"/>
      <c r="M551" s="18"/>
      <c r="N551" s="18"/>
      <c r="O551" s="18"/>
      <c r="P551" s="18"/>
      <c r="Q551" s="18"/>
      <c r="R551" s="18"/>
      <c r="S551" s="18"/>
      <c r="T551" s="18"/>
      <c r="U551" s="18"/>
    </row>
    <row r="552" spans="1:21" x14ac:dyDescent="0.3">
      <c r="A552" s="18"/>
      <c r="B552" s="18"/>
      <c r="C552" s="18"/>
      <c r="D552" s="18"/>
      <c r="E552" s="18"/>
      <c r="F552" s="18"/>
      <c r="G552" s="18"/>
      <c r="H552" s="18"/>
      <c r="I552" s="18"/>
      <c r="J552" s="18"/>
      <c r="K552" s="18"/>
      <c r="L552" s="18"/>
      <c r="M552" s="18"/>
      <c r="N552" s="18"/>
      <c r="O552" s="18"/>
      <c r="P552" s="18"/>
      <c r="Q552" s="18"/>
      <c r="R552" s="18"/>
      <c r="S552" s="18"/>
      <c r="T552" s="18"/>
      <c r="U552" s="18"/>
    </row>
    <row r="553" spans="1:21" x14ac:dyDescent="0.3">
      <c r="A553" s="18"/>
      <c r="B553" s="18"/>
      <c r="C553" s="18"/>
      <c r="D553" s="18"/>
      <c r="E553" s="18"/>
      <c r="F553" s="18"/>
      <c r="G553" s="18"/>
      <c r="H553" s="18"/>
      <c r="I553" s="18"/>
      <c r="J553" s="18"/>
      <c r="K553" s="18"/>
      <c r="L553" s="18"/>
      <c r="M553" s="18"/>
      <c r="N553" s="18"/>
      <c r="O553" s="18"/>
      <c r="P553" s="18"/>
      <c r="Q553" s="18"/>
      <c r="R553" s="18"/>
      <c r="S553" s="18"/>
      <c r="T553" s="18"/>
      <c r="U553" s="18"/>
    </row>
    <row r="554" spans="1:21" x14ac:dyDescent="0.3">
      <c r="A554" s="18"/>
      <c r="B554" s="18"/>
      <c r="C554" s="18"/>
      <c r="D554" s="18"/>
      <c r="E554" s="18"/>
      <c r="F554" s="18"/>
      <c r="G554" s="18"/>
      <c r="H554" s="18"/>
      <c r="I554" s="18"/>
      <c r="J554" s="18"/>
      <c r="K554" s="18"/>
      <c r="L554" s="18"/>
      <c r="M554" s="18"/>
      <c r="N554" s="18"/>
      <c r="O554" s="18"/>
      <c r="P554" s="18"/>
      <c r="Q554" s="18"/>
      <c r="R554" s="18"/>
      <c r="S554" s="18"/>
      <c r="T554" s="18"/>
      <c r="U554" s="18"/>
    </row>
    <row r="555" spans="1:21" x14ac:dyDescent="0.3">
      <c r="A555" s="18"/>
      <c r="B555" s="18"/>
      <c r="C555" s="18"/>
      <c r="D555" s="18"/>
      <c r="E555" s="18"/>
      <c r="F555" s="18"/>
      <c r="G555" s="18"/>
      <c r="H555" s="18"/>
      <c r="I555" s="18"/>
      <c r="J555" s="18"/>
      <c r="K555" s="18"/>
      <c r="L555" s="18"/>
      <c r="M555" s="18"/>
      <c r="N555" s="18"/>
      <c r="O555" s="18"/>
      <c r="P555" s="18"/>
      <c r="Q555" s="18"/>
      <c r="R555" s="18"/>
      <c r="S555" s="18"/>
      <c r="T555" s="18"/>
      <c r="U555" s="18"/>
    </row>
    <row r="556" spans="1:21" x14ac:dyDescent="0.3">
      <c r="A556" s="18"/>
      <c r="B556" s="18"/>
      <c r="C556" s="18"/>
      <c r="D556" s="18"/>
      <c r="E556" s="18"/>
      <c r="F556" s="18"/>
      <c r="G556" s="18"/>
      <c r="H556" s="18"/>
      <c r="I556" s="18"/>
      <c r="J556" s="18"/>
      <c r="K556" s="18"/>
      <c r="L556" s="18"/>
      <c r="M556" s="18"/>
      <c r="N556" s="18"/>
      <c r="O556" s="18"/>
      <c r="P556" s="18"/>
      <c r="Q556" s="18"/>
      <c r="R556" s="18"/>
      <c r="S556" s="18"/>
      <c r="T556" s="18"/>
      <c r="U556" s="18"/>
    </row>
    <row r="557" spans="1:21" x14ac:dyDescent="0.3">
      <c r="A557" s="18"/>
      <c r="B557" s="18"/>
      <c r="C557" s="18"/>
      <c r="D557" s="18"/>
      <c r="E557" s="18"/>
      <c r="F557" s="18"/>
      <c r="G557" s="18"/>
      <c r="H557" s="18"/>
      <c r="I557" s="18"/>
      <c r="J557" s="18"/>
      <c r="K557" s="18"/>
      <c r="L557" s="18"/>
      <c r="M557" s="18"/>
      <c r="N557" s="18"/>
      <c r="O557" s="18"/>
      <c r="P557" s="18"/>
      <c r="Q557" s="18"/>
      <c r="R557" s="18"/>
      <c r="S557" s="18"/>
      <c r="T557" s="18"/>
      <c r="U557" s="18"/>
    </row>
    <row r="558" spans="1:21" x14ac:dyDescent="0.3">
      <c r="A558" s="18"/>
      <c r="B558" s="18"/>
      <c r="C558" s="18"/>
      <c r="D558" s="18"/>
      <c r="E558" s="18"/>
      <c r="F558" s="18"/>
      <c r="G558" s="18"/>
      <c r="H558" s="18"/>
      <c r="I558" s="18"/>
      <c r="J558" s="18"/>
      <c r="K558" s="18"/>
      <c r="L558" s="18"/>
      <c r="M558" s="18"/>
      <c r="N558" s="18"/>
      <c r="O558" s="18"/>
      <c r="P558" s="18"/>
      <c r="Q558" s="18"/>
      <c r="R558" s="18"/>
      <c r="S558" s="18"/>
      <c r="T558" s="18"/>
      <c r="U558" s="18"/>
    </row>
    <row r="559" spans="1:21" x14ac:dyDescent="0.3">
      <c r="A559" s="18"/>
      <c r="B559" s="18"/>
      <c r="C559" s="18"/>
      <c r="D559" s="18"/>
      <c r="E559" s="18"/>
      <c r="F559" s="18"/>
      <c r="G559" s="18"/>
      <c r="H559" s="18"/>
      <c r="I559" s="18"/>
      <c r="J559" s="18"/>
      <c r="K559" s="18"/>
      <c r="L559" s="18"/>
      <c r="M559" s="18"/>
      <c r="N559" s="18"/>
      <c r="O559" s="18"/>
      <c r="P559" s="18"/>
      <c r="Q559" s="18"/>
      <c r="R559" s="18"/>
      <c r="S559" s="18"/>
      <c r="T559" s="18"/>
      <c r="U559" s="18"/>
    </row>
    <row r="560" spans="1:21" x14ac:dyDescent="0.3">
      <c r="A560" s="18"/>
      <c r="B560" s="18"/>
      <c r="C560" s="18"/>
      <c r="D560" s="18"/>
      <c r="E560" s="18"/>
      <c r="F560" s="18"/>
      <c r="G560" s="18"/>
      <c r="H560" s="18"/>
      <c r="I560" s="18"/>
      <c r="J560" s="18"/>
      <c r="K560" s="18"/>
      <c r="L560" s="18"/>
      <c r="M560" s="18"/>
      <c r="N560" s="18"/>
      <c r="O560" s="18"/>
      <c r="P560" s="18"/>
      <c r="Q560" s="18"/>
      <c r="R560" s="18"/>
      <c r="S560" s="18"/>
      <c r="T560" s="18"/>
      <c r="U560" s="18"/>
    </row>
    <row r="561" spans="1:21" x14ac:dyDescent="0.3">
      <c r="A561" s="18"/>
      <c r="B561" s="18"/>
      <c r="C561" s="18"/>
      <c r="D561" s="18"/>
      <c r="E561" s="18"/>
      <c r="F561" s="18"/>
      <c r="G561" s="18"/>
      <c r="H561" s="18"/>
      <c r="I561" s="18"/>
      <c r="J561" s="18"/>
      <c r="K561" s="18"/>
      <c r="L561" s="18"/>
      <c r="M561" s="18"/>
      <c r="N561" s="18"/>
      <c r="O561" s="18"/>
      <c r="P561" s="18"/>
      <c r="Q561" s="18"/>
      <c r="R561" s="18"/>
      <c r="S561" s="18"/>
      <c r="T561" s="18"/>
      <c r="U561" s="18"/>
    </row>
    <row r="562" spans="1:21" x14ac:dyDescent="0.3">
      <c r="A562" s="18"/>
      <c r="B562" s="18"/>
      <c r="C562" s="18"/>
      <c r="D562" s="18"/>
      <c r="E562" s="18"/>
      <c r="F562" s="18"/>
      <c r="G562" s="18"/>
      <c r="H562" s="18"/>
      <c r="I562" s="18"/>
      <c r="J562" s="18"/>
      <c r="K562" s="18"/>
      <c r="L562" s="18"/>
      <c r="M562" s="18"/>
      <c r="N562" s="18"/>
      <c r="O562" s="18"/>
      <c r="P562" s="18"/>
      <c r="Q562" s="18"/>
      <c r="R562" s="18"/>
      <c r="S562" s="18"/>
      <c r="T562" s="18"/>
      <c r="U562" s="18"/>
    </row>
    <row r="563" spans="1:21" x14ac:dyDescent="0.3">
      <c r="A563" s="18"/>
      <c r="B563" s="18"/>
      <c r="C563" s="18"/>
      <c r="D563" s="18"/>
      <c r="E563" s="18"/>
      <c r="F563" s="18"/>
      <c r="G563" s="18"/>
      <c r="H563" s="18"/>
      <c r="I563" s="18"/>
      <c r="J563" s="18"/>
      <c r="K563" s="18"/>
      <c r="L563" s="18"/>
      <c r="M563" s="18"/>
      <c r="N563" s="18"/>
      <c r="O563" s="18"/>
      <c r="P563" s="18"/>
      <c r="Q563" s="18"/>
      <c r="R563" s="18"/>
      <c r="S563" s="18"/>
      <c r="T563" s="18"/>
      <c r="U563" s="18"/>
    </row>
    <row r="564" spans="1:21" x14ac:dyDescent="0.3">
      <c r="A564" s="18"/>
      <c r="B564" s="18"/>
      <c r="C564" s="18"/>
      <c r="D564" s="18"/>
      <c r="E564" s="18"/>
      <c r="F564" s="18"/>
      <c r="G564" s="18"/>
      <c r="H564" s="18"/>
      <c r="I564" s="18"/>
      <c r="J564" s="18"/>
      <c r="K564" s="18"/>
      <c r="L564" s="18"/>
      <c r="M564" s="18"/>
      <c r="N564" s="18"/>
      <c r="O564" s="18"/>
      <c r="P564" s="18"/>
      <c r="Q564" s="18"/>
      <c r="R564" s="18"/>
      <c r="S564" s="18"/>
      <c r="T564" s="18"/>
      <c r="U564" s="18"/>
    </row>
    <row r="565" spans="1:21" x14ac:dyDescent="0.3">
      <c r="A565" s="18"/>
      <c r="B565" s="18"/>
      <c r="C565" s="18"/>
      <c r="D565" s="18"/>
      <c r="E565" s="18"/>
      <c r="F565" s="18"/>
      <c r="G565" s="18"/>
      <c r="H565" s="18"/>
      <c r="I565" s="18"/>
      <c r="J565" s="18"/>
      <c r="K565" s="18"/>
      <c r="L565" s="18"/>
      <c r="M565" s="18"/>
      <c r="N565" s="18"/>
      <c r="O565" s="18"/>
      <c r="P565" s="18"/>
      <c r="Q565" s="18"/>
      <c r="R565" s="18"/>
      <c r="S565" s="18"/>
      <c r="T565" s="18"/>
      <c r="U565" s="18"/>
    </row>
    <row r="566" spans="1:21" x14ac:dyDescent="0.3">
      <c r="A566" s="18"/>
      <c r="B566" s="18"/>
      <c r="C566" s="18"/>
      <c r="D566" s="18"/>
      <c r="E566" s="18"/>
      <c r="F566" s="18"/>
      <c r="G566" s="18"/>
      <c r="H566" s="18"/>
      <c r="I566" s="18"/>
      <c r="J566" s="18"/>
      <c r="K566" s="18"/>
      <c r="L566" s="18"/>
      <c r="M566" s="18"/>
      <c r="N566" s="18"/>
      <c r="O566" s="18"/>
      <c r="P566" s="18"/>
      <c r="Q566" s="18"/>
      <c r="R566" s="18"/>
      <c r="S566" s="18"/>
      <c r="T566" s="18"/>
      <c r="U566" s="18"/>
    </row>
    <row r="567" spans="1:21" x14ac:dyDescent="0.3">
      <c r="A567" s="18"/>
      <c r="B567" s="18"/>
      <c r="C567" s="18"/>
      <c r="D567" s="18"/>
      <c r="E567" s="18"/>
      <c r="F567" s="18"/>
      <c r="G567" s="18"/>
      <c r="H567" s="18"/>
      <c r="I567" s="18"/>
      <c r="J567" s="18"/>
      <c r="K567" s="18"/>
      <c r="L567" s="18"/>
      <c r="M567" s="18"/>
      <c r="N567" s="18"/>
      <c r="O567" s="18"/>
      <c r="P567" s="18"/>
      <c r="Q567" s="18"/>
      <c r="R567" s="18"/>
      <c r="S567" s="18"/>
      <c r="T567" s="18"/>
      <c r="U567" s="18"/>
    </row>
    <row r="568" spans="1:21" x14ac:dyDescent="0.3">
      <c r="A568" s="18"/>
      <c r="B568" s="18"/>
      <c r="C568" s="18"/>
      <c r="D568" s="18"/>
      <c r="E568" s="18"/>
      <c r="F568" s="18"/>
      <c r="G568" s="18"/>
      <c r="H568" s="18"/>
      <c r="I568" s="18"/>
      <c r="J568" s="18"/>
      <c r="K568" s="18"/>
      <c r="L568" s="18"/>
      <c r="M568" s="18"/>
      <c r="N568" s="18"/>
      <c r="O568" s="18"/>
      <c r="P568" s="18"/>
      <c r="Q568" s="18"/>
      <c r="R568" s="18"/>
      <c r="S568" s="18"/>
      <c r="T568" s="18"/>
      <c r="U568" s="18"/>
    </row>
    <row r="569" spans="1:21" x14ac:dyDescent="0.3">
      <c r="A569" s="18"/>
      <c r="B569" s="18"/>
      <c r="C569" s="18"/>
      <c r="D569" s="18"/>
      <c r="E569" s="18"/>
      <c r="F569" s="18"/>
      <c r="G569" s="18"/>
      <c r="H569" s="18"/>
      <c r="I569" s="18"/>
      <c r="J569" s="18"/>
      <c r="K569" s="18"/>
      <c r="L569" s="18"/>
      <c r="M569" s="18"/>
      <c r="N569" s="18"/>
      <c r="O569" s="18"/>
      <c r="P569" s="18"/>
      <c r="Q569" s="18"/>
      <c r="R569" s="18"/>
      <c r="S569" s="18"/>
      <c r="T569" s="18"/>
      <c r="U569" s="18"/>
    </row>
    <row r="570" spans="1:21" x14ac:dyDescent="0.3">
      <c r="A570" s="18"/>
      <c r="B570" s="18"/>
      <c r="C570" s="18"/>
      <c r="D570" s="18"/>
      <c r="E570" s="18"/>
      <c r="F570" s="18"/>
      <c r="G570" s="18"/>
      <c r="H570" s="18"/>
      <c r="I570" s="18"/>
      <c r="J570" s="18"/>
      <c r="K570" s="18"/>
      <c r="L570" s="18"/>
      <c r="M570" s="18"/>
      <c r="N570" s="18"/>
      <c r="O570" s="18"/>
      <c r="P570" s="18"/>
      <c r="Q570" s="18"/>
      <c r="R570" s="18"/>
      <c r="S570" s="18"/>
      <c r="T570" s="18"/>
      <c r="U570" s="18"/>
    </row>
    <row r="571" spans="1:21" x14ac:dyDescent="0.3">
      <c r="A571" s="18"/>
      <c r="B571" s="18"/>
      <c r="C571" s="18"/>
      <c r="D571" s="18"/>
      <c r="E571" s="18"/>
      <c r="F571" s="18"/>
      <c r="G571" s="18"/>
      <c r="H571" s="18"/>
      <c r="I571" s="18"/>
      <c r="J571" s="18"/>
      <c r="K571" s="18"/>
      <c r="L571" s="18"/>
      <c r="M571" s="18"/>
      <c r="N571" s="18"/>
      <c r="O571" s="18"/>
      <c r="P571" s="18"/>
      <c r="Q571" s="18"/>
      <c r="R571" s="18"/>
      <c r="S571" s="18"/>
      <c r="T571" s="18"/>
      <c r="U571" s="18"/>
    </row>
    <row r="572" spans="1:21" x14ac:dyDescent="0.3">
      <c r="A572" s="18"/>
      <c r="B572" s="18"/>
      <c r="C572" s="18"/>
      <c r="D572" s="18"/>
      <c r="E572" s="18"/>
      <c r="F572" s="18"/>
      <c r="G572" s="18"/>
      <c r="H572" s="18"/>
      <c r="I572" s="18"/>
      <c r="J572" s="18"/>
      <c r="K572" s="18"/>
      <c r="L572" s="18"/>
      <c r="M572" s="18"/>
      <c r="N572" s="18"/>
      <c r="O572" s="18"/>
      <c r="P572" s="18"/>
      <c r="Q572" s="18"/>
      <c r="R572" s="18"/>
      <c r="S572" s="18"/>
      <c r="T572" s="18"/>
      <c r="U572" s="18"/>
    </row>
    <row r="573" spans="1:21" x14ac:dyDescent="0.3">
      <c r="A573" s="18"/>
      <c r="B573" s="18"/>
      <c r="C573" s="18"/>
      <c r="D573" s="18"/>
      <c r="E573" s="18"/>
      <c r="F573" s="18"/>
      <c r="G573" s="18"/>
      <c r="H573" s="18"/>
      <c r="I573" s="18"/>
      <c r="J573" s="18"/>
      <c r="K573" s="18"/>
      <c r="L573" s="18"/>
      <c r="M573" s="18"/>
      <c r="N573" s="18"/>
      <c r="O573" s="18"/>
      <c r="P573" s="18"/>
      <c r="Q573" s="18"/>
      <c r="R573" s="18"/>
      <c r="S573" s="18"/>
      <c r="T573" s="18"/>
      <c r="U573" s="18"/>
    </row>
    <row r="574" spans="1:21" x14ac:dyDescent="0.3">
      <c r="A574" s="18"/>
      <c r="B574" s="18"/>
      <c r="C574" s="18"/>
      <c r="D574" s="18"/>
      <c r="E574" s="18"/>
      <c r="F574" s="18"/>
      <c r="G574" s="18"/>
      <c r="H574" s="18"/>
      <c r="I574" s="18"/>
      <c r="J574" s="18"/>
      <c r="K574" s="18"/>
      <c r="L574" s="18"/>
      <c r="M574" s="18"/>
      <c r="N574" s="18"/>
      <c r="O574" s="18"/>
      <c r="P574" s="18"/>
      <c r="Q574" s="18"/>
      <c r="R574" s="18"/>
      <c r="S574" s="18"/>
      <c r="T574" s="18"/>
      <c r="U574" s="18"/>
    </row>
    <row r="575" spans="1:21" x14ac:dyDescent="0.3">
      <c r="A575" s="18"/>
      <c r="B575" s="18"/>
      <c r="C575" s="18"/>
      <c r="D575" s="18"/>
      <c r="E575" s="18"/>
      <c r="F575" s="18"/>
      <c r="G575" s="18"/>
      <c r="H575" s="18"/>
      <c r="I575" s="18"/>
      <c r="J575" s="18"/>
      <c r="K575" s="18"/>
      <c r="L575" s="18"/>
      <c r="M575" s="18"/>
      <c r="N575" s="18"/>
      <c r="O575" s="18"/>
      <c r="P575" s="18"/>
      <c r="Q575" s="18"/>
      <c r="R575" s="18"/>
      <c r="S575" s="18"/>
      <c r="T575" s="18"/>
      <c r="U575" s="18"/>
    </row>
    <row r="576" spans="1:21" x14ac:dyDescent="0.3">
      <c r="A576" s="18"/>
      <c r="B576" s="18"/>
      <c r="C576" s="18"/>
      <c r="D576" s="18"/>
      <c r="E576" s="18"/>
      <c r="F576" s="18"/>
      <c r="G576" s="18"/>
      <c r="H576" s="18"/>
      <c r="I576" s="18"/>
      <c r="J576" s="18"/>
      <c r="K576" s="18"/>
      <c r="L576" s="18"/>
      <c r="M576" s="18"/>
      <c r="N576" s="18"/>
      <c r="O576" s="18"/>
      <c r="P576" s="18"/>
      <c r="Q576" s="18"/>
      <c r="R576" s="18"/>
      <c r="S576" s="18"/>
      <c r="T576" s="18"/>
      <c r="U576" s="18"/>
    </row>
    <row r="577" spans="1:21" x14ac:dyDescent="0.3">
      <c r="A577" s="18"/>
      <c r="B577" s="18"/>
      <c r="C577" s="18"/>
      <c r="D577" s="18"/>
      <c r="E577" s="18"/>
      <c r="F577" s="18"/>
      <c r="G577" s="18"/>
      <c r="H577" s="18"/>
      <c r="I577" s="18"/>
      <c r="J577" s="18"/>
      <c r="K577" s="18"/>
      <c r="L577" s="18"/>
      <c r="M577" s="18"/>
      <c r="N577" s="18"/>
      <c r="O577" s="18"/>
      <c r="P577" s="18"/>
      <c r="Q577" s="18"/>
      <c r="R577" s="18"/>
      <c r="S577" s="18"/>
      <c r="T577" s="18"/>
      <c r="U577" s="18"/>
    </row>
    <row r="578" spans="1:21" x14ac:dyDescent="0.3">
      <c r="A578" s="18"/>
      <c r="B578" s="18"/>
      <c r="C578" s="18"/>
      <c r="D578" s="18"/>
      <c r="E578" s="18"/>
      <c r="F578" s="18"/>
      <c r="G578" s="18"/>
      <c r="H578" s="18"/>
      <c r="I578" s="18"/>
      <c r="J578" s="18"/>
      <c r="K578" s="18"/>
      <c r="L578" s="18"/>
      <c r="M578" s="18"/>
      <c r="N578" s="18"/>
      <c r="O578" s="18"/>
      <c r="P578" s="18"/>
      <c r="Q578" s="18"/>
      <c r="R578" s="18"/>
      <c r="S578" s="18"/>
      <c r="T578" s="18"/>
      <c r="U578" s="18"/>
    </row>
    <row r="579" spans="1:21" x14ac:dyDescent="0.3">
      <c r="A579" s="18"/>
      <c r="B579" s="18"/>
      <c r="C579" s="18"/>
      <c r="D579" s="18"/>
      <c r="E579" s="18"/>
      <c r="F579" s="18"/>
      <c r="G579" s="18"/>
      <c r="H579" s="18"/>
      <c r="I579" s="18"/>
      <c r="J579" s="18"/>
      <c r="K579" s="18"/>
      <c r="L579" s="18"/>
      <c r="M579" s="18"/>
      <c r="N579" s="18"/>
      <c r="O579" s="18"/>
      <c r="P579" s="18"/>
      <c r="Q579" s="18"/>
      <c r="R579" s="18"/>
      <c r="S579" s="18"/>
      <c r="T579" s="18"/>
      <c r="U579" s="18"/>
    </row>
    <row r="580" spans="1:21" x14ac:dyDescent="0.3">
      <c r="A580" s="18"/>
      <c r="B580" s="18"/>
      <c r="C580" s="18"/>
      <c r="D580" s="18"/>
      <c r="E580" s="18"/>
      <c r="F580" s="18"/>
      <c r="G580" s="18"/>
      <c r="H580" s="18"/>
      <c r="I580" s="18"/>
      <c r="J580" s="18"/>
      <c r="K580" s="18"/>
      <c r="L580" s="18"/>
      <c r="M580" s="18"/>
      <c r="N580" s="18"/>
      <c r="O580" s="18"/>
      <c r="P580" s="18"/>
      <c r="Q580" s="18"/>
      <c r="R580" s="18"/>
      <c r="S580" s="18"/>
      <c r="T580" s="18"/>
      <c r="U580" s="18"/>
    </row>
    <row r="581" spans="1:21" x14ac:dyDescent="0.3">
      <c r="A581" s="18"/>
      <c r="B581" s="18"/>
      <c r="C581" s="18"/>
      <c r="D581" s="18"/>
      <c r="E581" s="18"/>
      <c r="F581" s="18"/>
      <c r="G581" s="18"/>
      <c r="H581" s="18"/>
      <c r="I581" s="18"/>
      <c r="J581" s="18"/>
      <c r="K581" s="18"/>
      <c r="L581" s="18"/>
      <c r="M581" s="18"/>
      <c r="N581" s="18"/>
      <c r="O581" s="18"/>
      <c r="P581" s="18"/>
      <c r="Q581" s="18"/>
      <c r="R581" s="18"/>
      <c r="S581" s="18"/>
      <c r="T581" s="18"/>
      <c r="U581" s="18"/>
    </row>
    <row r="582" spans="1:21" x14ac:dyDescent="0.3">
      <c r="A582" s="18"/>
      <c r="B582" s="18"/>
      <c r="C582" s="18"/>
      <c r="D582" s="18"/>
      <c r="E582" s="18"/>
      <c r="F582" s="18"/>
      <c r="G582" s="18"/>
      <c r="H582" s="18"/>
      <c r="I582" s="18"/>
      <c r="J582" s="18"/>
      <c r="K582" s="18"/>
      <c r="L582" s="18"/>
      <c r="M582" s="18"/>
      <c r="N582" s="18"/>
      <c r="O582" s="18"/>
      <c r="P582" s="18"/>
      <c r="Q582" s="18"/>
      <c r="R582" s="18"/>
      <c r="S582" s="18"/>
      <c r="T582" s="18"/>
      <c r="U582" s="18"/>
    </row>
    <row r="583" spans="1:21" x14ac:dyDescent="0.3">
      <c r="A583" s="18"/>
      <c r="B583" s="18"/>
      <c r="C583" s="18"/>
      <c r="D583" s="18"/>
      <c r="E583" s="18"/>
      <c r="F583" s="18"/>
      <c r="G583" s="18"/>
      <c r="H583" s="18"/>
      <c r="I583" s="18"/>
      <c r="J583" s="18"/>
      <c r="K583" s="18"/>
      <c r="L583" s="18"/>
      <c r="M583" s="18"/>
      <c r="N583" s="18"/>
      <c r="O583" s="18"/>
      <c r="P583" s="18"/>
      <c r="Q583" s="18"/>
      <c r="R583" s="18"/>
      <c r="S583" s="18"/>
      <c r="T583" s="18"/>
      <c r="U583" s="18"/>
    </row>
    <row r="584" spans="1:21" x14ac:dyDescent="0.3">
      <c r="A584" s="18"/>
      <c r="B584" s="18"/>
      <c r="C584" s="18"/>
      <c r="D584" s="18"/>
      <c r="E584" s="18"/>
      <c r="F584" s="18"/>
      <c r="G584" s="18"/>
      <c r="H584" s="18"/>
      <c r="I584" s="18"/>
      <c r="J584" s="18"/>
      <c r="K584" s="18"/>
      <c r="L584" s="18"/>
      <c r="M584" s="18"/>
      <c r="N584" s="18"/>
      <c r="O584" s="18"/>
      <c r="P584" s="18"/>
      <c r="Q584" s="18"/>
      <c r="R584" s="18"/>
      <c r="S584" s="18"/>
      <c r="T584" s="18"/>
      <c r="U584" s="18"/>
    </row>
    <row r="585" spans="1:21" x14ac:dyDescent="0.3">
      <c r="A585" s="18"/>
      <c r="B585" s="18"/>
      <c r="C585" s="18"/>
      <c r="D585" s="18"/>
      <c r="E585" s="18"/>
      <c r="F585" s="18"/>
      <c r="G585" s="18"/>
      <c r="H585" s="18"/>
      <c r="I585" s="18"/>
      <c r="J585" s="18"/>
      <c r="K585" s="18"/>
      <c r="L585" s="18"/>
      <c r="M585" s="18"/>
      <c r="N585" s="18"/>
      <c r="O585" s="18"/>
      <c r="P585" s="18"/>
      <c r="Q585" s="18"/>
      <c r="R585" s="18"/>
      <c r="S585" s="18"/>
      <c r="T585" s="18"/>
      <c r="U585" s="18"/>
    </row>
    <row r="586" spans="1:21" x14ac:dyDescent="0.3">
      <c r="A586" s="18"/>
      <c r="B586" s="18"/>
      <c r="C586" s="18"/>
      <c r="D586" s="18"/>
      <c r="E586" s="18"/>
      <c r="F586" s="18"/>
      <c r="G586" s="18"/>
      <c r="H586" s="18"/>
      <c r="I586" s="18"/>
      <c r="J586" s="18"/>
      <c r="K586" s="18"/>
      <c r="L586" s="18"/>
      <c r="M586" s="18"/>
      <c r="N586" s="18"/>
      <c r="O586" s="18"/>
      <c r="P586" s="18"/>
      <c r="Q586" s="18"/>
      <c r="R586" s="18"/>
      <c r="S586" s="18"/>
      <c r="T586" s="18"/>
      <c r="U586" s="18"/>
    </row>
    <row r="587" spans="1:21" x14ac:dyDescent="0.3">
      <c r="A587" s="18"/>
      <c r="B587" s="18"/>
      <c r="C587" s="18"/>
      <c r="D587" s="18"/>
      <c r="E587" s="18"/>
      <c r="F587" s="18"/>
      <c r="G587" s="18"/>
      <c r="H587" s="18"/>
      <c r="I587" s="18"/>
      <c r="J587" s="18"/>
      <c r="K587" s="18"/>
      <c r="L587" s="18"/>
      <c r="M587" s="18"/>
      <c r="N587" s="18"/>
      <c r="O587" s="18"/>
      <c r="P587" s="18"/>
      <c r="Q587" s="18"/>
      <c r="R587" s="18"/>
      <c r="S587" s="18"/>
      <c r="T587" s="18"/>
      <c r="U587" s="18"/>
    </row>
    <row r="588" spans="1:21" x14ac:dyDescent="0.3">
      <c r="A588" s="18"/>
      <c r="B588" s="18"/>
      <c r="C588" s="18"/>
      <c r="D588" s="18"/>
      <c r="E588" s="18"/>
      <c r="F588" s="18"/>
      <c r="G588" s="18"/>
      <c r="H588" s="18"/>
      <c r="I588" s="18"/>
      <c r="J588" s="18"/>
      <c r="K588" s="18"/>
      <c r="L588" s="18"/>
      <c r="M588" s="18"/>
      <c r="N588" s="18"/>
      <c r="O588" s="18"/>
      <c r="P588" s="18"/>
      <c r="Q588" s="18"/>
      <c r="R588" s="18"/>
      <c r="S588" s="18"/>
      <c r="T588" s="18"/>
      <c r="U588" s="18"/>
    </row>
    <row r="589" spans="1:21" x14ac:dyDescent="0.3">
      <c r="A589" s="18"/>
      <c r="B589" s="18"/>
      <c r="C589" s="18"/>
      <c r="D589" s="18"/>
      <c r="E589" s="18"/>
      <c r="F589" s="18"/>
      <c r="G589" s="18"/>
      <c r="H589" s="18"/>
      <c r="I589" s="18"/>
      <c r="J589" s="18"/>
      <c r="K589" s="18"/>
      <c r="L589" s="18"/>
      <c r="M589" s="18"/>
      <c r="N589" s="18"/>
      <c r="O589" s="18"/>
      <c r="P589" s="18"/>
      <c r="Q589" s="18"/>
      <c r="R589" s="18"/>
      <c r="S589" s="18"/>
      <c r="T589" s="18"/>
      <c r="U589" s="18"/>
    </row>
    <row r="590" spans="1:21" x14ac:dyDescent="0.3">
      <c r="A590" s="18"/>
      <c r="B590" s="18"/>
      <c r="C590" s="18"/>
      <c r="D590" s="18"/>
      <c r="E590" s="18"/>
      <c r="F590" s="18"/>
      <c r="G590" s="18"/>
      <c r="H590" s="18"/>
      <c r="I590" s="18"/>
      <c r="J590" s="18"/>
      <c r="K590" s="18"/>
      <c r="L590" s="18"/>
      <c r="M590" s="18"/>
      <c r="N590" s="18"/>
      <c r="O590" s="18"/>
      <c r="P590" s="18"/>
      <c r="Q590" s="18"/>
      <c r="R590" s="18"/>
      <c r="S590" s="18"/>
      <c r="T590" s="18"/>
      <c r="U590" s="18"/>
    </row>
    <row r="591" spans="1:21" x14ac:dyDescent="0.3">
      <c r="A591" s="18"/>
      <c r="B591" s="18"/>
      <c r="C591" s="18"/>
      <c r="D591" s="18"/>
      <c r="E591" s="18"/>
      <c r="F591" s="18"/>
      <c r="G591" s="18"/>
      <c r="H591" s="18"/>
      <c r="I591" s="18"/>
      <c r="J591" s="18"/>
      <c r="K591" s="18"/>
      <c r="L591" s="18"/>
      <c r="M591" s="18"/>
      <c r="N591" s="18"/>
      <c r="O591" s="18"/>
      <c r="P591" s="18"/>
      <c r="Q591" s="18"/>
      <c r="R591" s="18"/>
      <c r="S591" s="18"/>
      <c r="T591" s="18"/>
      <c r="U591" s="18"/>
    </row>
    <row r="592" spans="1:21" x14ac:dyDescent="0.3">
      <c r="A592" s="18"/>
      <c r="B592" s="18"/>
      <c r="C592" s="18"/>
      <c r="D592" s="18"/>
      <c r="E592" s="18"/>
      <c r="F592" s="18"/>
      <c r="G592" s="18"/>
      <c r="H592" s="18"/>
      <c r="I592" s="18"/>
      <c r="J592" s="18"/>
      <c r="K592" s="18"/>
      <c r="L592" s="18"/>
      <c r="M592" s="18"/>
      <c r="N592" s="18"/>
      <c r="O592" s="18"/>
      <c r="P592" s="18"/>
      <c r="Q592" s="18"/>
      <c r="R592" s="18"/>
      <c r="S592" s="18"/>
      <c r="T592" s="18"/>
      <c r="U592" s="18"/>
    </row>
    <row r="593" spans="1:21" x14ac:dyDescent="0.3">
      <c r="A593" s="18"/>
      <c r="B593" s="18"/>
      <c r="C593" s="18"/>
      <c r="D593" s="18"/>
      <c r="E593" s="18"/>
      <c r="F593" s="18"/>
      <c r="G593" s="18"/>
      <c r="H593" s="18"/>
      <c r="I593" s="18"/>
      <c r="J593" s="18"/>
      <c r="K593" s="18"/>
      <c r="L593" s="18"/>
      <c r="M593" s="18"/>
      <c r="N593" s="18"/>
      <c r="O593" s="18"/>
      <c r="P593" s="18"/>
      <c r="Q593" s="18"/>
      <c r="R593" s="18"/>
      <c r="S593" s="18"/>
      <c r="T593" s="18"/>
      <c r="U593" s="18"/>
    </row>
    <row r="594" spans="1:21" x14ac:dyDescent="0.3">
      <c r="A594" s="18"/>
      <c r="B594" s="18"/>
      <c r="C594" s="18"/>
      <c r="D594" s="18"/>
      <c r="E594" s="18"/>
      <c r="F594" s="18"/>
      <c r="G594" s="18"/>
      <c r="H594" s="18"/>
      <c r="I594" s="18"/>
      <c r="J594" s="18"/>
      <c r="K594" s="18"/>
      <c r="L594" s="18"/>
      <c r="M594" s="18"/>
      <c r="N594" s="18"/>
      <c r="O594" s="18"/>
      <c r="P594" s="18"/>
      <c r="Q594" s="18"/>
      <c r="R594" s="18"/>
      <c r="S594" s="18"/>
      <c r="T594" s="18"/>
      <c r="U594" s="18"/>
    </row>
    <row r="595" spans="1:21" x14ac:dyDescent="0.3">
      <c r="A595" s="18"/>
      <c r="B595" s="18"/>
      <c r="C595" s="18"/>
      <c r="D595" s="18"/>
      <c r="E595" s="18"/>
      <c r="F595" s="18"/>
      <c r="G595" s="18"/>
      <c r="H595" s="18"/>
      <c r="I595" s="18"/>
      <c r="J595" s="18"/>
      <c r="K595" s="18"/>
      <c r="L595" s="18"/>
      <c r="M595" s="18"/>
      <c r="N595" s="18"/>
      <c r="O595" s="18"/>
      <c r="P595" s="18"/>
      <c r="Q595" s="18"/>
      <c r="R595" s="18"/>
      <c r="S595" s="18"/>
      <c r="T595" s="18"/>
      <c r="U595" s="18"/>
    </row>
    <row r="596" spans="1:21" x14ac:dyDescent="0.3">
      <c r="A596" s="18"/>
      <c r="B596" s="18"/>
      <c r="C596" s="18"/>
      <c r="D596" s="18"/>
      <c r="E596" s="18"/>
      <c r="F596" s="18"/>
      <c r="G596" s="18"/>
      <c r="H596" s="18"/>
      <c r="I596" s="18"/>
      <c r="J596" s="18"/>
      <c r="K596" s="18"/>
      <c r="L596" s="18"/>
      <c r="M596" s="18"/>
      <c r="N596" s="18"/>
      <c r="O596" s="18"/>
      <c r="P596" s="18"/>
      <c r="Q596" s="18"/>
      <c r="R596" s="18"/>
      <c r="S596" s="18"/>
      <c r="T596" s="18"/>
      <c r="U596" s="18"/>
    </row>
    <row r="597" spans="1:21" x14ac:dyDescent="0.3">
      <c r="A597" s="18"/>
      <c r="B597" s="18"/>
      <c r="C597" s="18"/>
      <c r="D597" s="18"/>
      <c r="E597" s="18"/>
      <c r="F597" s="18"/>
      <c r="G597" s="18"/>
      <c r="H597" s="18"/>
      <c r="I597" s="18"/>
      <c r="J597" s="18"/>
      <c r="K597" s="18"/>
      <c r="L597" s="18"/>
      <c r="M597" s="18"/>
      <c r="N597" s="18"/>
      <c r="O597" s="18"/>
      <c r="P597" s="18"/>
      <c r="Q597" s="18"/>
      <c r="R597" s="18"/>
      <c r="S597" s="18"/>
      <c r="T597" s="18"/>
      <c r="U597" s="18"/>
    </row>
    <row r="598" spans="1:21" x14ac:dyDescent="0.3">
      <c r="A598" s="18"/>
      <c r="B598" s="18"/>
      <c r="C598" s="18"/>
      <c r="D598" s="18"/>
      <c r="E598" s="18"/>
      <c r="F598" s="18"/>
      <c r="G598" s="18"/>
      <c r="H598" s="18"/>
      <c r="I598" s="18"/>
      <c r="J598" s="18"/>
      <c r="K598" s="18"/>
      <c r="L598" s="18"/>
      <c r="M598" s="18"/>
      <c r="N598" s="18"/>
      <c r="O598" s="18"/>
      <c r="P598" s="18"/>
      <c r="Q598" s="18"/>
      <c r="R598" s="18"/>
      <c r="S598" s="18"/>
      <c r="T598" s="18"/>
      <c r="U598" s="18"/>
    </row>
    <row r="599" spans="1:21" x14ac:dyDescent="0.3">
      <c r="A599" s="18"/>
      <c r="B599" s="18"/>
      <c r="C599" s="18"/>
      <c r="D599" s="18"/>
      <c r="E599" s="18"/>
      <c r="F599" s="18"/>
      <c r="G599" s="18"/>
      <c r="H599" s="18"/>
      <c r="I599" s="18"/>
      <c r="J599" s="18"/>
      <c r="K599" s="18"/>
      <c r="L599" s="18"/>
      <c r="M599" s="18"/>
      <c r="N599" s="18"/>
      <c r="O599" s="18"/>
      <c r="P599" s="18"/>
      <c r="Q599" s="18"/>
      <c r="R599" s="18"/>
      <c r="S599" s="18"/>
      <c r="T599" s="18"/>
      <c r="U599" s="18"/>
    </row>
    <row r="600" spans="1:21" x14ac:dyDescent="0.3">
      <c r="A600" s="18"/>
      <c r="B600" s="18"/>
      <c r="C600" s="18"/>
      <c r="D600" s="18"/>
      <c r="E600" s="18"/>
      <c r="F600" s="18"/>
      <c r="G600" s="18"/>
      <c r="H600" s="18"/>
      <c r="I600" s="18"/>
      <c r="J600" s="18"/>
      <c r="K600" s="18"/>
      <c r="L600" s="18"/>
      <c r="M600" s="18"/>
      <c r="N600" s="18"/>
      <c r="O600" s="18"/>
      <c r="P600" s="18"/>
      <c r="Q600" s="18"/>
      <c r="R600" s="18"/>
      <c r="S600" s="18"/>
      <c r="T600" s="18"/>
      <c r="U600" s="18"/>
    </row>
    <row r="601" spans="1:21" x14ac:dyDescent="0.3">
      <c r="A601" s="18"/>
      <c r="B601" s="18"/>
      <c r="C601" s="18"/>
      <c r="D601" s="18"/>
      <c r="E601" s="18"/>
      <c r="F601" s="18"/>
      <c r="G601" s="18"/>
      <c r="H601" s="18"/>
      <c r="I601" s="18"/>
      <c r="J601" s="18"/>
      <c r="K601" s="18"/>
      <c r="L601" s="18"/>
      <c r="M601" s="18"/>
      <c r="N601" s="18"/>
      <c r="O601" s="18"/>
      <c r="P601" s="18"/>
      <c r="Q601" s="18"/>
      <c r="R601" s="18"/>
      <c r="S601" s="18"/>
      <c r="T601" s="18"/>
      <c r="U601" s="18"/>
    </row>
    <row r="602" spans="1:21" x14ac:dyDescent="0.3">
      <c r="A602" s="18"/>
      <c r="B602" s="18"/>
      <c r="C602" s="18"/>
      <c r="D602" s="18"/>
      <c r="E602" s="18"/>
      <c r="F602" s="18"/>
      <c r="G602" s="18"/>
      <c r="H602" s="18"/>
      <c r="I602" s="18"/>
      <c r="J602" s="18"/>
      <c r="K602" s="18"/>
      <c r="L602" s="18"/>
      <c r="M602" s="18"/>
      <c r="N602" s="18"/>
      <c r="O602" s="18"/>
      <c r="P602" s="18"/>
      <c r="Q602" s="18"/>
      <c r="R602" s="18"/>
      <c r="S602" s="18"/>
      <c r="T602" s="18"/>
      <c r="U602" s="18"/>
    </row>
    <row r="603" spans="1:21" x14ac:dyDescent="0.3">
      <c r="A603" s="18"/>
      <c r="B603" s="18"/>
      <c r="C603" s="18"/>
      <c r="D603" s="18"/>
      <c r="E603" s="18"/>
      <c r="F603" s="18"/>
      <c r="G603" s="18"/>
      <c r="H603" s="18"/>
      <c r="I603" s="18"/>
      <c r="J603" s="18"/>
      <c r="K603" s="18"/>
      <c r="L603" s="18"/>
      <c r="M603" s="18"/>
      <c r="N603" s="18"/>
      <c r="O603" s="18"/>
      <c r="P603" s="18"/>
      <c r="Q603" s="18"/>
      <c r="R603" s="18"/>
      <c r="S603" s="18"/>
      <c r="T603" s="18"/>
      <c r="U603" s="18"/>
    </row>
    <row r="604" spans="1:21" x14ac:dyDescent="0.3">
      <c r="A604" s="18"/>
      <c r="B604" s="18"/>
      <c r="C604" s="18"/>
      <c r="D604" s="18"/>
      <c r="E604" s="18"/>
      <c r="F604" s="18"/>
      <c r="G604" s="18"/>
      <c r="H604" s="18"/>
      <c r="I604" s="18"/>
      <c r="J604" s="18"/>
      <c r="K604" s="18"/>
      <c r="L604" s="18"/>
      <c r="M604" s="18"/>
      <c r="N604" s="18"/>
      <c r="O604" s="18"/>
      <c r="P604" s="18"/>
      <c r="Q604" s="18"/>
      <c r="R604" s="18"/>
      <c r="S604" s="18"/>
      <c r="T604" s="18"/>
      <c r="U604" s="18"/>
    </row>
    <row r="605" spans="1:21" x14ac:dyDescent="0.3">
      <c r="A605" s="18"/>
      <c r="B605" s="18"/>
      <c r="C605" s="18"/>
      <c r="D605" s="18"/>
      <c r="E605" s="18"/>
      <c r="F605" s="18"/>
      <c r="G605" s="18"/>
      <c r="H605" s="18"/>
      <c r="I605" s="18"/>
      <c r="J605" s="18"/>
      <c r="K605" s="18"/>
      <c r="L605" s="18"/>
      <c r="M605" s="18"/>
      <c r="N605" s="18"/>
      <c r="O605" s="18"/>
      <c r="P605" s="18"/>
      <c r="Q605" s="18"/>
      <c r="R605" s="18"/>
      <c r="S605" s="18"/>
      <c r="T605" s="18"/>
      <c r="U605" s="18"/>
    </row>
    <row r="606" spans="1:21" x14ac:dyDescent="0.3">
      <c r="A606" s="18"/>
      <c r="B606" s="18"/>
      <c r="C606" s="18"/>
      <c r="D606" s="18"/>
      <c r="E606" s="18"/>
      <c r="F606" s="18"/>
      <c r="G606" s="18"/>
      <c r="H606" s="18"/>
      <c r="I606" s="18"/>
      <c r="J606" s="18"/>
      <c r="K606" s="18"/>
      <c r="L606" s="18"/>
      <c r="M606" s="18"/>
      <c r="N606" s="18"/>
      <c r="O606" s="18"/>
      <c r="P606" s="18"/>
      <c r="Q606" s="18"/>
      <c r="R606" s="18"/>
      <c r="S606" s="18"/>
      <c r="T606" s="18"/>
      <c r="U606" s="18"/>
    </row>
    <row r="607" spans="1:21" x14ac:dyDescent="0.3">
      <c r="A607" s="18"/>
      <c r="B607" s="18"/>
      <c r="C607" s="18"/>
      <c r="D607" s="18"/>
      <c r="E607" s="18"/>
      <c r="F607" s="18"/>
      <c r="G607" s="18"/>
      <c r="H607" s="18"/>
      <c r="I607" s="18"/>
      <c r="J607" s="18"/>
      <c r="K607" s="18"/>
      <c r="L607" s="18"/>
      <c r="M607" s="18"/>
      <c r="N607" s="18"/>
      <c r="O607" s="18"/>
      <c r="P607" s="18"/>
      <c r="Q607" s="18"/>
      <c r="R607" s="18"/>
      <c r="S607" s="18"/>
      <c r="T607" s="18"/>
      <c r="U607" s="18"/>
    </row>
    <row r="608" spans="1:21" x14ac:dyDescent="0.3">
      <c r="A608" s="18"/>
      <c r="B608" s="18"/>
      <c r="C608" s="18"/>
      <c r="D608" s="18"/>
      <c r="E608" s="18"/>
      <c r="F608" s="18"/>
      <c r="G608" s="18"/>
      <c r="H608" s="18"/>
      <c r="I608" s="18"/>
      <c r="J608" s="18"/>
      <c r="K608" s="18"/>
      <c r="L608" s="18"/>
      <c r="M608" s="18"/>
      <c r="N608" s="18"/>
      <c r="O608" s="18"/>
      <c r="P608" s="18"/>
      <c r="Q608" s="18"/>
      <c r="R608" s="18"/>
      <c r="S608" s="18"/>
      <c r="T608" s="18"/>
      <c r="U608" s="18"/>
    </row>
    <row r="609" spans="1:21" x14ac:dyDescent="0.3">
      <c r="A609" s="18"/>
      <c r="B609" s="18"/>
      <c r="C609" s="18"/>
      <c r="D609" s="18"/>
      <c r="E609" s="18"/>
      <c r="F609" s="18"/>
      <c r="G609" s="18"/>
      <c r="H609" s="18"/>
      <c r="I609" s="18"/>
      <c r="J609" s="18"/>
      <c r="K609" s="18"/>
      <c r="L609" s="18"/>
      <c r="M609" s="18"/>
      <c r="N609" s="18"/>
      <c r="O609" s="18"/>
      <c r="P609" s="18"/>
      <c r="Q609" s="18"/>
      <c r="R609" s="18"/>
      <c r="S609" s="18"/>
      <c r="T609" s="18"/>
      <c r="U609" s="18"/>
    </row>
    <row r="610" spans="1:21" x14ac:dyDescent="0.3">
      <c r="A610" s="18"/>
      <c r="B610" s="18"/>
      <c r="C610" s="18"/>
      <c r="D610" s="18"/>
      <c r="E610" s="18"/>
      <c r="F610" s="18"/>
      <c r="G610" s="18"/>
      <c r="H610" s="18"/>
      <c r="I610" s="18"/>
      <c r="J610" s="18"/>
      <c r="K610" s="18"/>
      <c r="L610" s="18"/>
      <c r="M610" s="18"/>
      <c r="N610" s="18"/>
      <c r="O610" s="18"/>
      <c r="P610" s="18"/>
      <c r="Q610" s="18"/>
      <c r="R610" s="18"/>
      <c r="S610" s="18"/>
      <c r="T610" s="18"/>
      <c r="U610" s="18"/>
    </row>
    <row r="611" spans="1:21" x14ac:dyDescent="0.3">
      <c r="A611" s="18"/>
      <c r="B611" s="18"/>
      <c r="C611" s="18"/>
      <c r="D611" s="18"/>
      <c r="E611" s="18"/>
      <c r="F611" s="18"/>
      <c r="G611" s="18"/>
      <c r="H611" s="18"/>
      <c r="I611" s="18"/>
      <c r="J611" s="18"/>
      <c r="K611" s="18"/>
      <c r="L611" s="18"/>
      <c r="M611" s="18"/>
      <c r="N611" s="18"/>
      <c r="O611" s="18"/>
      <c r="P611" s="18"/>
      <c r="Q611" s="18"/>
      <c r="R611" s="18"/>
      <c r="S611" s="18"/>
      <c r="T611" s="18"/>
      <c r="U611" s="18"/>
    </row>
    <row r="612" spans="1:21" x14ac:dyDescent="0.3">
      <c r="A612" s="18"/>
      <c r="B612" s="18"/>
      <c r="C612" s="18"/>
      <c r="D612" s="18"/>
      <c r="E612" s="18"/>
      <c r="F612" s="18"/>
      <c r="G612" s="18"/>
      <c r="H612" s="18"/>
      <c r="I612" s="18"/>
      <c r="J612" s="18"/>
      <c r="K612" s="18"/>
      <c r="L612" s="18"/>
      <c r="M612" s="18"/>
      <c r="N612" s="18"/>
      <c r="O612" s="18"/>
      <c r="P612" s="18"/>
      <c r="Q612" s="18"/>
      <c r="R612" s="18"/>
      <c r="S612" s="18"/>
      <c r="T612" s="18"/>
      <c r="U612" s="18"/>
    </row>
    <row r="613" spans="1:21" x14ac:dyDescent="0.3">
      <c r="A613" s="18"/>
      <c r="B613" s="18"/>
      <c r="C613" s="18"/>
      <c r="D613" s="18"/>
      <c r="E613" s="18"/>
      <c r="F613" s="18"/>
      <c r="G613" s="18"/>
      <c r="H613" s="18"/>
      <c r="I613" s="18"/>
      <c r="J613" s="18"/>
      <c r="K613" s="18"/>
      <c r="L613" s="18"/>
      <c r="M613" s="18"/>
      <c r="N613" s="18"/>
      <c r="O613" s="18"/>
      <c r="P613" s="18"/>
      <c r="Q613" s="18"/>
      <c r="R613" s="18"/>
      <c r="S613" s="18"/>
      <c r="T613" s="18"/>
      <c r="U613" s="18"/>
    </row>
    <row r="614" spans="1:21" x14ac:dyDescent="0.3">
      <c r="A614" s="18"/>
      <c r="B614" s="18"/>
      <c r="C614" s="18"/>
      <c r="D614" s="18"/>
      <c r="E614" s="18"/>
      <c r="F614" s="18"/>
      <c r="G614" s="18"/>
      <c r="H614" s="18"/>
      <c r="I614" s="18"/>
      <c r="J614" s="18"/>
      <c r="K614" s="18"/>
      <c r="L614" s="18"/>
      <c r="M614" s="18"/>
      <c r="N614" s="18"/>
      <c r="O614" s="18"/>
      <c r="P614" s="18"/>
      <c r="Q614" s="18"/>
      <c r="R614" s="18"/>
      <c r="S614" s="18"/>
      <c r="T614" s="18"/>
      <c r="U614" s="18"/>
    </row>
    <row r="615" spans="1:21" x14ac:dyDescent="0.3">
      <c r="A615" s="18"/>
      <c r="B615" s="18"/>
      <c r="C615" s="18"/>
      <c r="D615" s="18"/>
      <c r="E615" s="18"/>
      <c r="F615" s="18"/>
      <c r="G615" s="18"/>
      <c r="H615" s="18"/>
      <c r="I615" s="18"/>
      <c r="J615" s="18"/>
      <c r="K615" s="18"/>
      <c r="L615" s="18"/>
      <c r="M615" s="18"/>
      <c r="N615" s="18"/>
      <c r="O615" s="18"/>
      <c r="P615" s="18"/>
      <c r="Q615" s="18"/>
      <c r="R615" s="18"/>
      <c r="S615" s="18"/>
      <c r="T615" s="18"/>
      <c r="U615" s="18"/>
    </row>
    <row r="616" spans="1:21" x14ac:dyDescent="0.3">
      <c r="A616" s="18"/>
      <c r="B616" s="18"/>
      <c r="C616" s="18"/>
      <c r="D616" s="18"/>
      <c r="E616" s="18"/>
      <c r="F616" s="18"/>
      <c r="G616" s="18"/>
      <c r="H616" s="18"/>
      <c r="I616" s="18"/>
      <c r="J616" s="18"/>
      <c r="K616" s="18"/>
      <c r="L616" s="18"/>
      <c r="M616" s="18"/>
      <c r="N616" s="18"/>
      <c r="O616" s="18"/>
      <c r="P616" s="18"/>
      <c r="Q616" s="18"/>
      <c r="R616" s="18"/>
      <c r="S616" s="18"/>
      <c r="T616" s="18"/>
      <c r="U616" s="18"/>
    </row>
    <row r="617" spans="1:21" x14ac:dyDescent="0.3">
      <c r="A617" s="18"/>
      <c r="B617" s="18"/>
      <c r="C617" s="18"/>
      <c r="D617" s="18"/>
      <c r="E617" s="18"/>
      <c r="F617" s="18"/>
      <c r="G617" s="18"/>
      <c r="H617" s="18"/>
      <c r="I617" s="18"/>
      <c r="J617" s="18"/>
      <c r="K617" s="18"/>
      <c r="L617" s="18"/>
      <c r="M617" s="18"/>
      <c r="N617" s="18"/>
      <c r="O617" s="18"/>
      <c r="P617" s="18"/>
      <c r="Q617" s="18"/>
      <c r="R617" s="18"/>
      <c r="S617" s="18"/>
      <c r="T617" s="18"/>
      <c r="U617" s="18"/>
    </row>
    <row r="618" spans="1:21" x14ac:dyDescent="0.3">
      <c r="A618" s="18"/>
      <c r="B618" s="18"/>
      <c r="C618" s="18"/>
      <c r="D618" s="18"/>
      <c r="E618" s="18"/>
      <c r="F618" s="18"/>
      <c r="G618" s="18"/>
      <c r="H618" s="18"/>
      <c r="I618" s="18"/>
      <c r="J618" s="18"/>
      <c r="K618" s="18"/>
      <c r="L618" s="18"/>
      <c r="M618" s="18"/>
      <c r="N618" s="18"/>
      <c r="O618" s="18"/>
      <c r="P618" s="18"/>
      <c r="Q618" s="18"/>
      <c r="R618" s="18"/>
      <c r="S618" s="18"/>
      <c r="T618" s="18"/>
      <c r="U618" s="18"/>
    </row>
    <row r="619" spans="1:21" x14ac:dyDescent="0.3">
      <c r="A619" s="18"/>
      <c r="B619" s="18"/>
      <c r="C619" s="18"/>
      <c r="D619" s="18"/>
      <c r="E619" s="18"/>
      <c r="F619" s="18"/>
      <c r="G619" s="18"/>
      <c r="H619" s="18"/>
      <c r="I619" s="18"/>
      <c r="J619" s="18"/>
      <c r="K619" s="18"/>
      <c r="L619" s="18"/>
      <c r="M619" s="18"/>
      <c r="N619" s="18"/>
      <c r="O619" s="18"/>
      <c r="P619" s="18"/>
      <c r="Q619" s="18"/>
      <c r="R619" s="18"/>
      <c r="S619" s="18"/>
      <c r="T619" s="18"/>
      <c r="U619" s="18"/>
    </row>
    <row r="620" spans="1:21" x14ac:dyDescent="0.3">
      <c r="A620" s="18"/>
      <c r="B620" s="18"/>
      <c r="C620" s="18"/>
      <c r="D620" s="18"/>
      <c r="E620" s="18"/>
      <c r="F620" s="18"/>
      <c r="G620" s="18"/>
      <c r="H620" s="18"/>
      <c r="I620" s="18"/>
      <c r="J620" s="18"/>
      <c r="K620" s="18"/>
      <c r="L620" s="18"/>
      <c r="M620" s="18"/>
      <c r="N620" s="18"/>
      <c r="O620" s="18"/>
      <c r="P620" s="18"/>
      <c r="Q620" s="18"/>
      <c r="R620" s="18"/>
      <c r="S620" s="18"/>
      <c r="T620" s="18"/>
      <c r="U620" s="18"/>
    </row>
    <row r="621" spans="1:21" x14ac:dyDescent="0.3">
      <c r="A621" s="18"/>
      <c r="B621" s="18"/>
      <c r="C621" s="18"/>
      <c r="D621" s="18"/>
      <c r="E621" s="18"/>
      <c r="F621" s="18"/>
      <c r="G621" s="18"/>
      <c r="H621" s="18"/>
      <c r="I621" s="18"/>
      <c r="J621" s="18"/>
      <c r="K621" s="18"/>
      <c r="L621" s="18"/>
      <c r="M621" s="18"/>
      <c r="N621" s="18"/>
      <c r="O621" s="18"/>
      <c r="P621" s="18"/>
      <c r="Q621" s="18"/>
      <c r="R621" s="18"/>
      <c r="S621" s="18"/>
      <c r="T621" s="18"/>
      <c r="U621" s="18"/>
    </row>
    <row r="622" spans="1:21" x14ac:dyDescent="0.3">
      <c r="A622" s="18"/>
      <c r="B622" s="18"/>
      <c r="C622" s="18"/>
      <c r="D622" s="18"/>
      <c r="E622" s="18"/>
      <c r="F622" s="18"/>
      <c r="G622" s="18"/>
      <c r="H622" s="18"/>
      <c r="I622" s="18"/>
      <c r="J622" s="18"/>
      <c r="K622" s="18"/>
      <c r="L622" s="18"/>
      <c r="M622" s="18"/>
      <c r="N622" s="18"/>
      <c r="O622" s="18"/>
      <c r="P622" s="18"/>
      <c r="Q622" s="18"/>
      <c r="R622" s="18"/>
      <c r="S622" s="18"/>
      <c r="T622" s="18"/>
      <c r="U622" s="18"/>
    </row>
    <row r="623" spans="1:21" x14ac:dyDescent="0.3">
      <c r="A623" s="18"/>
      <c r="B623" s="18"/>
      <c r="C623" s="18"/>
      <c r="D623" s="18"/>
      <c r="E623" s="18"/>
      <c r="F623" s="18"/>
      <c r="G623" s="18"/>
      <c r="H623" s="18"/>
      <c r="I623" s="18"/>
      <c r="J623" s="18"/>
      <c r="K623" s="18"/>
      <c r="L623" s="18"/>
      <c r="M623" s="18"/>
      <c r="N623" s="18"/>
      <c r="O623" s="18"/>
      <c r="P623" s="18"/>
      <c r="Q623" s="18"/>
      <c r="R623" s="18"/>
      <c r="S623" s="18"/>
      <c r="T623" s="18"/>
      <c r="U623" s="18"/>
    </row>
    <row r="624" spans="1:21" x14ac:dyDescent="0.3">
      <c r="A624" s="18"/>
      <c r="B624" s="18"/>
      <c r="C624" s="18"/>
      <c r="D624" s="18"/>
      <c r="E624" s="18"/>
      <c r="F624" s="18"/>
      <c r="G624" s="18"/>
      <c r="H624" s="18"/>
      <c r="I624" s="18"/>
      <c r="J624" s="18"/>
      <c r="K624" s="18"/>
      <c r="L624" s="18"/>
      <c r="M624" s="18"/>
      <c r="N624" s="18"/>
      <c r="O624" s="18"/>
      <c r="P624" s="18"/>
      <c r="Q624" s="18"/>
      <c r="R624" s="18"/>
      <c r="S624" s="18"/>
      <c r="T624" s="18"/>
      <c r="U624" s="18"/>
    </row>
    <row r="625" spans="1:21" x14ac:dyDescent="0.3">
      <c r="A625" s="18"/>
      <c r="B625" s="18"/>
      <c r="C625" s="18"/>
      <c r="D625" s="18"/>
      <c r="E625" s="18"/>
      <c r="F625" s="18"/>
      <c r="G625" s="18"/>
      <c r="H625" s="18"/>
      <c r="I625" s="18"/>
      <c r="J625" s="18"/>
      <c r="K625" s="18"/>
      <c r="L625" s="18"/>
      <c r="M625" s="18"/>
      <c r="N625" s="18"/>
      <c r="O625" s="18"/>
      <c r="P625" s="18"/>
      <c r="Q625" s="18"/>
      <c r="R625" s="18"/>
      <c r="S625" s="18"/>
      <c r="T625" s="18"/>
      <c r="U625" s="18"/>
    </row>
    <row r="626" spans="1:21" x14ac:dyDescent="0.3">
      <c r="A626" s="18"/>
      <c r="B626" s="18"/>
      <c r="C626" s="18"/>
      <c r="D626" s="18"/>
      <c r="E626" s="18"/>
      <c r="F626" s="18"/>
      <c r="G626" s="18"/>
      <c r="H626" s="18"/>
      <c r="I626" s="18"/>
      <c r="J626" s="18"/>
      <c r="K626" s="18"/>
      <c r="L626" s="18"/>
      <c r="M626" s="18"/>
      <c r="N626" s="18"/>
      <c r="O626" s="18"/>
      <c r="P626" s="18"/>
      <c r="Q626" s="18"/>
      <c r="R626" s="18"/>
      <c r="S626" s="18"/>
      <c r="T626" s="18"/>
      <c r="U626" s="18"/>
    </row>
    <row r="627" spans="1:21" x14ac:dyDescent="0.3">
      <c r="A627" s="18"/>
      <c r="B627" s="18"/>
      <c r="C627" s="18"/>
      <c r="D627" s="18"/>
      <c r="E627" s="18"/>
      <c r="F627" s="18"/>
      <c r="G627" s="18"/>
      <c r="H627" s="18"/>
      <c r="I627" s="18"/>
      <c r="J627" s="18"/>
      <c r="K627" s="18"/>
      <c r="L627" s="18"/>
      <c r="M627" s="18"/>
      <c r="N627" s="18"/>
      <c r="O627" s="18"/>
      <c r="P627" s="18"/>
      <c r="Q627" s="18"/>
      <c r="R627" s="18"/>
      <c r="S627" s="18"/>
      <c r="T627" s="18"/>
      <c r="U627" s="18"/>
    </row>
    <row r="628" spans="1:21" x14ac:dyDescent="0.3">
      <c r="A628" s="18"/>
      <c r="B628" s="18"/>
      <c r="C628" s="18"/>
      <c r="D628" s="18"/>
      <c r="E628" s="18"/>
      <c r="F628" s="18"/>
      <c r="G628" s="18"/>
      <c r="H628" s="18"/>
      <c r="I628" s="18"/>
      <c r="J628" s="18"/>
      <c r="K628" s="18"/>
      <c r="L628" s="18"/>
      <c r="M628" s="18"/>
      <c r="N628" s="18"/>
      <c r="O628" s="18"/>
      <c r="P628" s="18"/>
      <c r="Q628" s="18"/>
      <c r="R628" s="18"/>
      <c r="S628" s="18"/>
      <c r="T628" s="18"/>
      <c r="U628" s="18"/>
    </row>
    <row r="629" spans="1:21" x14ac:dyDescent="0.3">
      <c r="A629" s="18"/>
      <c r="B629" s="18"/>
      <c r="C629" s="18"/>
      <c r="D629" s="18"/>
      <c r="E629" s="18"/>
      <c r="F629" s="18"/>
      <c r="G629" s="18"/>
      <c r="H629" s="18"/>
      <c r="I629" s="18"/>
      <c r="J629" s="18"/>
      <c r="K629" s="18"/>
      <c r="L629" s="18"/>
      <c r="M629" s="18"/>
      <c r="N629" s="18"/>
      <c r="O629" s="18"/>
      <c r="P629" s="18"/>
      <c r="Q629" s="18"/>
      <c r="R629" s="18"/>
      <c r="S629" s="18"/>
      <c r="T629" s="18"/>
      <c r="U629" s="18"/>
    </row>
    <row r="630" spans="1:21" x14ac:dyDescent="0.3">
      <c r="A630" s="18"/>
      <c r="B630" s="18"/>
      <c r="C630" s="18"/>
      <c r="D630" s="18"/>
      <c r="E630" s="18"/>
      <c r="F630" s="18"/>
      <c r="G630" s="18"/>
      <c r="H630" s="18"/>
      <c r="I630" s="18"/>
      <c r="J630" s="18"/>
      <c r="K630" s="18"/>
      <c r="L630" s="18"/>
      <c r="M630" s="18"/>
      <c r="N630" s="18"/>
      <c r="O630" s="18"/>
      <c r="P630" s="18"/>
      <c r="Q630" s="18"/>
      <c r="R630" s="18"/>
      <c r="S630" s="18"/>
      <c r="T630" s="18"/>
      <c r="U630" s="18"/>
    </row>
    <row r="631" spans="1:21" x14ac:dyDescent="0.3">
      <c r="A631" s="18"/>
      <c r="B631" s="18"/>
      <c r="C631" s="18"/>
      <c r="D631" s="18"/>
      <c r="E631" s="18"/>
      <c r="F631" s="18"/>
      <c r="G631" s="18"/>
      <c r="H631" s="18"/>
      <c r="I631" s="18"/>
      <c r="J631" s="18"/>
      <c r="K631" s="18"/>
      <c r="L631" s="18"/>
      <c r="M631" s="18"/>
      <c r="N631" s="18"/>
      <c r="O631" s="18"/>
      <c r="P631" s="18"/>
      <c r="Q631" s="18"/>
      <c r="R631" s="18"/>
      <c r="S631" s="18"/>
      <c r="T631" s="18"/>
      <c r="U631" s="18"/>
    </row>
    <row r="632" spans="1:21" x14ac:dyDescent="0.3">
      <c r="A632" s="18"/>
      <c r="B632" s="18"/>
      <c r="C632" s="18"/>
      <c r="D632" s="18"/>
      <c r="E632" s="18"/>
      <c r="F632" s="18"/>
      <c r="G632" s="18"/>
      <c r="H632" s="18"/>
      <c r="I632" s="18"/>
      <c r="J632" s="18"/>
      <c r="K632" s="18"/>
      <c r="L632" s="18"/>
      <c r="M632" s="18"/>
      <c r="N632" s="18"/>
      <c r="O632" s="18"/>
      <c r="P632" s="18"/>
      <c r="Q632" s="18"/>
      <c r="R632" s="18"/>
      <c r="S632" s="18"/>
      <c r="T632" s="18"/>
      <c r="U632" s="18"/>
    </row>
    <row r="633" spans="1:21" x14ac:dyDescent="0.3">
      <c r="A633" s="18"/>
      <c r="B633" s="18"/>
      <c r="C633" s="18"/>
      <c r="D633" s="18"/>
      <c r="E633" s="18"/>
      <c r="F633" s="18"/>
      <c r="G633" s="18"/>
      <c r="H633" s="18"/>
      <c r="I633" s="18"/>
      <c r="J633" s="18"/>
      <c r="K633" s="18"/>
      <c r="L633" s="18"/>
      <c r="M633" s="18"/>
      <c r="N633" s="18"/>
      <c r="O633" s="18"/>
      <c r="P633" s="18"/>
      <c r="Q633" s="18"/>
      <c r="R633" s="18"/>
      <c r="S633" s="18"/>
      <c r="T633" s="18"/>
      <c r="U633" s="18"/>
    </row>
    <row r="634" spans="1:21" x14ac:dyDescent="0.3">
      <c r="A634" s="18"/>
      <c r="B634" s="18"/>
      <c r="C634" s="18"/>
      <c r="D634" s="18"/>
      <c r="E634" s="18"/>
      <c r="F634" s="18"/>
      <c r="G634" s="18"/>
      <c r="H634" s="18"/>
      <c r="I634" s="18"/>
      <c r="J634" s="18"/>
      <c r="K634" s="18"/>
      <c r="L634" s="18"/>
      <c r="M634" s="18"/>
      <c r="N634" s="18"/>
      <c r="O634" s="18"/>
      <c r="P634" s="18"/>
      <c r="Q634" s="18"/>
      <c r="R634" s="18"/>
      <c r="S634" s="18"/>
      <c r="T634" s="18"/>
      <c r="U634" s="18"/>
    </row>
    <row r="635" spans="1:21" x14ac:dyDescent="0.3">
      <c r="A635" s="18"/>
      <c r="B635" s="18"/>
      <c r="C635" s="18"/>
      <c r="D635" s="18"/>
      <c r="E635" s="18"/>
      <c r="F635" s="18"/>
      <c r="G635" s="18"/>
      <c r="H635" s="18"/>
      <c r="I635" s="18"/>
      <c r="J635" s="18"/>
      <c r="K635" s="18"/>
      <c r="L635" s="18"/>
      <c r="M635" s="18"/>
      <c r="N635" s="18"/>
      <c r="O635" s="18"/>
      <c r="P635" s="18"/>
      <c r="Q635" s="18"/>
      <c r="R635" s="18"/>
      <c r="S635" s="18"/>
      <c r="T635" s="18"/>
      <c r="U635" s="18"/>
    </row>
    <row r="636" spans="1:21" x14ac:dyDescent="0.3">
      <c r="A636" s="18"/>
      <c r="B636" s="18"/>
      <c r="C636" s="18"/>
      <c r="D636" s="18"/>
      <c r="E636" s="18"/>
      <c r="F636" s="18"/>
      <c r="G636" s="18"/>
      <c r="H636" s="18"/>
      <c r="I636" s="18"/>
      <c r="J636" s="18"/>
      <c r="K636" s="18"/>
      <c r="L636" s="18"/>
      <c r="M636" s="18"/>
      <c r="N636" s="18"/>
      <c r="O636" s="18"/>
      <c r="P636" s="18"/>
      <c r="Q636" s="18"/>
      <c r="R636" s="18"/>
      <c r="S636" s="18"/>
      <c r="T636" s="18"/>
      <c r="U636" s="18"/>
    </row>
    <row r="637" spans="1:21" x14ac:dyDescent="0.3">
      <c r="A637" s="18"/>
      <c r="B637" s="18"/>
      <c r="C637" s="18"/>
      <c r="D637" s="18"/>
      <c r="E637" s="18"/>
      <c r="F637" s="18"/>
      <c r="G637" s="18"/>
      <c r="H637" s="18"/>
      <c r="I637" s="18"/>
      <c r="J637" s="18"/>
      <c r="K637" s="18"/>
      <c r="L637" s="18"/>
      <c r="M637" s="18"/>
      <c r="N637" s="18"/>
      <c r="O637" s="18"/>
      <c r="P637" s="18"/>
      <c r="Q637" s="18"/>
      <c r="R637" s="18"/>
      <c r="S637" s="18"/>
      <c r="T637" s="18"/>
      <c r="U637" s="18"/>
    </row>
    <row r="638" spans="1:21" x14ac:dyDescent="0.3">
      <c r="A638" s="18"/>
      <c r="B638" s="18"/>
      <c r="C638" s="18"/>
      <c r="D638" s="18"/>
      <c r="E638" s="18"/>
      <c r="F638" s="18"/>
      <c r="G638" s="18"/>
      <c r="H638" s="18"/>
      <c r="I638" s="18"/>
      <c r="J638" s="18"/>
      <c r="K638" s="18"/>
      <c r="L638" s="18"/>
      <c r="M638" s="18"/>
      <c r="N638" s="18"/>
      <c r="O638" s="18"/>
      <c r="P638" s="18"/>
      <c r="Q638" s="18"/>
      <c r="R638" s="18"/>
      <c r="S638" s="18"/>
      <c r="T638" s="18"/>
      <c r="U638" s="18"/>
    </row>
    <row r="639" spans="1:21" x14ac:dyDescent="0.3">
      <c r="A639" s="18"/>
      <c r="B639" s="18"/>
      <c r="C639" s="18"/>
      <c r="D639" s="18"/>
      <c r="E639" s="18"/>
      <c r="F639" s="18"/>
      <c r="G639" s="18"/>
      <c r="H639" s="18"/>
      <c r="I639" s="18"/>
      <c r="J639" s="18"/>
      <c r="K639" s="18"/>
      <c r="L639" s="18"/>
      <c r="M639" s="18"/>
      <c r="N639" s="18"/>
      <c r="O639" s="18"/>
      <c r="P639" s="18"/>
      <c r="Q639" s="18"/>
      <c r="R639" s="18"/>
      <c r="S639" s="18"/>
      <c r="T639" s="18"/>
      <c r="U639" s="18"/>
    </row>
    <row r="640" spans="1:21" x14ac:dyDescent="0.3">
      <c r="A640" s="18"/>
      <c r="B640" s="18"/>
      <c r="C640" s="18"/>
      <c r="D640" s="18"/>
      <c r="E640" s="18"/>
      <c r="F640" s="18"/>
      <c r="G640" s="18"/>
      <c r="H640" s="18"/>
      <c r="I640" s="18"/>
      <c r="J640" s="18"/>
      <c r="K640" s="18"/>
      <c r="L640" s="18"/>
      <c r="M640" s="18"/>
      <c r="N640" s="18"/>
      <c r="O640" s="18"/>
      <c r="P640" s="18"/>
      <c r="Q640" s="18"/>
      <c r="R640" s="18"/>
      <c r="S640" s="18"/>
      <c r="T640" s="18"/>
      <c r="U640" s="18"/>
    </row>
    <row r="641" spans="1:21" x14ac:dyDescent="0.3">
      <c r="A641" s="18"/>
      <c r="B641" s="18"/>
      <c r="C641" s="18"/>
      <c r="D641" s="18"/>
      <c r="E641" s="18"/>
      <c r="F641" s="18"/>
      <c r="G641" s="18"/>
      <c r="H641" s="18"/>
      <c r="I641" s="18"/>
      <c r="J641" s="18"/>
      <c r="K641" s="18"/>
      <c r="L641" s="18"/>
      <c r="M641" s="18"/>
      <c r="N641" s="18"/>
      <c r="O641" s="18"/>
      <c r="P641" s="18"/>
      <c r="Q641" s="18"/>
      <c r="R641" s="18"/>
      <c r="S641" s="18"/>
      <c r="T641" s="18"/>
      <c r="U641" s="18"/>
    </row>
    <row r="642" spans="1:21" x14ac:dyDescent="0.3">
      <c r="A642" s="18"/>
      <c r="B642" s="18"/>
      <c r="C642" s="18"/>
      <c r="D642" s="18"/>
      <c r="E642" s="18"/>
      <c r="F642" s="18"/>
      <c r="G642" s="18"/>
      <c r="H642" s="18"/>
      <c r="I642" s="18"/>
      <c r="J642" s="18"/>
      <c r="K642" s="18"/>
      <c r="L642" s="18"/>
      <c r="M642" s="18"/>
      <c r="N642" s="18"/>
      <c r="O642" s="18"/>
      <c r="P642" s="18"/>
      <c r="Q642" s="18"/>
      <c r="R642" s="18"/>
      <c r="S642" s="18"/>
      <c r="T642" s="18"/>
      <c r="U642" s="18"/>
    </row>
    <row r="643" spans="1:21" x14ac:dyDescent="0.3">
      <c r="A643" s="18"/>
      <c r="B643" s="18"/>
      <c r="C643" s="18"/>
      <c r="D643" s="18"/>
      <c r="E643" s="18"/>
      <c r="F643" s="18"/>
      <c r="G643" s="18"/>
      <c r="H643" s="18"/>
      <c r="I643" s="18"/>
      <c r="J643" s="18"/>
      <c r="K643" s="18"/>
      <c r="L643" s="18"/>
      <c r="M643" s="18"/>
      <c r="N643" s="18"/>
      <c r="O643" s="18"/>
      <c r="P643" s="18"/>
      <c r="Q643" s="18"/>
      <c r="R643" s="18"/>
      <c r="S643" s="18"/>
      <c r="T643" s="18"/>
      <c r="U643" s="18"/>
    </row>
    <row r="644" spans="1:21" x14ac:dyDescent="0.3">
      <c r="A644" s="18"/>
      <c r="B644" s="18"/>
      <c r="C644" s="18"/>
      <c r="D644" s="18"/>
      <c r="E644" s="18"/>
      <c r="F644" s="18"/>
      <c r="G644" s="18"/>
      <c r="H644" s="18"/>
      <c r="I644" s="18"/>
      <c r="J644" s="18"/>
      <c r="K644" s="18"/>
      <c r="L644" s="18"/>
      <c r="M644" s="18"/>
      <c r="N644" s="18"/>
      <c r="O644" s="18"/>
      <c r="P644" s="18"/>
      <c r="Q644" s="18"/>
      <c r="R644" s="18"/>
      <c r="S644" s="18"/>
      <c r="T644" s="18"/>
      <c r="U644" s="18"/>
    </row>
    <row r="645" spans="1:21" x14ac:dyDescent="0.3">
      <c r="A645" s="18"/>
      <c r="B645" s="18"/>
      <c r="C645" s="18"/>
      <c r="D645" s="18"/>
      <c r="E645" s="18"/>
      <c r="F645" s="18"/>
      <c r="G645" s="18"/>
      <c r="H645" s="18"/>
      <c r="I645" s="18"/>
      <c r="J645" s="18"/>
      <c r="K645" s="18"/>
      <c r="L645" s="18"/>
      <c r="M645" s="18"/>
      <c r="N645" s="18"/>
      <c r="O645" s="18"/>
      <c r="P645" s="18"/>
      <c r="Q645" s="18"/>
      <c r="R645" s="18"/>
      <c r="S645" s="18"/>
      <c r="T645" s="18"/>
      <c r="U645" s="18"/>
    </row>
    <row r="646" spans="1:21" x14ac:dyDescent="0.3">
      <c r="A646" s="18"/>
      <c r="B646" s="18"/>
      <c r="C646" s="18"/>
      <c r="D646" s="18"/>
      <c r="E646" s="18"/>
      <c r="F646" s="18"/>
      <c r="G646" s="18"/>
      <c r="H646" s="18"/>
      <c r="I646" s="18"/>
      <c r="J646" s="18"/>
      <c r="K646" s="18"/>
      <c r="L646" s="18"/>
      <c r="M646" s="18"/>
      <c r="N646" s="18"/>
      <c r="O646" s="18"/>
      <c r="P646" s="18"/>
      <c r="Q646" s="18"/>
      <c r="R646" s="18"/>
      <c r="S646" s="18"/>
      <c r="T646" s="18"/>
      <c r="U646" s="18"/>
    </row>
    <row r="647" spans="1:21" x14ac:dyDescent="0.3">
      <c r="A647" s="18"/>
      <c r="B647" s="18"/>
      <c r="C647" s="18"/>
      <c r="D647" s="18"/>
      <c r="E647" s="18"/>
      <c r="F647" s="18"/>
      <c r="G647" s="18"/>
      <c r="H647" s="18"/>
      <c r="I647" s="18"/>
      <c r="J647" s="18"/>
      <c r="K647" s="18"/>
      <c r="L647" s="18"/>
      <c r="M647" s="18"/>
      <c r="N647" s="18"/>
      <c r="O647" s="18"/>
      <c r="P647" s="18"/>
      <c r="Q647" s="18"/>
      <c r="R647" s="18"/>
      <c r="S647" s="18"/>
      <c r="T647" s="18"/>
      <c r="U647" s="18"/>
    </row>
    <row r="648" spans="1:21" x14ac:dyDescent="0.3">
      <c r="A648" s="18"/>
      <c r="B648" s="18"/>
      <c r="C648" s="18"/>
      <c r="D648" s="18"/>
      <c r="E648" s="18"/>
      <c r="F648" s="18"/>
      <c r="G648" s="18"/>
      <c r="H648" s="18"/>
      <c r="I648" s="18"/>
      <c r="J648" s="18"/>
      <c r="K648" s="18"/>
      <c r="L648" s="18"/>
      <c r="M648" s="18"/>
      <c r="N648" s="18"/>
      <c r="O648" s="18"/>
      <c r="P648" s="18"/>
      <c r="Q648" s="18"/>
      <c r="R648" s="18"/>
      <c r="S648" s="18"/>
      <c r="T648" s="18"/>
      <c r="U648" s="18"/>
    </row>
    <row r="649" spans="1:21" x14ac:dyDescent="0.3">
      <c r="A649" s="18"/>
      <c r="B649" s="18"/>
      <c r="C649" s="18"/>
      <c r="D649" s="18"/>
      <c r="E649" s="18"/>
      <c r="F649" s="18"/>
      <c r="G649" s="18"/>
      <c r="H649" s="18"/>
      <c r="I649" s="18"/>
      <c r="J649" s="18"/>
      <c r="K649" s="18"/>
      <c r="L649" s="18"/>
      <c r="M649" s="18"/>
      <c r="N649" s="18"/>
      <c r="O649" s="18"/>
      <c r="P649" s="18"/>
      <c r="Q649" s="18"/>
      <c r="R649" s="18"/>
      <c r="S649" s="18"/>
      <c r="T649" s="18"/>
      <c r="U649" s="18"/>
    </row>
    <row r="650" spans="1:21" x14ac:dyDescent="0.3">
      <c r="A650" s="18"/>
      <c r="B650" s="18"/>
      <c r="C650" s="18"/>
      <c r="D650" s="18"/>
      <c r="E650" s="18"/>
      <c r="F650" s="18"/>
      <c r="G650" s="18"/>
      <c r="H650" s="18"/>
      <c r="I650" s="18"/>
      <c r="J650" s="18"/>
      <c r="K650" s="18"/>
      <c r="L650" s="18"/>
      <c r="M650" s="18"/>
      <c r="N650" s="18"/>
      <c r="O650" s="18"/>
      <c r="P650" s="18"/>
      <c r="Q650" s="18"/>
      <c r="R650" s="18"/>
      <c r="S650" s="18"/>
      <c r="T650" s="18"/>
      <c r="U650" s="18"/>
    </row>
    <row r="651" spans="1:21" x14ac:dyDescent="0.3">
      <c r="A651" s="18"/>
      <c r="B651" s="18"/>
      <c r="C651" s="18"/>
      <c r="D651" s="18"/>
      <c r="E651" s="18"/>
      <c r="F651" s="18"/>
      <c r="G651" s="18"/>
      <c r="H651" s="18"/>
      <c r="I651" s="18"/>
      <c r="J651" s="18"/>
      <c r="K651" s="18"/>
      <c r="L651" s="18"/>
      <c r="M651" s="18"/>
      <c r="N651" s="18"/>
      <c r="O651" s="18"/>
      <c r="P651" s="18"/>
      <c r="Q651" s="18"/>
      <c r="R651" s="18"/>
      <c r="S651" s="18"/>
      <c r="T651" s="18"/>
      <c r="U651" s="18"/>
    </row>
    <row r="652" spans="1:21" x14ac:dyDescent="0.3">
      <c r="A652" s="18"/>
      <c r="B652" s="18"/>
      <c r="C652" s="18"/>
      <c r="D652" s="18"/>
      <c r="E652" s="18"/>
      <c r="F652" s="18"/>
      <c r="G652" s="18"/>
      <c r="H652" s="18"/>
      <c r="I652" s="18"/>
      <c r="J652" s="18"/>
      <c r="K652" s="18"/>
      <c r="L652" s="18"/>
      <c r="M652" s="18"/>
      <c r="N652" s="18"/>
      <c r="O652" s="18"/>
      <c r="P652" s="18"/>
      <c r="Q652" s="18"/>
      <c r="R652" s="18"/>
      <c r="S652" s="18"/>
      <c r="T652" s="18"/>
      <c r="U652" s="18"/>
    </row>
    <row r="653" spans="1:21" x14ac:dyDescent="0.3">
      <c r="A653" s="18"/>
      <c r="B653" s="18"/>
      <c r="C653" s="18"/>
      <c r="D653" s="18"/>
      <c r="E653" s="18"/>
      <c r="F653" s="18"/>
      <c r="G653" s="18"/>
      <c r="H653" s="18"/>
      <c r="I653" s="18"/>
      <c r="J653" s="18"/>
      <c r="K653" s="18"/>
      <c r="L653" s="18"/>
      <c r="M653" s="18"/>
      <c r="N653" s="18"/>
      <c r="O653" s="18"/>
      <c r="P653" s="18"/>
      <c r="Q653" s="18"/>
      <c r="R653" s="18"/>
      <c r="S653" s="18"/>
      <c r="T653" s="18"/>
      <c r="U653" s="18"/>
    </row>
    <row r="654" spans="1:21" x14ac:dyDescent="0.3">
      <c r="A654" s="18"/>
      <c r="B654" s="18"/>
      <c r="C654" s="18"/>
      <c r="D654" s="18"/>
      <c r="E654" s="18"/>
      <c r="F654" s="18"/>
      <c r="G654" s="18"/>
      <c r="H654" s="18"/>
      <c r="I654" s="18"/>
      <c r="J654" s="18"/>
      <c r="K654" s="18"/>
      <c r="L654" s="18"/>
      <c r="M654" s="18"/>
      <c r="N654" s="18"/>
      <c r="O654" s="18"/>
      <c r="P654" s="18"/>
      <c r="Q654" s="18"/>
      <c r="R654" s="18"/>
      <c r="S654" s="18"/>
      <c r="T654" s="18"/>
      <c r="U654" s="18"/>
    </row>
    <row r="655" spans="1:21" x14ac:dyDescent="0.3">
      <c r="A655" s="18"/>
      <c r="B655" s="18"/>
      <c r="C655" s="18"/>
      <c r="D655" s="18"/>
      <c r="E655" s="18"/>
      <c r="F655" s="18"/>
      <c r="G655" s="18"/>
      <c r="H655" s="18"/>
      <c r="I655" s="18"/>
      <c r="J655" s="18"/>
      <c r="K655" s="18"/>
      <c r="L655" s="18"/>
      <c r="M655" s="18"/>
      <c r="N655" s="18"/>
      <c r="O655" s="18"/>
      <c r="P655" s="18"/>
      <c r="Q655" s="18"/>
      <c r="R655" s="18"/>
      <c r="S655" s="18"/>
      <c r="T655" s="18"/>
      <c r="U655" s="18"/>
    </row>
    <row r="656" spans="1:21" x14ac:dyDescent="0.3">
      <c r="A656" s="18"/>
      <c r="B656" s="18"/>
      <c r="C656" s="18"/>
      <c r="D656" s="18"/>
      <c r="E656" s="18"/>
      <c r="F656" s="18"/>
      <c r="G656" s="18"/>
      <c r="H656" s="18"/>
      <c r="I656" s="18"/>
      <c r="J656" s="18"/>
      <c r="K656" s="18"/>
      <c r="L656" s="18"/>
      <c r="M656" s="18"/>
      <c r="N656" s="18"/>
      <c r="O656" s="18"/>
      <c r="P656" s="18"/>
      <c r="Q656" s="18"/>
      <c r="R656" s="18"/>
      <c r="S656" s="18"/>
      <c r="T656" s="18"/>
      <c r="U656" s="18"/>
    </row>
    <row r="657" spans="1:21" x14ac:dyDescent="0.3">
      <c r="A657" s="18"/>
      <c r="B657" s="18"/>
      <c r="C657" s="18"/>
      <c r="D657" s="18"/>
      <c r="E657" s="18"/>
      <c r="F657" s="18"/>
      <c r="G657" s="18"/>
      <c r="H657" s="18"/>
      <c r="I657" s="18"/>
      <c r="J657" s="18"/>
      <c r="K657" s="18"/>
      <c r="L657" s="18"/>
      <c r="M657" s="18"/>
      <c r="N657" s="18"/>
      <c r="O657" s="18"/>
      <c r="P657" s="18"/>
      <c r="Q657" s="18"/>
      <c r="R657" s="18"/>
      <c r="S657" s="18"/>
      <c r="T657" s="18"/>
      <c r="U657" s="18"/>
    </row>
    <row r="658" spans="1:21" x14ac:dyDescent="0.3">
      <c r="A658" s="18"/>
      <c r="B658" s="18"/>
      <c r="C658" s="18"/>
      <c r="D658" s="18"/>
      <c r="E658" s="18"/>
      <c r="F658" s="18"/>
      <c r="G658" s="18"/>
      <c r="H658" s="18"/>
      <c r="I658" s="18"/>
      <c r="J658" s="18"/>
      <c r="K658" s="18"/>
      <c r="L658" s="18"/>
      <c r="M658" s="18"/>
      <c r="N658" s="18"/>
      <c r="O658" s="18"/>
      <c r="P658" s="18"/>
      <c r="Q658" s="18"/>
      <c r="R658" s="18"/>
      <c r="S658" s="18"/>
      <c r="T658" s="18"/>
      <c r="U658" s="18"/>
    </row>
    <row r="659" spans="1:21" x14ac:dyDescent="0.3">
      <c r="A659" s="18"/>
      <c r="B659" s="18"/>
      <c r="C659" s="18"/>
      <c r="D659" s="18"/>
      <c r="E659" s="18"/>
      <c r="F659" s="18"/>
      <c r="G659" s="18"/>
      <c r="H659" s="18"/>
      <c r="I659" s="18"/>
      <c r="J659" s="18"/>
      <c r="K659" s="18"/>
      <c r="L659" s="18"/>
      <c r="M659" s="18"/>
      <c r="N659" s="18"/>
      <c r="O659" s="18"/>
      <c r="P659" s="18"/>
      <c r="Q659" s="18"/>
      <c r="R659" s="18"/>
      <c r="S659" s="18"/>
      <c r="T659" s="18"/>
      <c r="U659" s="18"/>
    </row>
    <row r="660" spans="1:21" x14ac:dyDescent="0.3">
      <c r="A660" s="18"/>
      <c r="B660" s="18"/>
      <c r="C660" s="18"/>
      <c r="D660" s="18"/>
      <c r="E660" s="18"/>
      <c r="F660" s="18"/>
      <c r="G660" s="18"/>
      <c r="H660" s="18"/>
      <c r="I660" s="18"/>
      <c r="J660" s="18"/>
      <c r="K660" s="18"/>
      <c r="L660" s="18"/>
      <c r="M660" s="18"/>
      <c r="N660" s="18"/>
      <c r="O660" s="18"/>
      <c r="P660" s="18"/>
      <c r="Q660" s="18"/>
      <c r="R660" s="18"/>
      <c r="S660" s="18"/>
      <c r="T660" s="18"/>
      <c r="U660" s="18"/>
    </row>
    <row r="661" spans="1:21" x14ac:dyDescent="0.3">
      <c r="A661" s="18"/>
      <c r="B661" s="18"/>
      <c r="C661" s="18"/>
      <c r="D661" s="18"/>
      <c r="E661" s="18"/>
      <c r="F661" s="18"/>
      <c r="G661" s="18"/>
      <c r="H661" s="18"/>
      <c r="I661" s="18"/>
      <c r="J661" s="18"/>
      <c r="K661" s="18"/>
      <c r="L661" s="18"/>
      <c r="M661" s="18"/>
      <c r="N661" s="18"/>
      <c r="O661" s="18"/>
      <c r="P661" s="18"/>
      <c r="Q661" s="18"/>
      <c r="R661" s="18"/>
      <c r="S661" s="18"/>
      <c r="T661" s="18"/>
      <c r="U661" s="18"/>
    </row>
    <row r="662" spans="1:21" x14ac:dyDescent="0.3">
      <c r="A662" s="18"/>
      <c r="B662" s="18"/>
      <c r="C662" s="18"/>
      <c r="D662" s="18"/>
      <c r="E662" s="18"/>
      <c r="F662" s="18"/>
      <c r="G662" s="18"/>
      <c r="H662" s="18"/>
      <c r="I662" s="18"/>
      <c r="J662" s="18"/>
      <c r="K662" s="18"/>
      <c r="L662" s="18"/>
      <c r="M662" s="18"/>
      <c r="N662" s="18"/>
      <c r="O662" s="18"/>
      <c r="P662" s="18"/>
      <c r="Q662" s="18"/>
      <c r="R662" s="18"/>
      <c r="S662" s="18"/>
      <c r="T662" s="18"/>
      <c r="U662" s="18"/>
    </row>
    <row r="663" spans="1:21" x14ac:dyDescent="0.3">
      <c r="A663" s="18"/>
      <c r="B663" s="18"/>
      <c r="C663" s="18"/>
      <c r="D663" s="18"/>
      <c r="E663" s="18"/>
      <c r="F663" s="18"/>
      <c r="G663" s="18"/>
      <c r="H663" s="18"/>
      <c r="I663" s="18"/>
      <c r="J663" s="18"/>
      <c r="K663" s="18"/>
      <c r="L663" s="18"/>
      <c r="M663" s="18"/>
      <c r="N663" s="18"/>
      <c r="O663" s="18"/>
      <c r="P663" s="18"/>
      <c r="Q663" s="18"/>
      <c r="R663" s="18"/>
      <c r="S663" s="18"/>
      <c r="T663" s="18"/>
      <c r="U663" s="18"/>
    </row>
    <row r="664" spans="1:21" x14ac:dyDescent="0.3">
      <c r="A664" s="18"/>
      <c r="B664" s="18"/>
      <c r="C664" s="18"/>
      <c r="D664" s="18"/>
      <c r="E664" s="18"/>
      <c r="F664" s="18"/>
      <c r="G664" s="18"/>
      <c r="H664" s="18"/>
      <c r="I664" s="18"/>
      <c r="J664" s="18"/>
      <c r="K664" s="18"/>
      <c r="L664" s="18"/>
      <c r="M664" s="18"/>
      <c r="N664" s="18"/>
      <c r="O664" s="18"/>
      <c r="P664" s="18"/>
      <c r="Q664" s="18"/>
      <c r="R664" s="18"/>
      <c r="S664" s="18"/>
      <c r="T664" s="18"/>
      <c r="U664" s="18"/>
    </row>
    <row r="665" spans="1:21" x14ac:dyDescent="0.3">
      <c r="A665" s="18"/>
      <c r="B665" s="18"/>
      <c r="C665" s="18"/>
      <c r="D665" s="18"/>
      <c r="E665" s="18"/>
      <c r="F665" s="18"/>
      <c r="G665" s="18"/>
      <c r="H665" s="18"/>
      <c r="I665" s="18"/>
      <c r="J665" s="18"/>
      <c r="K665" s="18"/>
      <c r="L665" s="18"/>
      <c r="M665" s="18"/>
      <c r="N665" s="18"/>
      <c r="O665" s="18"/>
      <c r="P665" s="18"/>
      <c r="Q665" s="18"/>
      <c r="R665" s="18"/>
      <c r="S665" s="18"/>
      <c r="T665" s="18"/>
      <c r="U665" s="18"/>
    </row>
    <row r="666" spans="1:21" x14ac:dyDescent="0.3">
      <c r="A666" s="18"/>
      <c r="B666" s="18"/>
      <c r="C666" s="18"/>
      <c r="D666" s="18"/>
      <c r="E666" s="18"/>
      <c r="F666" s="18"/>
      <c r="G666" s="18"/>
      <c r="H666" s="18"/>
      <c r="I666" s="18"/>
      <c r="J666" s="18"/>
      <c r="K666" s="18"/>
      <c r="L666" s="18"/>
      <c r="M666" s="18"/>
      <c r="N666" s="18"/>
      <c r="O666" s="18"/>
      <c r="P666" s="18"/>
      <c r="Q666" s="18"/>
      <c r="R666" s="18"/>
      <c r="S666" s="18"/>
      <c r="T666" s="18"/>
      <c r="U666" s="18"/>
    </row>
    <row r="667" spans="1:21" x14ac:dyDescent="0.3">
      <c r="A667" s="18"/>
      <c r="B667" s="18"/>
      <c r="C667" s="18"/>
      <c r="D667" s="18"/>
      <c r="E667" s="18"/>
      <c r="F667" s="18"/>
      <c r="G667" s="18"/>
      <c r="H667" s="18"/>
      <c r="I667" s="18"/>
      <c r="J667" s="18"/>
      <c r="K667" s="18"/>
      <c r="L667" s="18"/>
      <c r="M667" s="18"/>
      <c r="N667" s="18"/>
      <c r="O667" s="18"/>
      <c r="P667" s="18"/>
      <c r="Q667" s="18"/>
      <c r="R667" s="18"/>
      <c r="S667" s="18"/>
      <c r="T667" s="18"/>
      <c r="U667" s="18"/>
    </row>
    <row r="668" spans="1:21" x14ac:dyDescent="0.3">
      <c r="A668" s="18"/>
      <c r="B668" s="18"/>
      <c r="C668" s="18"/>
      <c r="D668" s="18"/>
      <c r="E668" s="18"/>
      <c r="F668" s="18"/>
      <c r="G668" s="18"/>
      <c r="H668" s="18"/>
      <c r="I668" s="18"/>
      <c r="J668" s="18"/>
      <c r="K668" s="18"/>
      <c r="L668" s="18"/>
      <c r="M668" s="18"/>
      <c r="N668" s="18"/>
      <c r="O668" s="18"/>
      <c r="P668" s="18"/>
      <c r="Q668" s="18"/>
      <c r="R668" s="18"/>
      <c r="S668" s="18"/>
      <c r="T668" s="18"/>
      <c r="U668" s="18"/>
    </row>
    <row r="669" spans="1:21" x14ac:dyDescent="0.3">
      <c r="A669" s="18"/>
      <c r="B669" s="18"/>
      <c r="C669" s="18"/>
      <c r="D669" s="18"/>
      <c r="E669" s="18"/>
      <c r="F669" s="18"/>
      <c r="G669" s="18"/>
      <c r="H669" s="18"/>
      <c r="I669" s="18"/>
      <c r="J669" s="18"/>
      <c r="K669" s="18"/>
      <c r="L669" s="18"/>
      <c r="M669" s="18"/>
      <c r="N669" s="18"/>
      <c r="O669" s="18"/>
      <c r="P669" s="18"/>
      <c r="Q669" s="18"/>
      <c r="R669" s="18"/>
      <c r="S669" s="18"/>
      <c r="T669" s="18"/>
      <c r="U669" s="18"/>
    </row>
    <row r="670" spans="1:21" x14ac:dyDescent="0.3">
      <c r="A670" s="18"/>
      <c r="B670" s="18"/>
      <c r="C670" s="18"/>
      <c r="D670" s="18"/>
      <c r="E670" s="18"/>
      <c r="F670" s="18"/>
      <c r="G670" s="18"/>
      <c r="H670" s="18"/>
      <c r="I670" s="18"/>
      <c r="J670" s="18"/>
      <c r="K670" s="18"/>
      <c r="L670" s="18"/>
      <c r="M670" s="18"/>
      <c r="N670" s="18"/>
      <c r="O670" s="18"/>
      <c r="P670" s="18"/>
      <c r="Q670" s="18"/>
      <c r="R670" s="18"/>
      <c r="S670" s="18"/>
      <c r="T670" s="18"/>
      <c r="U670" s="18"/>
    </row>
    <row r="671" spans="1:21" x14ac:dyDescent="0.3">
      <c r="A671" s="18"/>
      <c r="B671" s="18"/>
      <c r="C671" s="18"/>
      <c r="D671" s="18"/>
      <c r="E671" s="18"/>
      <c r="F671" s="18"/>
      <c r="G671" s="18"/>
      <c r="H671" s="18"/>
      <c r="I671" s="18"/>
      <c r="J671" s="18"/>
      <c r="K671" s="18"/>
      <c r="L671" s="18"/>
      <c r="M671" s="18"/>
      <c r="N671" s="18"/>
      <c r="O671" s="18"/>
      <c r="P671" s="18"/>
      <c r="Q671" s="18"/>
      <c r="R671" s="18"/>
      <c r="S671" s="18"/>
      <c r="T671" s="18"/>
      <c r="U671" s="18"/>
    </row>
    <row r="672" spans="1:21" x14ac:dyDescent="0.3">
      <c r="A672" s="18"/>
      <c r="B672" s="18"/>
      <c r="C672" s="18"/>
      <c r="D672" s="18"/>
      <c r="E672" s="18"/>
      <c r="F672" s="18"/>
      <c r="G672" s="18"/>
      <c r="H672" s="18"/>
      <c r="I672" s="18"/>
      <c r="J672" s="18"/>
      <c r="K672" s="18"/>
      <c r="L672" s="18"/>
      <c r="M672" s="18"/>
      <c r="N672" s="18"/>
      <c r="O672" s="18"/>
      <c r="P672" s="18"/>
      <c r="Q672" s="18"/>
      <c r="R672" s="18"/>
      <c r="S672" s="18"/>
      <c r="T672" s="18"/>
      <c r="U672" s="18"/>
    </row>
    <row r="673" spans="1:21" x14ac:dyDescent="0.3">
      <c r="A673" s="18"/>
      <c r="B673" s="18"/>
      <c r="C673" s="18"/>
      <c r="D673" s="18"/>
      <c r="E673" s="18"/>
      <c r="F673" s="18"/>
      <c r="G673" s="18"/>
      <c r="H673" s="18"/>
      <c r="I673" s="18"/>
      <c r="J673" s="18"/>
      <c r="K673" s="18"/>
      <c r="L673" s="18"/>
      <c r="M673" s="18"/>
      <c r="N673" s="18"/>
      <c r="O673" s="18"/>
      <c r="P673" s="18"/>
      <c r="Q673" s="18"/>
      <c r="R673" s="18"/>
      <c r="S673" s="18"/>
      <c r="T673" s="18"/>
      <c r="U673" s="18"/>
    </row>
    <row r="674" spans="1:21" x14ac:dyDescent="0.3">
      <c r="A674" s="18"/>
      <c r="B674" s="18"/>
      <c r="C674" s="18"/>
      <c r="D674" s="18"/>
      <c r="E674" s="18"/>
      <c r="F674" s="18"/>
      <c r="G674" s="18"/>
      <c r="H674" s="18"/>
      <c r="I674" s="18"/>
      <c r="J674" s="18"/>
      <c r="K674" s="18"/>
      <c r="L674" s="18"/>
      <c r="M674" s="18"/>
      <c r="N674" s="18"/>
      <c r="O674" s="18"/>
      <c r="P674" s="18"/>
      <c r="Q674" s="18"/>
      <c r="R674" s="18"/>
      <c r="S674" s="18"/>
      <c r="T674" s="18"/>
      <c r="U674" s="18"/>
    </row>
    <row r="675" spans="1:21" x14ac:dyDescent="0.3">
      <c r="A675" s="18"/>
      <c r="B675" s="18"/>
      <c r="C675" s="18"/>
      <c r="D675" s="18"/>
      <c r="E675" s="18"/>
      <c r="F675" s="18"/>
      <c r="G675" s="18"/>
      <c r="H675" s="18"/>
      <c r="I675" s="18"/>
      <c r="J675" s="18"/>
      <c r="K675" s="18"/>
      <c r="L675" s="18"/>
      <c r="M675" s="18"/>
      <c r="N675" s="18"/>
      <c r="O675" s="18"/>
      <c r="P675" s="18"/>
      <c r="Q675" s="18"/>
      <c r="R675" s="18"/>
      <c r="S675" s="18"/>
      <c r="T675" s="18"/>
      <c r="U675" s="18"/>
    </row>
    <row r="676" spans="1:21" x14ac:dyDescent="0.3">
      <c r="A676" s="18"/>
      <c r="B676" s="18"/>
      <c r="C676" s="18"/>
      <c r="D676" s="18"/>
      <c r="E676" s="18"/>
      <c r="F676" s="18"/>
      <c r="G676" s="18"/>
      <c r="H676" s="18"/>
      <c r="I676" s="18"/>
      <c r="J676" s="18"/>
      <c r="K676" s="18"/>
      <c r="L676" s="18"/>
      <c r="M676" s="18"/>
      <c r="N676" s="18"/>
      <c r="O676" s="18"/>
      <c r="P676" s="18"/>
      <c r="Q676" s="18"/>
      <c r="R676" s="18"/>
      <c r="S676" s="18"/>
      <c r="T676" s="18"/>
      <c r="U676" s="18"/>
    </row>
    <row r="677" spans="1:21" x14ac:dyDescent="0.3">
      <c r="A677" s="18"/>
      <c r="B677" s="18"/>
      <c r="C677" s="18"/>
      <c r="D677" s="18"/>
      <c r="E677" s="18"/>
      <c r="F677" s="18"/>
      <c r="G677" s="18"/>
      <c r="H677" s="18"/>
      <c r="I677" s="18"/>
      <c r="J677" s="18"/>
      <c r="K677" s="18"/>
      <c r="L677" s="18"/>
      <c r="M677" s="18"/>
      <c r="N677" s="18"/>
      <c r="O677" s="18"/>
      <c r="P677" s="18"/>
      <c r="Q677" s="18"/>
      <c r="R677" s="18"/>
      <c r="S677" s="18"/>
      <c r="T677" s="18"/>
      <c r="U677" s="18"/>
    </row>
    <row r="678" spans="1:21" x14ac:dyDescent="0.3">
      <c r="A678" s="18"/>
      <c r="B678" s="18"/>
      <c r="C678" s="18"/>
      <c r="D678" s="18"/>
      <c r="E678" s="18"/>
      <c r="F678" s="18"/>
      <c r="G678" s="18"/>
      <c r="H678" s="18"/>
      <c r="I678" s="18"/>
      <c r="J678" s="18"/>
      <c r="K678" s="18"/>
      <c r="L678" s="18"/>
      <c r="M678" s="18"/>
      <c r="N678" s="18"/>
      <c r="O678" s="18"/>
      <c r="P678" s="18"/>
      <c r="Q678" s="18"/>
      <c r="R678" s="18"/>
      <c r="S678" s="18"/>
      <c r="T678" s="18"/>
      <c r="U678" s="18"/>
    </row>
    <row r="679" spans="1:21" x14ac:dyDescent="0.3">
      <c r="A679" s="18"/>
      <c r="B679" s="18"/>
      <c r="C679" s="18"/>
      <c r="D679" s="18"/>
      <c r="E679" s="18"/>
      <c r="F679" s="18"/>
      <c r="G679" s="18"/>
      <c r="H679" s="18"/>
      <c r="I679" s="18"/>
      <c r="J679" s="18"/>
      <c r="K679" s="18"/>
      <c r="L679" s="18"/>
      <c r="M679" s="18"/>
      <c r="N679" s="18"/>
      <c r="O679" s="18"/>
      <c r="P679" s="18"/>
      <c r="Q679" s="18"/>
      <c r="R679" s="18"/>
      <c r="S679" s="18"/>
      <c r="T679" s="18"/>
      <c r="U679" s="18"/>
    </row>
    <row r="680" spans="1:21" x14ac:dyDescent="0.3">
      <c r="A680" s="18"/>
      <c r="B680" s="18"/>
      <c r="C680" s="18"/>
      <c r="D680" s="18"/>
      <c r="E680" s="18"/>
      <c r="F680" s="18"/>
      <c r="G680" s="18"/>
      <c r="H680" s="18"/>
      <c r="I680" s="18"/>
      <c r="J680" s="18"/>
      <c r="K680" s="18"/>
      <c r="L680" s="18"/>
      <c r="M680" s="18"/>
      <c r="N680" s="18"/>
      <c r="O680" s="18"/>
      <c r="P680" s="18"/>
      <c r="Q680" s="18"/>
      <c r="R680" s="18"/>
      <c r="S680" s="18"/>
      <c r="T680" s="18"/>
      <c r="U680" s="18"/>
    </row>
    <row r="681" spans="1:21" x14ac:dyDescent="0.3">
      <c r="A681" s="18"/>
      <c r="B681" s="18"/>
      <c r="C681" s="18"/>
      <c r="D681" s="18"/>
      <c r="E681" s="18"/>
      <c r="F681" s="18"/>
      <c r="G681" s="18"/>
      <c r="H681" s="18"/>
      <c r="I681" s="18"/>
      <c r="J681" s="18"/>
      <c r="K681" s="18"/>
      <c r="L681" s="18"/>
      <c r="M681" s="18"/>
      <c r="N681" s="18"/>
      <c r="O681" s="18"/>
      <c r="P681" s="18"/>
      <c r="Q681" s="18"/>
      <c r="R681" s="18"/>
      <c r="S681" s="18"/>
      <c r="T681" s="18"/>
      <c r="U681" s="18"/>
    </row>
    <row r="682" spans="1:21" x14ac:dyDescent="0.3">
      <c r="A682" s="18"/>
      <c r="B682" s="18"/>
      <c r="C682" s="18"/>
      <c r="D682" s="18"/>
      <c r="E682" s="18"/>
      <c r="F682" s="18"/>
      <c r="G682" s="18"/>
      <c r="H682" s="18"/>
      <c r="I682" s="18"/>
      <c r="J682" s="18"/>
      <c r="K682" s="18"/>
      <c r="L682" s="18"/>
      <c r="M682" s="18"/>
      <c r="N682" s="18"/>
      <c r="O682" s="18"/>
      <c r="P682" s="18"/>
      <c r="Q682" s="18"/>
      <c r="R682" s="18"/>
      <c r="S682" s="18"/>
      <c r="T682" s="18"/>
      <c r="U682" s="18"/>
    </row>
    <row r="683" spans="1:21" x14ac:dyDescent="0.3">
      <c r="A683" s="18"/>
      <c r="B683" s="18"/>
      <c r="C683" s="18"/>
      <c r="D683" s="18"/>
      <c r="E683" s="18"/>
      <c r="F683" s="18"/>
      <c r="G683" s="18"/>
      <c r="H683" s="18"/>
      <c r="I683" s="18"/>
      <c r="J683" s="18"/>
      <c r="K683" s="18"/>
      <c r="L683" s="18"/>
      <c r="M683" s="18"/>
      <c r="N683" s="18"/>
      <c r="O683" s="18"/>
      <c r="P683" s="18"/>
      <c r="Q683" s="18"/>
      <c r="R683" s="18"/>
      <c r="S683" s="18"/>
      <c r="T683" s="18"/>
      <c r="U683" s="18"/>
    </row>
    <row r="684" spans="1:21" x14ac:dyDescent="0.3">
      <c r="A684" s="18"/>
      <c r="B684" s="18"/>
      <c r="C684" s="18"/>
      <c r="D684" s="18"/>
      <c r="E684" s="18"/>
      <c r="F684" s="18"/>
      <c r="G684" s="18"/>
      <c r="H684" s="18"/>
      <c r="I684" s="18"/>
      <c r="J684" s="18"/>
      <c r="K684" s="18"/>
      <c r="L684" s="18"/>
      <c r="M684" s="18"/>
      <c r="N684" s="18"/>
      <c r="O684" s="18"/>
      <c r="P684" s="18"/>
      <c r="Q684" s="18"/>
      <c r="R684" s="18"/>
      <c r="S684" s="18"/>
      <c r="T684" s="18"/>
      <c r="U684" s="18"/>
    </row>
    <row r="685" spans="1:21" x14ac:dyDescent="0.3">
      <c r="A685" s="18"/>
      <c r="B685" s="18"/>
      <c r="C685" s="18"/>
      <c r="D685" s="18"/>
      <c r="E685" s="18"/>
      <c r="F685" s="18"/>
      <c r="G685" s="18"/>
      <c r="H685" s="18"/>
      <c r="I685" s="18"/>
      <c r="J685" s="18"/>
      <c r="K685" s="18"/>
      <c r="L685" s="18"/>
      <c r="M685" s="18"/>
      <c r="N685" s="18"/>
      <c r="O685" s="18"/>
      <c r="P685" s="18"/>
      <c r="Q685" s="18"/>
      <c r="R685" s="18"/>
      <c r="S685" s="18"/>
      <c r="T685" s="18"/>
      <c r="U685" s="18"/>
    </row>
    <row r="686" spans="1:21" x14ac:dyDescent="0.3">
      <c r="A686" s="18"/>
      <c r="B686" s="18"/>
      <c r="C686" s="18"/>
      <c r="D686" s="18"/>
      <c r="E686" s="18"/>
      <c r="F686" s="18"/>
      <c r="G686" s="18"/>
      <c r="H686" s="18"/>
      <c r="I686" s="18"/>
      <c r="J686" s="18"/>
      <c r="K686" s="18"/>
      <c r="L686" s="18"/>
      <c r="M686" s="18"/>
      <c r="N686" s="18"/>
      <c r="O686" s="18"/>
      <c r="P686" s="18"/>
      <c r="Q686" s="18"/>
      <c r="R686" s="18"/>
      <c r="S686" s="18"/>
      <c r="T686" s="18"/>
      <c r="U686" s="18"/>
    </row>
    <row r="687" spans="1:21" x14ac:dyDescent="0.3">
      <c r="A687" s="18"/>
      <c r="B687" s="18"/>
      <c r="C687" s="18"/>
      <c r="D687" s="18"/>
      <c r="E687" s="18"/>
      <c r="F687" s="18"/>
      <c r="G687" s="18"/>
      <c r="H687" s="18"/>
      <c r="I687" s="18"/>
      <c r="J687" s="18"/>
      <c r="K687" s="18"/>
      <c r="L687" s="18"/>
      <c r="M687" s="18"/>
      <c r="N687" s="18"/>
      <c r="O687" s="18"/>
      <c r="P687" s="18"/>
      <c r="Q687" s="18"/>
      <c r="R687" s="18"/>
      <c r="S687" s="18"/>
      <c r="T687" s="18"/>
      <c r="U687" s="18"/>
    </row>
    <row r="688" spans="1:21" x14ac:dyDescent="0.3">
      <c r="A688" s="18"/>
      <c r="B688" s="18"/>
      <c r="C688" s="18"/>
      <c r="D688" s="18"/>
      <c r="E688" s="18"/>
      <c r="F688" s="18"/>
      <c r="G688" s="18"/>
      <c r="H688" s="18"/>
      <c r="I688" s="18"/>
      <c r="J688" s="18"/>
      <c r="K688" s="18"/>
      <c r="L688" s="18"/>
      <c r="M688" s="18"/>
      <c r="N688" s="18"/>
      <c r="O688" s="18"/>
      <c r="P688" s="18"/>
      <c r="Q688" s="18"/>
      <c r="R688" s="18"/>
      <c r="S688" s="18"/>
      <c r="T688" s="18"/>
      <c r="U688" s="18"/>
    </row>
    <row r="689" spans="1:21" x14ac:dyDescent="0.3">
      <c r="A689" s="18"/>
      <c r="B689" s="18"/>
      <c r="C689" s="18"/>
      <c r="D689" s="18"/>
      <c r="E689" s="18"/>
      <c r="F689" s="18"/>
      <c r="G689" s="18"/>
      <c r="H689" s="18"/>
      <c r="I689" s="18"/>
      <c r="J689" s="18"/>
      <c r="K689" s="18"/>
      <c r="L689" s="18"/>
      <c r="M689" s="18"/>
      <c r="N689" s="18"/>
      <c r="O689" s="18"/>
      <c r="P689" s="18"/>
      <c r="Q689" s="18"/>
      <c r="R689" s="18"/>
      <c r="S689" s="18"/>
      <c r="T689" s="18"/>
      <c r="U689" s="18"/>
    </row>
    <row r="690" spans="1:21" x14ac:dyDescent="0.3">
      <c r="A690" s="18"/>
      <c r="B690" s="18"/>
      <c r="C690" s="18"/>
      <c r="D690" s="18"/>
      <c r="E690" s="18"/>
      <c r="F690" s="18"/>
      <c r="G690" s="18"/>
      <c r="H690" s="18"/>
      <c r="I690" s="18"/>
      <c r="J690" s="18"/>
      <c r="K690" s="18"/>
      <c r="L690" s="18"/>
      <c r="M690" s="18"/>
      <c r="N690" s="18"/>
      <c r="O690" s="18"/>
      <c r="P690" s="18"/>
      <c r="Q690" s="18"/>
      <c r="R690" s="18"/>
      <c r="S690" s="18"/>
      <c r="T690" s="18"/>
      <c r="U690" s="18"/>
    </row>
    <row r="691" spans="1:21" x14ac:dyDescent="0.3">
      <c r="A691" s="18"/>
      <c r="B691" s="18"/>
      <c r="C691" s="18"/>
      <c r="D691" s="18"/>
      <c r="E691" s="18"/>
      <c r="F691" s="18"/>
      <c r="G691" s="18"/>
      <c r="H691" s="18"/>
      <c r="I691" s="18"/>
      <c r="J691" s="18"/>
      <c r="K691" s="18"/>
      <c r="L691" s="18"/>
      <c r="M691" s="18"/>
      <c r="N691" s="18"/>
      <c r="O691" s="18"/>
      <c r="P691" s="18"/>
      <c r="Q691" s="18"/>
      <c r="R691" s="18"/>
      <c r="S691" s="18"/>
      <c r="T691" s="18"/>
      <c r="U691" s="18"/>
    </row>
    <row r="692" spans="1:21" x14ac:dyDescent="0.3">
      <c r="A692" s="18"/>
      <c r="B692" s="18"/>
      <c r="C692" s="18"/>
      <c r="D692" s="18"/>
      <c r="E692" s="18"/>
      <c r="F692" s="18"/>
      <c r="G692" s="18"/>
      <c r="H692" s="18"/>
      <c r="I692" s="18"/>
      <c r="J692" s="18"/>
      <c r="K692" s="18"/>
      <c r="L692" s="18"/>
      <c r="M692" s="18"/>
      <c r="N692" s="18"/>
      <c r="O692" s="18"/>
      <c r="P692" s="18"/>
      <c r="Q692" s="18"/>
      <c r="R692" s="18"/>
      <c r="S692" s="18"/>
      <c r="T692" s="18"/>
      <c r="U692" s="18"/>
    </row>
    <row r="693" spans="1:21" x14ac:dyDescent="0.3">
      <c r="A693" s="18"/>
      <c r="B693" s="18"/>
      <c r="C693" s="18"/>
      <c r="D693" s="18"/>
      <c r="E693" s="18"/>
      <c r="F693" s="18"/>
      <c r="G693" s="18"/>
      <c r="H693" s="18"/>
      <c r="I693" s="18"/>
      <c r="J693" s="18"/>
      <c r="K693" s="18"/>
      <c r="L693" s="18"/>
      <c r="M693" s="18"/>
      <c r="N693" s="18"/>
      <c r="O693" s="18"/>
      <c r="P693" s="18"/>
      <c r="Q693" s="18"/>
      <c r="R693" s="18"/>
      <c r="S693" s="18"/>
      <c r="T693" s="18"/>
      <c r="U693" s="18"/>
    </row>
    <row r="694" spans="1:21" x14ac:dyDescent="0.3">
      <c r="A694" s="18"/>
      <c r="B694" s="18"/>
      <c r="C694" s="18"/>
      <c r="D694" s="18"/>
      <c r="E694" s="18"/>
      <c r="F694" s="18"/>
      <c r="G694" s="18"/>
      <c r="H694" s="18"/>
      <c r="I694" s="18"/>
      <c r="J694" s="18"/>
      <c r="K694" s="18"/>
      <c r="L694" s="18"/>
      <c r="M694" s="18"/>
      <c r="N694" s="18"/>
      <c r="O694" s="18"/>
      <c r="P694" s="18"/>
      <c r="Q694" s="18"/>
      <c r="R694" s="18"/>
      <c r="S694" s="18"/>
      <c r="T694" s="18"/>
      <c r="U694" s="18"/>
    </row>
    <row r="695" spans="1:21" x14ac:dyDescent="0.3">
      <c r="A695" s="18"/>
      <c r="B695" s="18"/>
      <c r="C695" s="18"/>
      <c r="D695" s="18"/>
      <c r="E695" s="18"/>
      <c r="F695" s="18"/>
      <c r="G695" s="18"/>
      <c r="H695" s="18"/>
      <c r="I695" s="18"/>
      <c r="J695" s="18"/>
      <c r="K695" s="18"/>
      <c r="L695" s="18"/>
      <c r="M695" s="18"/>
      <c r="N695" s="18"/>
      <c r="O695" s="18"/>
      <c r="P695" s="18"/>
      <c r="Q695" s="18"/>
      <c r="R695" s="18"/>
      <c r="S695" s="18"/>
      <c r="T695" s="18"/>
      <c r="U695" s="18"/>
    </row>
    <row r="696" spans="1:21" x14ac:dyDescent="0.3">
      <c r="A696" s="18"/>
      <c r="B696" s="18"/>
      <c r="C696" s="18"/>
      <c r="D696" s="18"/>
      <c r="E696" s="18"/>
      <c r="F696" s="18"/>
      <c r="G696" s="18"/>
      <c r="H696" s="18"/>
      <c r="I696" s="18"/>
      <c r="J696" s="18"/>
      <c r="K696" s="18"/>
      <c r="L696" s="18"/>
      <c r="M696" s="18"/>
      <c r="N696" s="18"/>
      <c r="O696" s="18"/>
      <c r="P696" s="18"/>
      <c r="Q696" s="18"/>
      <c r="R696" s="18"/>
      <c r="S696" s="18"/>
      <c r="T696" s="18"/>
      <c r="U696" s="18"/>
    </row>
    <row r="697" spans="1:21" x14ac:dyDescent="0.3">
      <c r="A697" s="18"/>
      <c r="B697" s="18"/>
      <c r="C697" s="18"/>
      <c r="D697" s="18"/>
      <c r="E697" s="18"/>
      <c r="F697" s="18"/>
      <c r="G697" s="18"/>
      <c r="H697" s="18"/>
      <c r="I697" s="18"/>
      <c r="J697" s="18"/>
      <c r="K697" s="18"/>
      <c r="L697" s="18"/>
      <c r="M697" s="18"/>
      <c r="N697" s="18"/>
      <c r="O697" s="18"/>
      <c r="P697" s="18"/>
      <c r="Q697" s="18"/>
      <c r="R697" s="18"/>
      <c r="S697" s="18"/>
      <c r="T697" s="18"/>
      <c r="U697" s="18"/>
    </row>
    <row r="698" spans="1:21" x14ac:dyDescent="0.3">
      <c r="A698" s="18"/>
      <c r="B698" s="18"/>
      <c r="C698" s="18"/>
      <c r="D698" s="18"/>
      <c r="E698" s="18"/>
      <c r="F698" s="18"/>
      <c r="G698" s="18"/>
      <c r="H698" s="18"/>
      <c r="I698" s="18"/>
      <c r="J698" s="18"/>
      <c r="K698" s="18"/>
      <c r="L698" s="18"/>
      <c r="M698" s="18"/>
      <c r="N698" s="18"/>
      <c r="O698" s="18"/>
      <c r="P698" s="18"/>
      <c r="Q698" s="18"/>
      <c r="R698" s="18"/>
      <c r="S698" s="18"/>
      <c r="T698" s="18"/>
      <c r="U698" s="18"/>
    </row>
    <row r="699" spans="1:21" x14ac:dyDescent="0.3">
      <c r="A699" s="18"/>
      <c r="B699" s="18"/>
      <c r="C699" s="18"/>
      <c r="D699" s="18"/>
      <c r="E699" s="18"/>
      <c r="F699" s="18"/>
      <c r="G699" s="18"/>
      <c r="H699" s="18"/>
      <c r="I699" s="18"/>
      <c r="J699" s="18"/>
      <c r="K699" s="18"/>
      <c r="L699" s="18"/>
      <c r="M699" s="18"/>
      <c r="N699" s="18"/>
      <c r="O699" s="18"/>
      <c r="P699" s="18"/>
      <c r="Q699" s="18"/>
      <c r="R699" s="18"/>
      <c r="S699" s="18"/>
      <c r="T699" s="18"/>
      <c r="U699" s="18"/>
    </row>
    <row r="700" spans="1:21" x14ac:dyDescent="0.3">
      <c r="A700" s="18"/>
      <c r="B700" s="18"/>
      <c r="C700" s="18"/>
      <c r="D700" s="18"/>
      <c r="E700" s="18"/>
      <c r="F700" s="18"/>
      <c r="G700" s="18"/>
      <c r="H700" s="18"/>
      <c r="I700" s="18"/>
      <c r="J700" s="18"/>
      <c r="K700" s="18"/>
      <c r="L700" s="18"/>
      <c r="M700" s="18"/>
      <c r="N700" s="18"/>
      <c r="O700" s="18"/>
      <c r="P700" s="18"/>
      <c r="Q700" s="18"/>
      <c r="R700" s="18"/>
      <c r="S700" s="18"/>
      <c r="T700" s="18"/>
      <c r="U700" s="18"/>
    </row>
    <row r="701" spans="1:21" x14ac:dyDescent="0.3">
      <c r="A701" s="18"/>
      <c r="B701" s="18"/>
      <c r="C701" s="18"/>
      <c r="D701" s="18"/>
      <c r="E701" s="18"/>
      <c r="F701" s="18"/>
      <c r="G701" s="18"/>
      <c r="H701" s="18"/>
      <c r="I701" s="18"/>
      <c r="J701" s="18"/>
      <c r="K701" s="18"/>
      <c r="L701" s="18"/>
      <c r="M701" s="18"/>
      <c r="N701" s="18"/>
      <c r="O701" s="18"/>
      <c r="P701" s="18"/>
      <c r="Q701" s="18"/>
      <c r="R701" s="18"/>
      <c r="S701" s="18"/>
      <c r="T701" s="18"/>
      <c r="U701" s="18"/>
    </row>
    <row r="702" spans="1:21" x14ac:dyDescent="0.3">
      <c r="A702" s="18"/>
      <c r="B702" s="18"/>
      <c r="C702" s="18"/>
      <c r="D702" s="18"/>
      <c r="E702" s="18"/>
      <c r="F702" s="18"/>
      <c r="G702" s="18"/>
      <c r="H702" s="18"/>
      <c r="I702" s="18"/>
      <c r="J702" s="18"/>
      <c r="K702" s="18"/>
      <c r="L702" s="18"/>
      <c r="M702" s="18"/>
      <c r="N702" s="18"/>
      <c r="O702" s="18"/>
      <c r="P702" s="18"/>
      <c r="Q702" s="18"/>
      <c r="R702" s="18"/>
      <c r="S702" s="18"/>
      <c r="T702" s="18"/>
      <c r="U702" s="18"/>
    </row>
    <row r="703" spans="1:21" x14ac:dyDescent="0.3">
      <c r="A703" s="18"/>
      <c r="B703" s="18"/>
      <c r="C703" s="18"/>
      <c r="D703" s="18"/>
      <c r="E703" s="18"/>
      <c r="F703" s="18"/>
      <c r="G703" s="18"/>
      <c r="H703" s="18"/>
      <c r="I703" s="18"/>
      <c r="J703" s="18"/>
      <c r="K703" s="18"/>
      <c r="L703" s="18"/>
      <c r="M703" s="18"/>
      <c r="N703" s="18"/>
      <c r="O703" s="18"/>
      <c r="P703" s="18"/>
      <c r="Q703" s="18"/>
      <c r="R703" s="18"/>
      <c r="S703" s="18"/>
      <c r="T703" s="18"/>
      <c r="U703" s="18"/>
    </row>
    <row r="704" spans="1:21" x14ac:dyDescent="0.3">
      <c r="A704" s="18"/>
      <c r="B704" s="18"/>
      <c r="C704" s="18"/>
      <c r="D704" s="18"/>
      <c r="E704" s="18"/>
      <c r="F704" s="18"/>
      <c r="G704" s="18"/>
      <c r="H704" s="18"/>
      <c r="I704" s="18"/>
      <c r="J704" s="18"/>
      <c r="K704" s="18"/>
      <c r="L704" s="18"/>
      <c r="M704" s="18"/>
      <c r="N704" s="18"/>
      <c r="O704" s="18"/>
      <c r="P704" s="18"/>
      <c r="Q704" s="18"/>
      <c r="R704" s="18"/>
      <c r="S704" s="18"/>
      <c r="T704" s="18"/>
      <c r="U704" s="18"/>
    </row>
    <row r="705" spans="1:21" x14ac:dyDescent="0.3">
      <c r="A705" s="18"/>
      <c r="B705" s="18"/>
      <c r="C705" s="18"/>
      <c r="D705" s="18"/>
      <c r="E705" s="18"/>
      <c r="F705" s="18"/>
      <c r="G705" s="18"/>
      <c r="H705" s="18"/>
      <c r="I705" s="18"/>
      <c r="J705" s="18"/>
      <c r="K705" s="18"/>
      <c r="L705" s="18"/>
      <c r="M705" s="18"/>
      <c r="N705" s="18"/>
      <c r="O705" s="18"/>
      <c r="P705" s="18"/>
      <c r="Q705" s="18"/>
      <c r="R705" s="18"/>
      <c r="S705" s="18"/>
      <c r="T705" s="18"/>
      <c r="U705" s="18"/>
    </row>
    <row r="706" spans="1:21" x14ac:dyDescent="0.3">
      <c r="A706" s="18"/>
      <c r="B706" s="18"/>
      <c r="C706" s="18"/>
      <c r="D706" s="18"/>
      <c r="E706" s="18"/>
      <c r="F706" s="18"/>
      <c r="G706" s="18"/>
      <c r="H706" s="18"/>
      <c r="I706" s="18"/>
      <c r="J706" s="18"/>
      <c r="K706" s="18"/>
      <c r="L706" s="18"/>
      <c r="M706" s="18"/>
      <c r="N706" s="18"/>
      <c r="O706" s="18"/>
      <c r="P706" s="18"/>
      <c r="Q706" s="18"/>
      <c r="R706" s="18"/>
      <c r="S706" s="18"/>
      <c r="T706" s="18"/>
      <c r="U706" s="18"/>
    </row>
    <row r="707" spans="1:21" x14ac:dyDescent="0.3">
      <c r="A707" s="18"/>
      <c r="B707" s="18"/>
      <c r="C707" s="18"/>
      <c r="D707" s="18"/>
      <c r="E707" s="18"/>
      <c r="F707" s="18"/>
      <c r="G707" s="18"/>
      <c r="H707" s="18"/>
      <c r="I707" s="18"/>
      <c r="J707" s="18"/>
      <c r="K707" s="18"/>
      <c r="L707" s="18"/>
      <c r="M707" s="18"/>
      <c r="N707" s="18"/>
      <c r="O707" s="18"/>
      <c r="P707" s="18"/>
      <c r="Q707" s="18"/>
      <c r="R707" s="18"/>
      <c r="S707" s="18"/>
      <c r="T707" s="18"/>
      <c r="U707" s="18"/>
    </row>
    <row r="708" spans="1:21" x14ac:dyDescent="0.3">
      <c r="A708" s="18"/>
      <c r="B708" s="18"/>
      <c r="C708" s="18"/>
      <c r="D708" s="18"/>
      <c r="E708" s="18"/>
      <c r="F708" s="18"/>
      <c r="G708" s="18"/>
      <c r="H708" s="18"/>
      <c r="I708" s="18"/>
      <c r="J708" s="18"/>
      <c r="K708" s="18"/>
      <c r="L708" s="18"/>
      <c r="M708" s="18"/>
      <c r="N708" s="18"/>
      <c r="O708" s="18"/>
      <c r="P708" s="18"/>
      <c r="Q708" s="18"/>
      <c r="R708" s="18"/>
      <c r="S708" s="18"/>
      <c r="T708" s="18"/>
      <c r="U708" s="18"/>
    </row>
    <row r="709" spans="1:21" x14ac:dyDescent="0.3">
      <c r="A709" s="18"/>
      <c r="B709" s="18"/>
      <c r="C709" s="18"/>
      <c r="D709" s="18"/>
      <c r="E709" s="18"/>
      <c r="F709" s="18"/>
      <c r="G709" s="18"/>
      <c r="H709" s="18"/>
      <c r="I709" s="18"/>
      <c r="J709" s="18"/>
      <c r="K709" s="18"/>
      <c r="L709" s="18"/>
      <c r="M709" s="18"/>
      <c r="N709" s="18"/>
      <c r="O709" s="18"/>
      <c r="P709" s="18"/>
      <c r="Q709" s="18"/>
      <c r="R709" s="18"/>
      <c r="S709" s="18"/>
      <c r="T709" s="18"/>
      <c r="U709" s="18"/>
    </row>
    <row r="710" spans="1:21" x14ac:dyDescent="0.3">
      <c r="A710" s="18"/>
      <c r="B710" s="18"/>
      <c r="C710" s="18"/>
      <c r="D710" s="18"/>
      <c r="E710" s="18"/>
      <c r="F710" s="18"/>
      <c r="G710" s="18"/>
      <c r="H710" s="18"/>
      <c r="I710" s="18"/>
      <c r="J710" s="18"/>
      <c r="K710" s="18"/>
      <c r="L710" s="18"/>
      <c r="M710" s="18"/>
      <c r="N710" s="18"/>
      <c r="O710" s="18"/>
      <c r="P710" s="18"/>
      <c r="Q710" s="18"/>
      <c r="R710" s="18"/>
      <c r="S710" s="18"/>
      <c r="T710" s="18"/>
      <c r="U710" s="18"/>
    </row>
    <row r="711" spans="1:21" x14ac:dyDescent="0.3">
      <c r="A711" s="18"/>
      <c r="B711" s="18"/>
      <c r="C711" s="18"/>
      <c r="D711" s="18"/>
      <c r="E711" s="18"/>
      <c r="F711" s="18"/>
      <c r="G711" s="18"/>
      <c r="H711" s="18"/>
      <c r="I711" s="18"/>
      <c r="J711" s="18"/>
      <c r="K711" s="18"/>
      <c r="L711" s="18"/>
      <c r="M711" s="18"/>
      <c r="N711" s="18"/>
      <c r="O711" s="18"/>
      <c r="P711" s="18"/>
      <c r="Q711" s="18"/>
      <c r="R711" s="18"/>
      <c r="S711" s="18"/>
      <c r="T711" s="18"/>
      <c r="U711" s="18"/>
    </row>
    <row r="712" spans="1:21" x14ac:dyDescent="0.3">
      <c r="A712" s="18"/>
      <c r="B712" s="18"/>
      <c r="C712" s="18"/>
      <c r="D712" s="18"/>
      <c r="E712" s="18"/>
      <c r="F712" s="18"/>
      <c r="G712" s="18"/>
      <c r="H712" s="18"/>
      <c r="I712" s="18"/>
      <c r="J712" s="18"/>
      <c r="K712" s="18"/>
      <c r="L712" s="18"/>
      <c r="M712" s="18"/>
      <c r="N712" s="18"/>
      <c r="O712" s="18"/>
      <c r="P712" s="18"/>
      <c r="Q712" s="18"/>
      <c r="R712" s="18"/>
      <c r="S712" s="18"/>
      <c r="T712" s="18"/>
      <c r="U712" s="18"/>
    </row>
    <row r="713" spans="1:21" x14ac:dyDescent="0.3">
      <c r="A713" s="18"/>
      <c r="B713" s="18"/>
      <c r="C713" s="18"/>
      <c r="D713" s="18"/>
      <c r="E713" s="18"/>
      <c r="F713" s="18"/>
      <c r="G713" s="18"/>
      <c r="H713" s="18"/>
      <c r="I713" s="18"/>
      <c r="J713" s="18"/>
      <c r="K713" s="18"/>
      <c r="L713" s="18"/>
      <c r="M713" s="18"/>
      <c r="N713" s="18"/>
      <c r="O713" s="18"/>
      <c r="P713" s="18"/>
      <c r="Q713" s="18"/>
      <c r="R713" s="18"/>
      <c r="S713" s="18"/>
      <c r="T713" s="18"/>
      <c r="U713" s="18"/>
    </row>
    <row r="714" spans="1:21" x14ac:dyDescent="0.3">
      <c r="A714" s="18"/>
      <c r="B714" s="18"/>
      <c r="C714" s="18"/>
      <c r="D714" s="18"/>
      <c r="E714" s="18"/>
      <c r="F714" s="18"/>
      <c r="G714" s="18"/>
      <c r="H714" s="18"/>
      <c r="I714" s="18"/>
      <c r="J714" s="18"/>
      <c r="K714" s="18"/>
      <c r="L714" s="18"/>
      <c r="M714" s="18"/>
      <c r="N714" s="18"/>
      <c r="O714" s="18"/>
      <c r="P714" s="18"/>
      <c r="Q714" s="18"/>
      <c r="R714" s="18"/>
      <c r="S714" s="18"/>
      <c r="T714" s="18"/>
      <c r="U714" s="18"/>
    </row>
    <row r="715" spans="1:21" x14ac:dyDescent="0.3">
      <c r="A715" s="18"/>
      <c r="B715" s="18"/>
      <c r="C715" s="18"/>
      <c r="D715" s="18"/>
      <c r="E715" s="18"/>
      <c r="F715" s="18"/>
      <c r="G715" s="18"/>
      <c r="H715" s="18"/>
      <c r="I715" s="18"/>
      <c r="J715" s="18"/>
      <c r="K715" s="18"/>
      <c r="L715" s="18"/>
      <c r="M715" s="18"/>
      <c r="N715" s="18"/>
      <c r="O715" s="18"/>
      <c r="P715" s="18"/>
      <c r="Q715" s="18"/>
      <c r="R715" s="18"/>
      <c r="S715" s="18"/>
      <c r="T715" s="18"/>
      <c r="U715" s="18"/>
    </row>
    <row r="716" spans="1:21" x14ac:dyDescent="0.3">
      <c r="A716" s="18"/>
      <c r="B716" s="18"/>
      <c r="C716" s="18"/>
      <c r="D716" s="18"/>
      <c r="E716" s="18"/>
      <c r="F716" s="18"/>
      <c r="G716" s="18"/>
      <c r="H716" s="18"/>
      <c r="I716" s="18"/>
      <c r="J716" s="18"/>
      <c r="K716" s="18"/>
      <c r="L716" s="18"/>
      <c r="M716" s="18"/>
      <c r="N716" s="18"/>
      <c r="O716" s="18"/>
      <c r="P716" s="18"/>
      <c r="Q716" s="18"/>
      <c r="R716" s="18"/>
      <c r="S716" s="18"/>
      <c r="T716" s="18"/>
      <c r="U716" s="18"/>
    </row>
    <row r="717" spans="1:21" x14ac:dyDescent="0.3">
      <c r="A717" s="18"/>
      <c r="B717" s="18"/>
      <c r="C717" s="18"/>
      <c r="D717" s="18"/>
      <c r="E717" s="18"/>
      <c r="F717" s="18"/>
      <c r="G717" s="18"/>
      <c r="H717" s="18"/>
      <c r="I717" s="18"/>
      <c r="J717" s="18"/>
      <c r="K717" s="18"/>
      <c r="L717" s="18"/>
      <c r="M717" s="18"/>
      <c r="N717" s="18"/>
      <c r="O717" s="18"/>
      <c r="P717" s="18"/>
      <c r="Q717" s="18"/>
      <c r="R717" s="18"/>
      <c r="S717" s="18"/>
      <c r="T717" s="18"/>
      <c r="U717" s="18"/>
    </row>
    <row r="718" spans="1:21" x14ac:dyDescent="0.3">
      <c r="A718" s="18"/>
      <c r="B718" s="18"/>
      <c r="C718" s="18"/>
      <c r="D718" s="18"/>
      <c r="E718" s="18"/>
      <c r="F718" s="18"/>
      <c r="G718" s="18"/>
      <c r="H718" s="18"/>
      <c r="I718" s="18"/>
      <c r="J718" s="18"/>
      <c r="K718" s="18"/>
      <c r="L718" s="18"/>
      <c r="M718" s="18"/>
      <c r="N718" s="18"/>
      <c r="O718" s="18"/>
      <c r="P718" s="18"/>
      <c r="Q718" s="18"/>
      <c r="R718" s="18"/>
      <c r="S718" s="18"/>
      <c r="T718" s="18"/>
      <c r="U718" s="18"/>
    </row>
    <row r="719" spans="1:21" x14ac:dyDescent="0.3">
      <c r="A719" s="18"/>
      <c r="B719" s="18"/>
      <c r="C719" s="18"/>
      <c r="D719" s="18"/>
      <c r="E719" s="18"/>
      <c r="F719" s="18"/>
      <c r="G719" s="18"/>
      <c r="H719" s="18"/>
      <c r="I719" s="18"/>
      <c r="J719" s="18"/>
      <c r="K719" s="18"/>
      <c r="L719" s="18"/>
      <c r="M719" s="18"/>
      <c r="N719" s="18"/>
      <c r="O719" s="18"/>
      <c r="P719" s="18"/>
      <c r="Q719" s="18"/>
      <c r="R719" s="18"/>
      <c r="S719" s="18"/>
      <c r="T719" s="18"/>
      <c r="U719" s="18"/>
    </row>
    <row r="720" spans="1:21" x14ac:dyDescent="0.3">
      <c r="A720" s="18"/>
      <c r="B720" s="18"/>
      <c r="C720" s="18"/>
      <c r="D720" s="18"/>
      <c r="E720" s="18"/>
      <c r="F720" s="18"/>
      <c r="G720" s="18"/>
      <c r="H720" s="18"/>
      <c r="I720" s="18"/>
      <c r="J720" s="18"/>
      <c r="K720" s="18"/>
      <c r="L720" s="18"/>
      <c r="M720" s="18"/>
      <c r="N720" s="18"/>
      <c r="O720" s="18"/>
      <c r="P720" s="18"/>
      <c r="Q720" s="18"/>
      <c r="R720" s="18"/>
      <c r="S720" s="18"/>
      <c r="T720" s="18"/>
      <c r="U720" s="18"/>
    </row>
    <row r="721" spans="1:21" x14ac:dyDescent="0.3">
      <c r="A721" s="18"/>
      <c r="B721" s="18"/>
      <c r="C721" s="18"/>
      <c r="D721" s="18"/>
      <c r="E721" s="18"/>
      <c r="F721" s="18"/>
      <c r="G721" s="18"/>
      <c r="H721" s="18"/>
      <c r="I721" s="18"/>
      <c r="J721" s="18"/>
      <c r="K721" s="18"/>
      <c r="L721" s="18"/>
      <c r="M721" s="18"/>
      <c r="N721" s="18"/>
      <c r="O721" s="18"/>
      <c r="P721" s="18"/>
      <c r="Q721" s="18"/>
      <c r="R721" s="18"/>
      <c r="S721" s="18"/>
      <c r="T721" s="18"/>
      <c r="U721" s="18"/>
    </row>
    <row r="722" spans="1:21" x14ac:dyDescent="0.3">
      <c r="A722" s="18"/>
      <c r="B722" s="18"/>
      <c r="C722" s="18"/>
      <c r="D722" s="18"/>
      <c r="E722" s="18"/>
      <c r="F722" s="18"/>
      <c r="G722" s="18"/>
      <c r="H722" s="18"/>
      <c r="I722" s="18"/>
      <c r="J722" s="18"/>
      <c r="K722" s="18"/>
      <c r="L722" s="18"/>
      <c r="M722" s="18"/>
      <c r="N722" s="18"/>
      <c r="O722" s="18"/>
      <c r="P722" s="18"/>
      <c r="Q722" s="18"/>
      <c r="R722" s="18"/>
      <c r="S722" s="18"/>
      <c r="T722" s="18"/>
      <c r="U722" s="18"/>
    </row>
    <row r="723" spans="1:21" x14ac:dyDescent="0.3">
      <c r="A723" s="18"/>
      <c r="B723" s="18"/>
      <c r="C723" s="18"/>
      <c r="D723" s="18"/>
      <c r="E723" s="18"/>
      <c r="F723" s="18"/>
      <c r="G723" s="18"/>
      <c r="H723" s="18"/>
      <c r="I723" s="18"/>
      <c r="J723" s="18"/>
      <c r="K723" s="18"/>
      <c r="L723" s="18"/>
      <c r="M723" s="18"/>
      <c r="N723" s="18"/>
      <c r="O723" s="18"/>
      <c r="P723" s="18"/>
      <c r="Q723" s="18"/>
      <c r="R723" s="18"/>
      <c r="S723" s="18"/>
      <c r="T723" s="18"/>
      <c r="U723" s="18"/>
    </row>
    <row r="724" spans="1:21" x14ac:dyDescent="0.3">
      <c r="A724" s="18"/>
      <c r="B724" s="18"/>
      <c r="C724" s="18"/>
      <c r="D724" s="18"/>
      <c r="E724" s="18"/>
      <c r="F724" s="18"/>
      <c r="G724" s="18"/>
      <c r="H724" s="18"/>
      <c r="I724" s="18"/>
      <c r="J724" s="18"/>
      <c r="K724" s="18"/>
      <c r="L724" s="18"/>
      <c r="M724" s="18"/>
      <c r="N724" s="18"/>
      <c r="O724" s="18"/>
      <c r="P724" s="18"/>
      <c r="Q724" s="18"/>
      <c r="R724" s="18"/>
      <c r="S724" s="18"/>
      <c r="T724" s="18"/>
      <c r="U724" s="18"/>
    </row>
    <row r="725" spans="1:21" x14ac:dyDescent="0.3">
      <c r="A725" s="18"/>
      <c r="B725" s="18"/>
      <c r="C725" s="18"/>
      <c r="D725" s="18"/>
      <c r="E725" s="18"/>
      <c r="F725" s="18"/>
      <c r="G725" s="18"/>
      <c r="H725" s="18"/>
      <c r="I725" s="18"/>
      <c r="J725" s="18"/>
      <c r="K725" s="18"/>
      <c r="L725" s="18"/>
      <c r="M725" s="18"/>
      <c r="N725" s="18"/>
      <c r="O725" s="18"/>
      <c r="P725" s="18"/>
      <c r="Q725" s="18"/>
      <c r="R725" s="18"/>
      <c r="S725" s="18"/>
      <c r="T725" s="18"/>
      <c r="U725" s="18"/>
    </row>
    <row r="726" spans="1:21" x14ac:dyDescent="0.3">
      <c r="A726" s="18"/>
      <c r="B726" s="18"/>
      <c r="C726" s="18"/>
      <c r="D726" s="18"/>
      <c r="E726" s="18"/>
      <c r="F726" s="18"/>
      <c r="G726" s="18"/>
      <c r="H726" s="18"/>
      <c r="I726" s="18"/>
      <c r="J726" s="18"/>
      <c r="K726" s="18"/>
      <c r="L726" s="18"/>
      <c r="M726" s="18"/>
      <c r="N726" s="18"/>
      <c r="O726" s="18"/>
      <c r="P726" s="18"/>
      <c r="Q726" s="18"/>
      <c r="R726" s="18"/>
      <c r="S726" s="18"/>
      <c r="T726" s="18"/>
      <c r="U726" s="18"/>
    </row>
    <row r="727" spans="1:21" x14ac:dyDescent="0.3">
      <c r="A727" s="18"/>
      <c r="B727" s="18"/>
      <c r="C727" s="18"/>
      <c r="D727" s="18"/>
      <c r="E727" s="18"/>
      <c r="F727" s="18"/>
      <c r="G727" s="18"/>
      <c r="H727" s="18"/>
      <c r="I727" s="18"/>
      <c r="J727" s="18"/>
      <c r="K727" s="18"/>
      <c r="L727" s="18"/>
      <c r="M727" s="18"/>
      <c r="N727" s="18"/>
      <c r="O727" s="18"/>
      <c r="P727" s="18"/>
      <c r="Q727" s="18"/>
      <c r="R727" s="18"/>
      <c r="S727" s="18"/>
      <c r="T727" s="18"/>
      <c r="U727" s="18"/>
    </row>
    <row r="728" spans="1:21" x14ac:dyDescent="0.3">
      <c r="A728" s="18"/>
      <c r="B728" s="18"/>
      <c r="C728" s="18"/>
      <c r="D728" s="18"/>
      <c r="E728" s="18"/>
      <c r="F728" s="18"/>
      <c r="G728" s="18"/>
      <c r="H728" s="18"/>
      <c r="I728" s="18"/>
      <c r="J728" s="18"/>
      <c r="K728" s="18"/>
      <c r="L728" s="18"/>
      <c r="M728" s="18"/>
      <c r="N728" s="18"/>
      <c r="O728" s="18"/>
      <c r="P728" s="18"/>
      <c r="Q728" s="18"/>
      <c r="R728" s="18"/>
      <c r="S728" s="18"/>
      <c r="T728" s="18"/>
      <c r="U728" s="18"/>
    </row>
    <row r="729" spans="1:21" x14ac:dyDescent="0.3">
      <c r="A729" s="18"/>
      <c r="B729" s="18"/>
      <c r="C729" s="18"/>
      <c r="D729" s="18"/>
      <c r="E729" s="18"/>
      <c r="F729" s="18"/>
      <c r="G729" s="18"/>
      <c r="H729" s="18"/>
      <c r="I729" s="18"/>
      <c r="J729" s="18"/>
      <c r="K729" s="18"/>
      <c r="L729" s="18"/>
      <c r="M729" s="18"/>
      <c r="N729" s="18"/>
      <c r="O729" s="18"/>
      <c r="P729" s="18"/>
      <c r="Q729" s="18"/>
      <c r="R729" s="18"/>
      <c r="S729" s="18"/>
      <c r="T729" s="18"/>
      <c r="U729" s="18"/>
    </row>
    <row r="730" spans="1:21" x14ac:dyDescent="0.3">
      <c r="A730" s="18"/>
      <c r="B730" s="18"/>
      <c r="C730" s="18"/>
      <c r="D730" s="18"/>
      <c r="E730" s="18"/>
      <c r="F730" s="18"/>
      <c r="G730" s="18"/>
      <c r="H730" s="18"/>
      <c r="I730" s="18"/>
      <c r="J730" s="18"/>
      <c r="K730" s="18"/>
      <c r="L730" s="18"/>
      <c r="M730" s="18"/>
      <c r="N730" s="18"/>
      <c r="O730" s="18"/>
      <c r="P730" s="18"/>
      <c r="Q730" s="18"/>
      <c r="R730" s="18"/>
      <c r="S730" s="18"/>
      <c r="T730" s="18"/>
      <c r="U730" s="18"/>
    </row>
    <row r="731" spans="1:21" x14ac:dyDescent="0.3">
      <c r="A731" s="18"/>
      <c r="B731" s="18"/>
      <c r="C731" s="18"/>
      <c r="D731" s="18"/>
      <c r="E731" s="18"/>
      <c r="F731" s="18"/>
      <c r="G731" s="18"/>
      <c r="H731" s="18"/>
      <c r="I731" s="18"/>
      <c r="J731" s="18"/>
      <c r="K731" s="18"/>
      <c r="L731" s="18"/>
      <c r="M731" s="18"/>
      <c r="N731" s="18"/>
      <c r="O731" s="18"/>
      <c r="P731" s="18"/>
      <c r="Q731" s="18"/>
      <c r="R731" s="18"/>
      <c r="S731" s="18"/>
      <c r="T731" s="18"/>
      <c r="U731" s="18"/>
    </row>
    <row r="732" spans="1:21" x14ac:dyDescent="0.3">
      <c r="A732" s="18"/>
      <c r="B732" s="18"/>
      <c r="C732" s="18"/>
      <c r="D732" s="18"/>
      <c r="E732" s="18"/>
      <c r="F732" s="18"/>
      <c r="G732" s="18"/>
      <c r="H732" s="18"/>
      <c r="I732" s="18"/>
      <c r="J732" s="18"/>
      <c r="K732" s="18"/>
      <c r="L732" s="18"/>
      <c r="M732" s="18"/>
      <c r="N732" s="18"/>
      <c r="O732" s="18"/>
      <c r="P732" s="18"/>
      <c r="Q732" s="18"/>
      <c r="R732" s="18"/>
      <c r="S732" s="18"/>
      <c r="T732" s="18"/>
      <c r="U732" s="18"/>
    </row>
    <row r="733" spans="1:21" x14ac:dyDescent="0.3">
      <c r="A733" s="18"/>
      <c r="B733" s="18"/>
      <c r="C733" s="18"/>
      <c r="D733" s="18"/>
      <c r="E733" s="18"/>
      <c r="F733" s="18"/>
      <c r="G733" s="18"/>
      <c r="H733" s="18"/>
      <c r="I733" s="18"/>
      <c r="J733" s="18"/>
      <c r="K733" s="18"/>
      <c r="L733" s="18"/>
      <c r="M733" s="18"/>
      <c r="N733" s="18"/>
      <c r="O733" s="18"/>
      <c r="P733" s="18"/>
      <c r="Q733" s="18"/>
      <c r="R733" s="18"/>
      <c r="S733" s="18"/>
      <c r="T733" s="18"/>
      <c r="U733" s="18"/>
    </row>
    <row r="734" spans="1:21" x14ac:dyDescent="0.3">
      <c r="A734" s="18"/>
      <c r="B734" s="18"/>
      <c r="C734" s="18"/>
      <c r="D734" s="18"/>
      <c r="E734" s="18"/>
      <c r="F734" s="18"/>
      <c r="G734" s="18"/>
      <c r="H734" s="18"/>
      <c r="I734" s="18"/>
      <c r="J734" s="18"/>
      <c r="K734" s="18"/>
      <c r="L734" s="18"/>
      <c r="M734" s="18"/>
      <c r="N734" s="18"/>
      <c r="O734" s="18"/>
      <c r="P734" s="18"/>
      <c r="Q734" s="18"/>
      <c r="R734" s="18"/>
      <c r="S734" s="18"/>
      <c r="T734" s="18"/>
      <c r="U734" s="18"/>
    </row>
    <row r="735" spans="1:21" x14ac:dyDescent="0.3">
      <c r="A735" s="18"/>
      <c r="B735" s="18"/>
      <c r="C735" s="18"/>
      <c r="D735" s="18"/>
      <c r="E735" s="18"/>
      <c r="F735" s="18"/>
      <c r="G735" s="18"/>
      <c r="H735" s="18"/>
      <c r="I735" s="18"/>
      <c r="J735" s="18"/>
      <c r="K735" s="18"/>
      <c r="L735" s="18"/>
      <c r="M735" s="18"/>
      <c r="N735" s="18"/>
      <c r="O735" s="18"/>
      <c r="P735" s="18"/>
      <c r="Q735" s="18"/>
      <c r="R735" s="18"/>
      <c r="S735" s="18"/>
      <c r="T735" s="18"/>
      <c r="U735" s="18"/>
    </row>
    <row r="736" spans="1:21" x14ac:dyDescent="0.3">
      <c r="A736" s="18"/>
      <c r="B736" s="18"/>
      <c r="C736" s="18"/>
      <c r="D736" s="18"/>
      <c r="E736" s="18"/>
      <c r="F736" s="18"/>
      <c r="G736" s="18"/>
      <c r="H736" s="18"/>
      <c r="I736" s="18"/>
      <c r="J736" s="18"/>
      <c r="K736" s="18"/>
      <c r="L736" s="18"/>
      <c r="M736" s="18"/>
      <c r="N736" s="18"/>
      <c r="O736" s="18"/>
      <c r="P736" s="18"/>
      <c r="Q736" s="18"/>
      <c r="R736" s="18"/>
      <c r="S736" s="18"/>
      <c r="T736" s="18"/>
      <c r="U736" s="18"/>
    </row>
    <row r="737" spans="1:21" x14ac:dyDescent="0.3">
      <c r="A737" s="18"/>
      <c r="B737" s="18"/>
      <c r="C737" s="18"/>
      <c r="D737" s="18"/>
      <c r="E737" s="18"/>
      <c r="F737" s="18"/>
      <c r="G737" s="18"/>
      <c r="H737" s="18"/>
      <c r="I737" s="18"/>
      <c r="J737" s="18"/>
      <c r="K737" s="18"/>
      <c r="L737" s="18"/>
      <c r="M737" s="18"/>
      <c r="N737" s="18"/>
      <c r="O737" s="18"/>
      <c r="P737" s="18"/>
      <c r="Q737" s="18"/>
      <c r="R737" s="18"/>
      <c r="S737" s="18"/>
      <c r="T737" s="18"/>
      <c r="U737" s="18"/>
    </row>
    <row r="738" spans="1:21" x14ac:dyDescent="0.3">
      <c r="A738" s="18"/>
      <c r="B738" s="18"/>
      <c r="C738" s="18"/>
      <c r="D738" s="18"/>
      <c r="E738" s="18"/>
      <c r="F738" s="18"/>
      <c r="G738" s="18"/>
      <c r="H738" s="18"/>
      <c r="I738" s="18"/>
      <c r="J738" s="18"/>
      <c r="K738" s="18"/>
      <c r="L738" s="18"/>
      <c r="M738" s="18"/>
      <c r="N738" s="18"/>
      <c r="O738" s="18"/>
      <c r="P738" s="18"/>
      <c r="Q738" s="18"/>
      <c r="R738" s="18"/>
      <c r="S738" s="18"/>
      <c r="T738" s="18"/>
      <c r="U738" s="18"/>
    </row>
    <row r="739" spans="1:21" x14ac:dyDescent="0.3">
      <c r="A739" s="18"/>
      <c r="B739" s="18"/>
      <c r="C739" s="18"/>
      <c r="D739" s="18"/>
      <c r="E739" s="18"/>
      <c r="F739" s="18"/>
      <c r="G739" s="18"/>
      <c r="H739" s="18"/>
      <c r="I739" s="18"/>
      <c r="J739" s="18"/>
      <c r="K739" s="18"/>
      <c r="L739" s="18"/>
      <c r="M739" s="18"/>
      <c r="N739" s="18"/>
      <c r="O739" s="18"/>
      <c r="P739" s="18"/>
      <c r="Q739" s="18"/>
      <c r="R739" s="18"/>
      <c r="S739" s="18"/>
      <c r="T739" s="18"/>
      <c r="U739" s="18"/>
    </row>
    <row r="740" spans="1:21" x14ac:dyDescent="0.3">
      <c r="A740" s="18"/>
      <c r="B740" s="18"/>
      <c r="C740" s="18"/>
      <c r="D740" s="18"/>
      <c r="E740" s="18"/>
      <c r="F740" s="18"/>
      <c r="G740" s="18"/>
      <c r="H740" s="18"/>
      <c r="I740" s="18"/>
      <c r="J740" s="18"/>
      <c r="K740" s="18"/>
      <c r="L740" s="18"/>
      <c r="M740" s="18"/>
      <c r="N740" s="18"/>
      <c r="O740" s="18"/>
      <c r="P740" s="18"/>
      <c r="Q740" s="18"/>
      <c r="R740" s="18"/>
      <c r="S740" s="18"/>
      <c r="T740" s="18"/>
      <c r="U740" s="18"/>
    </row>
    <row r="741" spans="1:21" x14ac:dyDescent="0.3">
      <c r="A741" s="18"/>
      <c r="B741" s="18"/>
      <c r="C741" s="18"/>
      <c r="D741" s="18"/>
      <c r="E741" s="18"/>
      <c r="F741" s="18"/>
      <c r="G741" s="18"/>
      <c r="H741" s="18"/>
      <c r="I741" s="18"/>
      <c r="J741" s="18"/>
      <c r="K741" s="18"/>
      <c r="L741" s="18"/>
      <c r="M741" s="18"/>
      <c r="N741" s="18"/>
      <c r="O741" s="18"/>
      <c r="P741" s="18"/>
      <c r="Q741" s="18"/>
      <c r="R741" s="18"/>
      <c r="S741" s="18"/>
      <c r="T741" s="18"/>
      <c r="U741" s="18"/>
    </row>
    <row r="742" spans="1:21" x14ac:dyDescent="0.3">
      <c r="A742" s="18"/>
      <c r="B742" s="18"/>
      <c r="C742" s="18"/>
      <c r="D742" s="18"/>
      <c r="E742" s="18"/>
      <c r="F742" s="18"/>
      <c r="G742" s="18"/>
      <c r="H742" s="18"/>
      <c r="I742" s="18"/>
      <c r="J742" s="18"/>
      <c r="K742" s="18"/>
      <c r="L742" s="18"/>
      <c r="M742" s="18"/>
      <c r="N742" s="18"/>
      <c r="O742" s="18"/>
      <c r="P742" s="18"/>
      <c r="Q742" s="18"/>
      <c r="R742" s="18"/>
      <c r="S742" s="18"/>
      <c r="T742" s="18"/>
      <c r="U742" s="18"/>
    </row>
    <row r="743" spans="1:21" x14ac:dyDescent="0.3">
      <c r="A743" s="18"/>
      <c r="B743" s="18"/>
      <c r="C743" s="18"/>
      <c r="D743" s="18"/>
      <c r="E743" s="18"/>
      <c r="F743" s="18"/>
      <c r="G743" s="18"/>
      <c r="H743" s="18"/>
      <c r="I743" s="18"/>
      <c r="J743" s="18"/>
      <c r="K743" s="18"/>
      <c r="L743" s="18"/>
      <c r="M743" s="18"/>
      <c r="N743" s="18"/>
      <c r="O743" s="18"/>
      <c r="P743" s="18"/>
      <c r="Q743" s="18"/>
      <c r="R743" s="18"/>
      <c r="S743" s="18"/>
      <c r="T743" s="18"/>
      <c r="U743" s="18"/>
    </row>
    <row r="744" spans="1:21" x14ac:dyDescent="0.3">
      <c r="A744" s="18"/>
      <c r="B744" s="18"/>
      <c r="C744" s="18"/>
      <c r="D744" s="18"/>
      <c r="E744" s="18"/>
      <c r="F744" s="18"/>
      <c r="G744" s="18"/>
      <c r="H744" s="18"/>
      <c r="I744" s="18"/>
      <c r="J744" s="18"/>
      <c r="K744" s="18"/>
      <c r="L744" s="18"/>
      <c r="M744" s="18"/>
      <c r="N744" s="18"/>
      <c r="O744" s="18"/>
      <c r="P744" s="18"/>
      <c r="Q744" s="18"/>
      <c r="R744" s="18"/>
      <c r="S744" s="18"/>
      <c r="T744" s="18"/>
      <c r="U744" s="18"/>
    </row>
    <row r="745" spans="1:21" x14ac:dyDescent="0.3">
      <c r="A745" s="18"/>
      <c r="B745" s="18"/>
      <c r="C745" s="18"/>
      <c r="D745" s="18"/>
      <c r="E745" s="18"/>
      <c r="F745" s="18"/>
      <c r="G745" s="18"/>
      <c r="H745" s="18"/>
      <c r="I745" s="18"/>
      <c r="J745" s="18"/>
      <c r="K745" s="18"/>
      <c r="L745" s="18"/>
      <c r="M745" s="18"/>
      <c r="N745" s="18"/>
      <c r="O745" s="18"/>
      <c r="P745" s="18"/>
      <c r="Q745" s="18"/>
      <c r="R745" s="18"/>
      <c r="S745" s="18"/>
      <c r="T745" s="18"/>
      <c r="U745" s="18"/>
    </row>
    <row r="746" spans="1:21" x14ac:dyDescent="0.3">
      <c r="A746" s="18"/>
      <c r="B746" s="18"/>
      <c r="C746" s="18"/>
      <c r="D746" s="18"/>
      <c r="E746" s="18"/>
      <c r="F746" s="18"/>
      <c r="G746" s="18"/>
      <c r="H746" s="18"/>
      <c r="I746" s="18"/>
      <c r="J746" s="18"/>
      <c r="K746" s="18"/>
      <c r="L746" s="18"/>
      <c r="M746" s="18"/>
      <c r="N746" s="18"/>
      <c r="O746" s="18"/>
      <c r="P746" s="18"/>
      <c r="Q746" s="18"/>
      <c r="R746" s="18"/>
      <c r="S746" s="18"/>
      <c r="T746" s="18"/>
      <c r="U746" s="18"/>
    </row>
    <row r="747" spans="1:21" x14ac:dyDescent="0.3">
      <c r="A747" s="18"/>
      <c r="B747" s="18"/>
      <c r="C747" s="18"/>
      <c r="D747" s="18"/>
      <c r="E747" s="18"/>
      <c r="F747" s="18"/>
      <c r="G747" s="18"/>
      <c r="H747" s="18"/>
      <c r="I747" s="18"/>
      <c r="J747" s="18"/>
      <c r="K747" s="18"/>
      <c r="L747" s="18"/>
      <c r="M747" s="18"/>
      <c r="N747" s="18"/>
      <c r="O747" s="18"/>
      <c r="P747" s="18"/>
      <c r="Q747" s="18"/>
      <c r="R747" s="18"/>
      <c r="S747" s="18"/>
      <c r="T747" s="18"/>
      <c r="U747" s="18"/>
    </row>
    <row r="748" spans="1:21" x14ac:dyDescent="0.3">
      <c r="A748" s="18"/>
      <c r="B748" s="18"/>
      <c r="C748" s="18"/>
      <c r="D748" s="18"/>
      <c r="E748" s="18"/>
      <c r="F748" s="18"/>
      <c r="G748" s="18"/>
      <c r="H748" s="18"/>
      <c r="I748" s="18"/>
      <c r="J748" s="18"/>
      <c r="K748" s="18"/>
      <c r="L748" s="18"/>
      <c r="M748" s="18"/>
      <c r="N748" s="18"/>
      <c r="O748" s="18"/>
      <c r="P748" s="18"/>
      <c r="Q748" s="18"/>
      <c r="R748" s="18"/>
      <c r="S748" s="18"/>
      <c r="T748" s="18"/>
      <c r="U748" s="18"/>
    </row>
    <row r="749" spans="1:21" x14ac:dyDescent="0.3">
      <c r="A749" s="18"/>
      <c r="B749" s="18"/>
      <c r="C749" s="18"/>
      <c r="D749" s="18"/>
      <c r="E749" s="18"/>
      <c r="F749" s="18"/>
      <c r="G749" s="18"/>
      <c r="H749" s="18"/>
      <c r="I749" s="18"/>
      <c r="J749" s="18"/>
      <c r="K749" s="18"/>
      <c r="L749" s="18"/>
      <c r="M749" s="18"/>
      <c r="N749" s="18"/>
      <c r="O749" s="18"/>
      <c r="P749" s="18"/>
      <c r="Q749" s="18"/>
      <c r="R749" s="18"/>
      <c r="S749" s="18"/>
      <c r="T749" s="18"/>
      <c r="U749" s="18"/>
    </row>
    <row r="750" spans="1:21" x14ac:dyDescent="0.3">
      <c r="A750" s="18"/>
      <c r="B750" s="18"/>
      <c r="C750" s="18"/>
      <c r="D750" s="18"/>
      <c r="E750" s="18"/>
      <c r="F750" s="18"/>
      <c r="G750" s="18"/>
      <c r="H750" s="18"/>
      <c r="I750" s="18"/>
      <c r="J750" s="18"/>
      <c r="K750" s="18"/>
      <c r="L750" s="18"/>
      <c r="M750" s="18"/>
      <c r="N750" s="18"/>
      <c r="O750" s="18"/>
      <c r="P750" s="18"/>
      <c r="Q750" s="18"/>
      <c r="R750" s="18"/>
      <c r="S750" s="18"/>
      <c r="T750" s="18"/>
      <c r="U750" s="18"/>
    </row>
    <row r="751" spans="1:21" x14ac:dyDescent="0.3">
      <c r="A751" s="18"/>
      <c r="B751" s="18"/>
      <c r="C751" s="18"/>
      <c r="D751" s="18"/>
      <c r="E751" s="18"/>
      <c r="F751" s="18"/>
      <c r="G751" s="18"/>
      <c r="H751" s="18"/>
      <c r="I751" s="18"/>
      <c r="J751" s="18"/>
      <c r="K751" s="18"/>
      <c r="L751" s="18"/>
      <c r="M751" s="18"/>
      <c r="N751" s="18"/>
      <c r="O751" s="18"/>
      <c r="P751" s="18"/>
      <c r="Q751" s="18"/>
      <c r="R751" s="18"/>
      <c r="S751" s="18"/>
      <c r="T751" s="18"/>
      <c r="U751" s="18"/>
    </row>
    <row r="752" spans="1:21" x14ac:dyDescent="0.3">
      <c r="A752" s="18"/>
      <c r="B752" s="18"/>
      <c r="C752" s="18"/>
      <c r="D752" s="18"/>
      <c r="E752" s="18"/>
      <c r="F752" s="18"/>
      <c r="G752" s="18"/>
      <c r="H752" s="18"/>
      <c r="I752" s="18"/>
      <c r="J752" s="18"/>
      <c r="K752" s="18"/>
      <c r="L752" s="18"/>
      <c r="M752" s="18"/>
      <c r="N752" s="18"/>
      <c r="O752" s="18"/>
      <c r="P752" s="18"/>
      <c r="Q752" s="18"/>
      <c r="R752" s="18"/>
      <c r="S752" s="18"/>
      <c r="T752" s="18"/>
      <c r="U752" s="18"/>
    </row>
    <row r="753" spans="1:21" x14ac:dyDescent="0.3">
      <c r="A753" s="18"/>
      <c r="B753" s="18"/>
      <c r="C753" s="18"/>
      <c r="D753" s="18"/>
      <c r="E753" s="18"/>
      <c r="F753" s="18"/>
      <c r="G753" s="18"/>
      <c r="H753" s="18"/>
      <c r="I753" s="18"/>
      <c r="J753" s="18"/>
      <c r="K753" s="18"/>
      <c r="L753" s="18"/>
      <c r="M753" s="18"/>
      <c r="N753" s="18"/>
      <c r="O753" s="18"/>
      <c r="P753" s="18"/>
      <c r="Q753" s="18"/>
      <c r="R753" s="18"/>
      <c r="S753" s="18"/>
      <c r="T753" s="18"/>
      <c r="U753" s="18"/>
    </row>
    <row r="754" spans="1:21" x14ac:dyDescent="0.3">
      <c r="A754" s="18"/>
      <c r="B754" s="18"/>
      <c r="C754" s="18"/>
      <c r="D754" s="18"/>
      <c r="E754" s="18"/>
      <c r="F754" s="18"/>
      <c r="G754" s="18"/>
      <c r="H754" s="18"/>
      <c r="I754" s="18"/>
      <c r="J754" s="18"/>
      <c r="K754" s="18"/>
      <c r="L754" s="18"/>
      <c r="M754" s="18"/>
      <c r="N754" s="18"/>
      <c r="O754" s="18"/>
      <c r="P754" s="18"/>
      <c r="Q754" s="18"/>
      <c r="R754" s="18"/>
      <c r="S754" s="18"/>
      <c r="T754" s="18"/>
      <c r="U754" s="18"/>
    </row>
    <row r="755" spans="1:21" x14ac:dyDescent="0.3">
      <c r="A755" s="18"/>
      <c r="B755" s="18"/>
      <c r="C755" s="18"/>
      <c r="D755" s="18"/>
      <c r="E755" s="18"/>
      <c r="F755" s="18"/>
      <c r="G755" s="18"/>
      <c r="H755" s="18"/>
      <c r="I755" s="18"/>
      <c r="J755" s="18"/>
      <c r="K755" s="18"/>
      <c r="L755" s="18"/>
      <c r="M755" s="18"/>
      <c r="N755" s="18"/>
      <c r="O755" s="18"/>
      <c r="P755" s="18"/>
      <c r="Q755" s="18"/>
      <c r="R755" s="18"/>
      <c r="S755" s="18"/>
      <c r="T755" s="18"/>
      <c r="U755" s="18"/>
    </row>
    <row r="756" spans="1:21" x14ac:dyDescent="0.3">
      <c r="A756" s="18"/>
      <c r="B756" s="18"/>
      <c r="C756" s="18"/>
      <c r="D756" s="18"/>
      <c r="E756" s="18"/>
      <c r="F756" s="18"/>
      <c r="G756" s="18"/>
      <c r="H756" s="18"/>
      <c r="I756" s="18"/>
      <c r="J756" s="18"/>
      <c r="K756" s="18"/>
      <c r="L756" s="18"/>
      <c r="M756" s="18"/>
      <c r="N756" s="18"/>
      <c r="O756" s="18"/>
      <c r="P756" s="18"/>
      <c r="Q756" s="18"/>
      <c r="R756" s="18"/>
      <c r="S756" s="18"/>
      <c r="T756" s="18"/>
      <c r="U756" s="18"/>
    </row>
    <row r="757" spans="1:21" x14ac:dyDescent="0.3">
      <c r="A757" s="18"/>
      <c r="B757" s="18"/>
      <c r="C757" s="18"/>
      <c r="D757" s="18"/>
      <c r="E757" s="18"/>
      <c r="F757" s="18"/>
      <c r="G757" s="18"/>
      <c r="H757" s="18"/>
      <c r="I757" s="18"/>
      <c r="J757" s="18"/>
      <c r="K757" s="18"/>
      <c r="L757" s="18"/>
      <c r="M757" s="18"/>
      <c r="N757" s="18"/>
      <c r="O757" s="18"/>
      <c r="P757" s="18"/>
      <c r="Q757" s="18"/>
      <c r="R757" s="18"/>
      <c r="S757" s="18"/>
      <c r="T757" s="18"/>
      <c r="U757" s="18"/>
    </row>
    <row r="758" spans="1:21" x14ac:dyDescent="0.3">
      <c r="A758" s="18"/>
      <c r="B758" s="18"/>
      <c r="C758" s="18"/>
      <c r="D758" s="18"/>
      <c r="E758" s="18"/>
      <c r="F758" s="18"/>
      <c r="G758" s="18"/>
      <c r="H758" s="18"/>
      <c r="I758" s="18"/>
      <c r="J758" s="18"/>
      <c r="K758" s="18"/>
      <c r="L758" s="18"/>
      <c r="M758" s="18"/>
      <c r="N758" s="18"/>
      <c r="O758" s="18"/>
      <c r="P758" s="18"/>
      <c r="Q758" s="18"/>
      <c r="R758" s="18"/>
      <c r="S758" s="18"/>
      <c r="T758" s="18"/>
      <c r="U758" s="18"/>
    </row>
    <row r="759" spans="1:21" x14ac:dyDescent="0.3">
      <c r="A759" s="18"/>
      <c r="B759" s="18"/>
      <c r="C759" s="18"/>
      <c r="D759" s="18"/>
      <c r="E759" s="18"/>
      <c r="F759" s="18"/>
      <c r="G759" s="18"/>
      <c r="H759" s="18"/>
      <c r="I759" s="18"/>
      <c r="J759" s="18"/>
      <c r="K759" s="18"/>
      <c r="L759" s="18"/>
      <c r="M759" s="18"/>
      <c r="N759" s="18"/>
      <c r="O759" s="18"/>
      <c r="P759" s="18"/>
      <c r="Q759" s="18"/>
      <c r="R759" s="18"/>
      <c r="S759" s="18"/>
      <c r="T759" s="18"/>
      <c r="U759" s="18"/>
    </row>
    <row r="760" spans="1:21" x14ac:dyDescent="0.3">
      <c r="A760" s="18"/>
      <c r="B760" s="18"/>
      <c r="C760" s="18"/>
      <c r="D760" s="18"/>
      <c r="E760" s="18"/>
      <c r="F760" s="18"/>
      <c r="G760" s="18"/>
      <c r="H760" s="18"/>
      <c r="I760" s="18"/>
      <c r="J760" s="18"/>
      <c r="K760" s="18"/>
      <c r="L760" s="18"/>
      <c r="M760" s="18"/>
      <c r="N760" s="18"/>
      <c r="O760" s="18"/>
      <c r="P760" s="18"/>
      <c r="Q760" s="18"/>
      <c r="R760" s="18"/>
      <c r="S760" s="18"/>
      <c r="T760" s="18"/>
      <c r="U760" s="18"/>
    </row>
    <row r="761" spans="1:21" x14ac:dyDescent="0.3">
      <c r="A761" s="18"/>
      <c r="B761" s="18"/>
      <c r="C761" s="18"/>
      <c r="D761" s="18"/>
      <c r="E761" s="18"/>
      <c r="F761" s="18"/>
      <c r="G761" s="18"/>
      <c r="H761" s="18"/>
      <c r="I761" s="18"/>
      <c r="J761" s="18"/>
      <c r="K761" s="18"/>
      <c r="L761" s="18"/>
      <c r="M761" s="18"/>
      <c r="N761" s="18"/>
      <c r="O761" s="18"/>
      <c r="P761" s="18"/>
      <c r="Q761" s="18"/>
      <c r="R761" s="18"/>
      <c r="S761" s="18"/>
      <c r="T761" s="18"/>
      <c r="U761" s="18"/>
    </row>
    <row r="762" spans="1:21" x14ac:dyDescent="0.3">
      <c r="A762" s="18"/>
      <c r="B762" s="18"/>
      <c r="C762" s="18"/>
      <c r="D762" s="18"/>
      <c r="E762" s="18"/>
      <c r="F762" s="18"/>
      <c r="G762" s="18"/>
      <c r="H762" s="18"/>
      <c r="I762" s="18"/>
      <c r="J762" s="18"/>
      <c r="K762" s="18"/>
      <c r="L762" s="18"/>
      <c r="M762" s="18"/>
      <c r="N762" s="18"/>
      <c r="O762" s="18"/>
      <c r="P762" s="18"/>
      <c r="Q762" s="18"/>
      <c r="R762" s="18"/>
      <c r="S762" s="18"/>
      <c r="T762" s="18"/>
      <c r="U762" s="18"/>
    </row>
    <row r="763" spans="1:21" x14ac:dyDescent="0.3">
      <c r="A763" s="18"/>
      <c r="B763" s="18"/>
      <c r="C763" s="18"/>
      <c r="D763" s="18"/>
      <c r="E763" s="18"/>
      <c r="F763" s="18"/>
      <c r="G763" s="18"/>
      <c r="H763" s="18"/>
      <c r="I763" s="18"/>
      <c r="J763" s="18"/>
      <c r="K763" s="18"/>
      <c r="L763" s="18"/>
      <c r="M763" s="18"/>
      <c r="N763" s="18"/>
      <c r="O763" s="18"/>
      <c r="P763" s="18"/>
      <c r="Q763" s="18"/>
      <c r="R763" s="18"/>
      <c r="S763" s="18"/>
      <c r="T763" s="18"/>
      <c r="U763" s="18"/>
    </row>
    <row r="764" spans="1:21" x14ac:dyDescent="0.3">
      <c r="A764" s="18"/>
      <c r="B764" s="18"/>
      <c r="C764" s="18"/>
      <c r="D764" s="18"/>
      <c r="E764" s="18"/>
      <c r="F764" s="18"/>
      <c r="G764" s="18"/>
      <c r="H764" s="18"/>
      <c r="I764" s="18"/>
      <c r="J764" s="18"/>
      <c r="K764" s="18"/>
      <c r="L764" s="18"/>
      <c r="M764" s="18"/>
      <c r="N764" s="18"/>
      <c r="O764" s="18"/>
      <c r="P764" s="18"/>
      <c r="Q764" s="18"/>
      <c r="R764" s="18"/>
      <c r="S764" s="18"/>
      <c r="T764" s="18"/>
      <c r="U764" s="18"/>
    </row>
    <row r="765" spans="1:21" x14ac:dyDescent="0.3">
      <c r="A765" s="18"/>
      <c r="B765" s="18"/>
      <c r="C765" s="18"/>
      <c r="D765" s="18"/>
      <c r="E765" s="18"/>
      <c r="F765" s="18"/>
      <c r="G765" s="18"/>
      <c r="H765" s="18"/>
      <c r="I765" s="18"/>
      <c r="J765" s="18"/>
      <c r="K765" s="18"/>
      <c r="L765" s="18"/>
      <c r="M765" s="18"/>
      <c r="N765" s="18"/>
      <c r="O765" s="18"/>
      <c r="P765" s="18"/>
      <c r="Q765" s="18"/>
      <c r="R765" s="18"/>
      <c r="S765" s="18"/>
      <c r="T765" s="18"/>
      <c r="U765" s="18"/>
    </row>
    <row r="766" spans="1:21" x14ac:dyDescent="0.3">
      <c r="A766" s="18"/>
      <c r="B766" s="18"/>
      <c r="C766" s="18"/>
      <c r="D766" s="18"/>
      <c r="E766" s="18"/>
      <c r="F766" s="18"/>
      <c r="G766" s="18"/>
      <c r="H766" s="18"/>
      <c r="I766" s="18"/>
      <c r="J766" s="18"/>
      <c r="K766" s="18"/>
      <c r="L766" s="18"/>
      <c r="M766" s="18"/>
      <c r="N766" s="18"/>
      <c r="O766" s="18"/>
      <c r="P766" s="18"/>
      <c r="Q766" s="18"/>
      <c r="R766" s="18"/>
      <c r="S766" s="18"/>
      <c r="T766" s="18"/>
      <c r="U766" s="18"/>
    </row>
    <row r="767" spans="1:21" x14ac:dyDescent="0.3">
      <c r="A767" s="18"/>
      <c r="B767" s="18"/>
      <c r="C767" s="18"/>
      <c r="D767" s="18"/>
      <c r="E767" s="18"/>
      <c r="F767" s="18"/>
      <c r="G767" s="18"/>
      <c r="H767" s="18"/>
      <c r="I767" s="18"/>
      <c r="J767" s="18"/>
      <c r="K767" s="18"/>
      <c r="L767" s="18"/>
      <c r="M767" s="18"/>
      <c r="N767" s="18"/>
      <c r="O767" s="18"/>
      <c r="P767" s="18"/>
      <c r="Q767" s="18"/>
      <c r="R767" s="18"/>
      <c r="S767" s="18"/>
      <c r="T767" s="18"/>
      <c r="U767" s="18"/>
    </row>
    <row r="768" spans="1:21" x14ac:dyDescent="0.3">
      <c r="A768" s="18"/>
      <c r="B768" s="18"/>
      <c r="C768" s="18"/>
      <c r="D768" s="18"/>
      <c r="E768" s="18"/>
      <c r="F768" s="18"/>
      <c r="G768" s="18"/>
      <c r="H768" s="18"/>
      <c r="I768" s="18"/>
      <c r="J768" s="18"/>
      <c r="K768" s="18"/>
      <c r="L768" s="18"/>
      <c r="M768" s="18"/>
      <c r="N768" s="18"/>
      <c r="O768" s="18"/>
      <c r="P768" s="18"/>
      <c r="Q768" s="18"/>
      <c r="R768" s="18"/>
      <c r="S768" s="18"/>
      <c r="T768" s="18"/>
      <c r="U768" s="18"/>
    </row>
    <row r="769" spans="1:21" x14ac:dyDescent="0.3">
      <c r="A769" s="18"/>
      <c r="B769" s="18"/>
      <c r="C769" s="18"/>
      <c r="D769" s="18"/>
      <c r="E769" s="18"/>
      <c r="F769" s="18"/>
      <c r="G769" s="18"/>
      <c r="H769" s="18"/>
      <c r="I769" s="18"/>
      <c r="J769" s="18"/>
      <c r="K769" s="18"/>
      <c r="L769" s="18"/>
      <c r="M769" s="18"/>
      <c r="N769" s="18"/>
      <c r="O769" s="18"/>
      <c r="P769" s="18"/>
      <c r="Q769" s="18"/>
      <c r="R769" s="18"/>
      <c r="S769" s="18"/>
      <c r="T769" s="18"/>
      <c r="U769" s="18"/>
    </row>
    <row r="770" spans="1:21" x14ac:dyDescent="0.3">
      <c r="A770" s="18"/>
      <c r="B770" s="18"/>
      <c r="C770" s="18"/>
      <c r="D770" s="18"/>
      <c r="E770" s="18"/>
      <c r="F770" s="18"/>
      <c r="G770" s="18"/>
      <c r="H770" s="18"/>
      <c r="I770" s="18"/>
      <c r="J770" s="18"/>
      <c r="K770" s="18"/>
      <c r="L770" s="18"/>
      <c r="M770" s="18"/>
      <c r="N770" s="18"/>
      <c r="O770" s="18"/>
      <c r="P770" s="18"/>
      <c r="Q770" s="18"/>
      <c r="R770" s="18"/>
      <c r="S770" s="18"/>
      <c r="T770" s="18"/>
      <c r="U770" s="18"/>
    </row>
    <row r="771" spans="1:21" x14ac:dyDescent="0.3">
      <c r="A771" s="18"/>
      <c r="B771" s="18"/>
      <c r="C771" s="18"/>
      <c r="D771" s="18"/>
      <c r="E771" s="18"/>
      <c r="F771" s="18"/>
      <c r="G771" s="18"/>
      <c r="H771" s="18"/>
      <c r="I771" s="18"/>
      <c r="J771" s="18"/>
      <c r="K771" s="18"/>
      <c r="L771" s="18"/>
      <c r="M771" s="18"/>
      <c r="N771" s="18"/>
      <c r="O771" s="18"/>
      <c r="P771" s="18"/>
      <c r="Q771" s="18"/>
      <c r="R771" s="18"/>
      <c r="S771" s="18"/>
      <c r="T771" s="18"/>
      <c r="U771" s="18"/>
    </row>
    <row r="772" spans="1:21" x14ac:dyDescent="0.3">
      <c r="A772" s="18"/>
      <c r="B772" s="18"/>
      <c r="C772" s="18"/>
      <c r="D772" s="18"/>
      <c r="E772" s="18"/>
      <c r="F772" s="18"/>
      <c r="G772" s="18"/>
      <c r="H772" s="18"/>
      <c r="I772" s="18"/>
      <c r="J772" s="18"/>
      <c r="K772" s="18"/>
      <c r="L772" s="18"/>
      <c r="M772" s="18"/>
      <c r="N772" s="18"/>
      <c r="O772" s="18"/>
      <c r="P772" s="18"/>
      <c r="Q772" s="18"/>
      <c r="R772" s="18"/>
      <c r="S772" s="18"/>
      <c r="T772" s="18"/>
      <c r="U772" s="18"/>
    </row>
    <row r="773" spans="1:21" x14ac:dyDescent="0.3">
      <c r="A773" s="18"/>
      <c r="B773" s="18"/>
      <c r="C773" s="18"/>
      <c r="D773" s="18"/>
      <c r="E773" s="18"/>
      <c r="F773" s="18"/>
      <c r="G773" s="18"/>
      <c r="H773" s="18"/>
      <c r="I773" s="18"/>
      <c r="J773" s="18"/>
      <c r="K773" s="18"/>
      <c r="L773" s="18"/>
      <c r="M773" s="18"/>
      <c r="N773" s="18"/>
      <c r="O773" s="18"/>
      <c r="P773" s="18"/>
      <c r="Q773" s="18"/>
      <c r="R773" s="18"/>
      <c r="S773" s="18"/>
      <c r="T773" s="18"/>
      <c r="U773" s="18"/>
    </row>
    <row r="774" spans="1:21" x14ac:dyDescent="0.3">
      <c r="A774" s="18"/>
      <c r="B774" s="18"/>
      <c r="C774" s="18"/>
      <c r="D774" s="18"/>
      <c r="E774" s="18"/>
      <c r="F774" s="18"/>
      <c r="G774" s="18"/>
      <c r="H774" s="18"/>
      <c r="I774" s="18"/>
      <c r="J774" s="18"/>
      <c r="K774" s="18"/>
      <c r="L774" s="18"/>
      <c r="M774" s="18"/>
      <c r="N774" s="18"/>
      <c r="O774" s="18"/>
      <c r="P774" s="18"/>
      <c r="Q774" s="18"/>
      <c r="R774" s="18"/>
      <c r="S774" s="18"/>
      <c r="T774" s="18"/>
      <c r="U774" s="18"/>
    </row>
    <row r="775" spans="1:21" x14ac:dyDescent="0.3">
      <c r="A775" s="18"/>
      <c r="B775" s="18"/>
      <c r="C775" s="18"/>
      <c r="D775" s="18"/>
      <c r="E775" s="18"/>
      <c r="F775" s="18"/>
      <c r="G775" s="18"/>
      <c r="H775" s="18"/>
      <c r="I775" s="18"/>
      <c r="J775" s="18"/>
      <c r="K775" s="18"/>
      <c r="L775" s="18"/>
      <c r="M775" s="18"/>
      <c r="N775" s="18"/>
      <c r="O775" s="18"/>
      <c r="P775" s="18"/>
      <c r="Q775" s="18"/>
      <c r="R775" s="18"/>
      <c r="S775" s="18"/>
      <c r="T775" s="18"/>
      <c r="U775" s="18"/>
    </row>
    <row r="776" spans="1:21" x14ac:dyDescent="0.3">
      <c r="A776" s="18"/>
      <c r="B776" s="18"/>
      <c r="C776" s="18"/>
      <c r="D776" s="18"/>
      <c r="E776" s="18"/>
      <c r="F776" s="18"/>
      <c r="G776" s="18"/>
      <c r="H776" s="18"/>
      <c r="I776" s="18"/>
      <c r="J776" s="18"/>
      <c r="K776" s="18"/>
      <c r="L776" s="18"/>
      <c r="M776" s="18"/>
      <c r="N776" s="18"/>
      <c r="O776" s="18"/>
      <c r="P776" s="18"/>
      <c r="Q776" s="18"/>
      <c r="R776" s="18"/>
      <c r="S776" s="18"/>
      <c r="T776" s="18"/>
      <c r="U776" s="18"/>
    </row>
    <row r="777" spans="1:21" x14ac:dyDescent="0.3">
      <c r="A777" s="18"/>
      <c r="B777" s="18"/>
      <c r="C777" s="18"/>
      <c r="D777" s="18"/>
      <c r="E777" s="18"/>
      <c r="F777" s="18"/>
      <c r="G777" s="18"/>
      <c r="H777" s="18"/>
      <c r="I777" s="18"/>
      <c r="J777" s="18"/>
      <c r="K777" s="18"/>
      <c r="L777" s="18"/>
      <c r="M777" s="18"/>
      <c r="N777" s="18"/>
      <c r="O777" s="18"/>
      <c r="P777" s="18"/>
      <c r="Q777" s="18"/>
      <c r="R777" s="18"/>
      <c r="S777" s="18"/>
      <c r="T777" s="18"/>
      <c r="U777" s="18"/>
    </row>
    <row r="778" spans="1:21" x14ac:dyDescent="0.3">
      <c r="A778" s="18"/>
      <c r="B778" s="18"/>
      <c r="C778" s="18"/>
      <c r="D778" s="18"/>
      <c r="E778" s="18"/>
      <c r="F778" s="18"/>
      <c r="G778" s="18"/>
      <c r="H778" s="18"/>
      <c r="I778" s="18"/>
      <c r="J778" s="18"/>
      <c r="K778" s="18"/>
      <c r="L778" s="18"/>
      <c r="M778" s="18"/>
      <c r="N778" s="18"/>
      <c r="O778" s="18"/>
      <c r="P778" s="18"/>
      <c r="Q778" s="18"/>
      <c r="R778" s="18"/>
      <c r="S778" s="18"/>
      <c r="T778" s="18"/>
      <c r="U778" s="18"/>
    </row>
    <row r="779" spans="1:21" x14ac:dyDescent="0.3">
      <c r="A779" s="18"/>
      <c r="B779" s="18"/>
      <c r="C779" s="18"/>
      <c r="D779" s="18"/>
      <c r="E779" s="18"/>
      <c r="F779" s="18"/>
      <c r="G779" s="18"/>
      <c r="H779" s="18"/>
      <c r="I779" s="18"/>
      <c r="J779" s="18"/>
      <c r="K779" s="18"/>
      <c r="L779" s="18"/>
      <c r="M779" s="18"/>
      <c r="N779" s="18"/>
      <c r="O779" s="18"/>
      <c r="P779" s="18"/>
      <c r="Q779" s="18"/>
      <c r="R779" s="18"/>
      <c r="S779" s="18"/>
      <c r="T779" s="18"/>
      <c r="U779" s="18"/>
    </row>
    <row r="780" spans="1:21" x14ac:dyDescent="0.3">
      <c r="A780" s="18"/>
      <c r="B780" s="18"/>
      <c r="C780" s="18"/>
      <c r="D780" s="18"/>
      <c r="E780" s="18"/>
      <c r="F780" s="18"/>
      <c r="G780" s="18"/>
      <c r="H780" s="18"/>
      <c r="I780" s="18"/>
      <c r="J780" s="18"/>
      <c r="K780" s="18"/>
      <c r="L780" s="18"/>
      <c r="M780" s="18"/>
      <c r="N780" s="18"/>
      <c r="O780" s="18"/>
      <c r="P780" s="18"/>
      <c r="Q780" s="18"/>
      <c r="R780" s="18"/>
      <c r="S780" s="18"/>
      <c r="T780" s="18"/>
      <c r="U780" s="18"/>
    </row>
    <row r="781" spans="1:21" x14ac:dyDescent="0.3">
      <c r="A781" s="18"/>
      <c r="B781" s="18"/>
      <c r="C781" s="18"/>
      <c r="D781" s="18"/>
      <c r="E781" s="18"/>
      <c r="F781" s="18"/>
      <c r="G781" s="18"/>
      <c r="H781" s="18"/>
      <c r="I781" s="18"/>
      <c r="J781" s="18"/>
      <c r="K781" s="18"/>
      <c r="L781" s="18"/>
      <c r="M781" s="18"/>
      <c r="N781" s="18"/>
      <c r="O781" s="18"/>
      <c r="P781" s="18"/>
      <c r="Q781" s="18"/>
      <c r="R781" s="18"/>
      <c r="S781" s="18"/>
      <c r="T781" s="18"/>
      <c r="U781" s="18"/>
    </row>
    <row r="782" spans="1:21" x14ac:dyDescent="0.3">
      <c r="A782" s="18"/>
      <c r="B782" s="18"/>
      <c r="C782" s="18"/>
      <c r="D782" s="18"/>
      <c r="E782" s="18"/>
      <c r="F782" s="18"/>
      <c r="G782" s="18"/>
      <c r="H782" s="18"/>
      <c r="I782" s="18"/>
      <c r="J782" s="18"/>
      <c r="K782" s="18"/>
      <c r="L782" s="18"/>
      <c r="M782" s="18"/>
      <c r="N782" s="18"/>
      <c r="O782" s="18"/>
      <c r="P782" s="18"/>
      <c r="Q782" s="18"/>
      <c r="R782" s="18"/>
      <c r="S782" s="18"/>
      <c r="T782" s="18"/>
      <c r="U782" s="18"/>
    </row>
    <row r="783" spans="1:21" x14ac:dyDescent="0.3">
      <c r="A783" s="18"/>
      <c r="B783" s="18"/>
      <c r="C783" s="18"/>
      <c r="D783" s="18"/>
      <c r="E783" s="18"/>
      <c r="F783" s="18"/>
      <c r="G783" s="18"/>
      <c r="H783" s="18"/>
      <c r="I783" s="18"/>
      <c r="J783" s="18"/>
      <c r="K783" s="18"/>
      <c r="L783" s="18"/>
      <c r="M783" s="18"/>
      <c r="N783" s="18"/>
      <c r="O783" s="18"/>
      <c r="P783" s="18"/>
      <c r="Q783" s="18"/>
      <c r="R783" s="18"/>
      <c r="S783" s="18"/>
      <c r="T783" s="18"/>
      <c r="U783" s="18"/>
    </row>
    <row r="784" spans="1:21" x14ac:dyDescent="0.3">
      <c r="A784" s="18"/>
      <c r="B784" s="18"/>
      <c r="C784" s="18"/>
      <c r="D784" s="18"/>
      <c r="E784" s="18"/>
      <c r="F784" s="18"/>
      <c r="G784" s="18"/>
      <c r="H784" s="18"/>
      <c r="I784" s="18"/>
      <c r="J784" s="18"/>
      <c r="K784" s="18"/>
      <c r="L784" s="18"/>
      <c r="M784" s="18"/>
      <c r="N784" s="18"/>
      <c r="O784" s="18"/>
      <c r="P784" s="18"/>
      <c r="Q784" s="18"/>
      <c r="R784" s="18"/>
      <c r="S784" s="18"/>
      <c r="T784" s="18"/>
      <c r="U784" s="18"/>
    </row>
    <row r="785" spans="1:21" x14ac:dyDescent="0.3">
      <c r="A785" s="18"/>
      <c r="B785" s="18"/>
      <c r="C785" s="18"/>
      <c r="D785" s="18"/>
      <c r="E785" s="18"/>
      <c r="F785" s="18"/>
      <c r="G785" s="18"/>
      <c r="H785" s="18"/>
      <c r="I785" s="18"/>
      <c r="J785" s="18"/>
      <c r="K785" s="18"/>
      <c r="L785" s="18"/>
      <c r="M785" s="18"/>
      <c r="N785" s="18"/>
      <c r="O785" s="18"/>
      <c r="P785" s="18"/>
      <c r="Q785" s="18"/>
      <c r="R785" s="18"/>
      <c r="S785" s="18"/>
      <c r="T785" s="18"/>
      <c r="U785" s="18"/>
    </row>
    <row r="786" spans="1:21" x14ac:dyDescent="0.3">
      <c r="A786" s="18"/>
      <c r="B786" s="18"/>
      <c r="C786" s="18"/>
      <c r="D786" s="18"/>
      <c r="E786" s="18"/>
      <c r="F786" s="18"/>
      <c r="G786" s="18"/>
      <c r="H786" s="18"/>
      <c r="I786" s="18"/>
      <c r="J786" s="18"/>
      <c r="K786" s="18"/>
      <c r="L786" s="18"/>
      <c r="M786" s="18"/>
      <c r="N786" s="18"/>
      <c r="O786" s="18"/>
      <c r="P786" s="18"/>
      <c r="Q786" s="18"/>
      <c r="R786" s="18"/>
      <c r="S786" s="18"/>
      <c r="T786" s="18"/>
      <c r="U786" s="18"/>
    </row>
    <row r="787" spans="1:21" x14ac:dyDescent="0.3">
      <c r="A787" s="18"/>
      <c r="B787" s="18"/>
      <c r="C787" s="18"/>
      <c r="D787" s="18"/>
      <c r="E787" s="18"/>
      <c r="F787" s="18"/>
      <c r="G787" s="18"/>
      <c r="H787" s="18"/>
      <c r="I787" s="18"/>
      <c r="J787" s="18"/>
      <c r="K787" s="18"/>
      <c r="L787" s="18"/>
      <c r="M787" s="18"/>
      <c r="N787" s="18"/>
      <c r="O787" s="18"/>
      <c r="P787" s="18"/>
      <c r="Q787" s="18"/>
      <c r="R787" s="18"/>
      <c r="S787" s="18"/>
      <c r="T787" s="18"/>
      <c r="U787" s="18"/>
    </row>
    <row r="788" spans="1:21" x14ac:dyDescent="0.3">
      <c r="A788" s="18"/>
      <c r="B788" s="18"/>
      <c r="C788" s="18"/>
      <c r="D788" s="18"/>
      <c r="E788" s="18"/>
      <c r="F788" s="18"/>
      <c r="G788" s="18"/>
      <c r="H788" s="18"/>
      <c r="I788" s="18"/>
      <c r="J788" s="18"/>
      <c r="K788" s="18"/>
      <c r="L788" s="18"/>
      <c r="M788" s="18"/>
      <c r="N788" s="18"/>
      <c r="O788" s="18"/>
      <c r="P788" s="18"/>
      <c r="Q788" s="18"/>
      <c r="R788" s="18"/>
      <c r="S788" s="18"/>
      <c r="T788" s="18"/>
      <c r="U788" s="18"/>
    </row>
    <row r="789" spans="1:21" x14ac:dyDescent="0.3">
      <c r="A789" s="18"/>
      <c r="B789" s="18"/>
      <c r="C789" s="18"/>
      <c r="D789" s="18"/>
      <c r="E789" s="18"/>
      <c r="F789" s="18"/>
      <c r="G789" s="18"/>
      <c r="H789" s="18"/>
      <c r="I789" s="18"/>
      <c r="J789" s="18"/>
      <c r="K789" s="18"/>
      <c r="L789" s="18"/>
      <c r="M789" s="18"/>
      <c r="N789" s="18"/>
      <c r="O789" s="18"/>
      <c r="P789" s="18"/>
      <c r="Q789" s="18"/>
      <c r="R789" s="18"/>
      <c r="S789" s="18"/>
      <c r="T789" s="18"/>
      <c r="U789" s="18"/>
    </row>
  </sheetData>
  <mergeCells count="2">
    <mergeCell ref="L28:M32"/>
    <mergeCell ref="A1:U1"/>
  </mergeCells>
  <conditionalFormatting sqref="P21:T37">
    <cfRule type="dataBar" priority="4">
      <dataBar>
        <cfvo type="num" val="0"/>
        <cfvo type="formula" val="MAX($P$21:$T$37)*2"/>
        <color theme="1"/>
      </dataBar>
      <extLst>
        <ext xmlns:x14="http://schemas.microsoft.com/office/spreadsheetml/2009/9/main" uri="{B025F937-C7B1-47D3-B67F-A62EFF666E3E}">
          <x14:id>{6E9C4990-AD33-4785-A852-E9E81A40C863}</x14:id>
        </ext>
      </extLst>
    </cfRule>
  </conditionalFormatting>
  <pageMargins left="0.70866141732283472" right="0.70866141732283472" top="0.74803149606299213" bottom="0.74803149606299213" header="0.31496062992125984" footer="0.31496062992125984"/>
  <pageSetup paperSize="66"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31B9C2F0-485D-4D3B-9F5D-CB817D154F5A}">
            <xm:f>P$19=pivots!$A$62</xm:f>
            <x14:dxf>
              <fill>
                <patternFill>
                  <bgColor theme="8" tint="0.59996337778862885"/>
                </patternFill>
              </fill>
              <border>
                <left style="thin">
                  <color theme="1" tint="0.34998626667073579"/>
                </left>
                <right style="thin">
                  <color theme="1" tint="0.34998626667073579"/>
                </right>
                <vertical/>
                <horizontal/>
              </border>
            </x14:dxf>
          </x14:cfRule>
          <xm:sqref>P19:T37</xm:sqref>
        </x14:conditionalFormatting>
        <x14:conditionalFormatting xmlns:xm="http://schemas.microsoft.com/office/excel/2006/main">
          <x14:cfRule type="dataBar" id="{6E9C4990-AD33-4785-A852-E9E81A40C863}">
            <x14:dataBar minLength="0" maxLength="100" gradient="0">
              <x14:cfvo type="num">
                <xm:f>0</xm:f>
              </x14:cfvo>
              <x14:cfvo type="formula">
                <xm:f>MAX($P$21:$T$37)*2</xm:f>
              </x14:cfvo>
              <x14:negativeFillColor rgb="FFFF0000"/>
              <x14:axisColor rgb="FF000000"/>
            </x14:dataBar>
          </x14:cfRule>
          <xm:sqref>P21:T37</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E2" sqref="E2:F7"/>
    </sheetView>
  </sheetViews>
  <sheetFormatPr defaultRowHeight="14.4" x14ac:dyDescent="0.3"/>
  <cols>
    <col min="5" max="5" width="10.8984375" customWidth="1"/>
    <col min="6" max="6" width="9.8984375" customWidth="1"/>
  </cols>
  <sheetData>
    <row r="2" spans="5:6" x14ac:dyDescent="0.3">
      <c r="E2" t="s">
        <v>1039</v>
      </c>
      <c r="F2" t="s">
        <v>1040</v>
      </c>
    </row>
    <row r="3" spans="5:6" ht="25.5" customHeight="1" x14ac:dyDescent="0.3">
      <c r="E3" t="s">
        <v>11</v>
      </c>
      <c r="F3" t="e" vm="1">
        <v>#VALUE!</v>
      </c>
    </row>
    <row r="4" spans="5:6" ht="25.5" customHeight="1" x14ac:dyDescent="0.3">
      <c r="E4" t="s">
        <v>9</v>
      </c>
      <c r="F4" t="e" vm="2">
        <v>#VALUE!</v>
      </c>
    </row>
    <row r="5" spans="5:6" ht="25.5" customHeight="1" x14ac:dyDescent="0.3">
      <c r="E5" t="s">
        <v>6</v>
      </c>
      <c r="F5" t="e" vm="3">
        <v>#VALUE!</v>
      </c>
    </row>
    <row r="6" spans="5:6" ht="25.5" customHeight="1" x14ac:dyDescent="0.3">
      <c r="E6" t="s">
        <v>13</v>
      </c>
      <c r="F6" t="e" vm="4">
        <v>#VALUE!</v>
      </c>
    </row>
    <row r="7" spans="5:6" ht="25.5" customHeight="1" x14ac:dyDescent="0.3">
      <c r="E7" t="s">
        <v>10</v>
      </c>
      <c r="F7" t="e" vm="5">
        <v>#VALUE!</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pivots</vt:lpstr>
      <vt:lpstr>Data</vt:lpstr>
      <vt:lpstr>CALL CENTRE REPORT</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sathish reddy</cp:lastModifiedBy>
  <cp:lastPrinted>2026-05-06T05:32:40Z</cp:lastPrinted>
  <dcterms:created xsi:type="dcterms:W3CDTF">2021-03-14T20:21:32Z</dcterms:created>
  <dcterms:modified xsi:type="dcterms:W3CDTF">2026-06-20T15:57:08Z</dcterms:modified>
</cp:coreProperties>
</file>