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00" firstSheet="1" activeTab="4"/>
  </bookViews>
  <sheets>
    <sheet name="Sheet3" sheetId="6" r:id="rId1"/>
    <sheet name="Sheet1" sheetId="4" r:id="rId2"/>
    <sheet name="iccwt20_2024" sheetId="2" r:id="rId3"/>
    <sheet name="Dashboard_1" sheetId="7" r:id="rId4"/>
    <sheet name="Dashboard_2" sheetId="3" r:id="rId5"/>
  </sheets>
  <definedNames>
    <definedName name="Slicer_Country">#N/A</definedName>
    <definedName name="Slicer_Venue">#N/A</definedName>
    <definedName name="Slicer_Date___time">#N/A</definedName>
    <definedName name="Slicer_Player">#N/A</definedName>
    <definedName name="_xlchart.v1.0" hidden="1">Sheet3!$D$22:$D$356</definedName>
    <definedName name="_xlchart.v1.1" hidden="1">Sheet3!$E$21</definedName>
    <definedName name="_xlchart.v1.10" hidden="1">Sheet1!$M$11:$M$345</definedName>
    <definedName name="_xlchart.v1.11" hidden="1">Sheet1!$N$11:$N$345</definedName>
    <definedName name="_xlchart.v1.2" hidden="1">Sheet3!$E$22:$E$356</definedName>
    <definedName name="_xlchart.v1.3" hidden="1">Sheet3!$D$22:$D$356</definedName>
    <definedName name="_xlchart.v1.4" hidden="1">Sheet3!$E$21</definedName>
    <definedName name="_xlchart.v1.5" hidden="1">Sheet3!$E$22:$E$356</definedName>
    <definedName name="_xlchart.v1.6" hidden="1">Sheet1!$M$11:$M$345</definedName>
    <definedName name="_xlchart.v1.7" hidden="1">Sheet1!$N$11:$N$345</definedName>
    <definedName name="_xlchart.v1.8" hidden="1">Sheet1!$M$11:$M$345</definedName>
    <definedName name="_xlchart.v1.9" hidden="1">Sheet1!$N$11:$N$345</definedName>
    <definedName name="ExternalData_1" localSheetId="2" hidden="1">iccwt20_2024!$A$1:$Y$1005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12"/>
        <x14:slicerCache r:id="rId11"/>
        <x14:slicerCache r:id="rId10"/>
        <x14:slicerCache r:id="rId9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iccwt20_2024" description="Connection to the 'iccwt20_2024' query in the workbook." type="5" background="1" refreshedVersion="2" saveData="1">
    <dbPr connection="Provider=Microsoft.Mashup.OleDb.1;Data Source=$Workbook$;Location=iccwt20_2024;Extended Properties=&quot;&quot;" command="SELECT * FROM [iccwt20_2024]" commandType="2"/>
  </connection>
  <connection id="2" name="Query - iccwt20_2024 (2)" description="Connection to the 'iccwt20_2024 (2)' query in the workbook." type="5" background="1" refreshedVersion="2" saveData="1">
    <dbPr connection="Provider=Microsoft.Mashup.OleDb.1;Data Source=$Workbook$;Location=&quot;iccwt20_2024 (2)&quot;;Extended Properties=&quot;&quot;" command="SELECT * FROM [iccwt20_2024 (2)]" commandType="2"/>
  </connection>
</connections>
</file>

<file path=xl/sharedStrings.xml><?xml version="1.0" encoding="utf-8"?>
<sst xmlns="http://schemas.openxmlformats.org/spreadsheetml/2006/main" count="10251" uniqueCount="978">
  <si>
    <t>Row Labels</t>
  </si>
  <si>
    <t>Sum of Runs_scored</t>
  </si>
  <si>
    <t>Aaron Johnson</t>
  </si>
  <si>
    <t>Runs Scored by Venue</t>
  </si>
  <si>
    <t>Bowling Performance</t>
  </si>
  <si>
    <t>Aaron Jones</t>
  </si>
  <si>
    <t>Total Runs by Player</t>
  </si>
  <si>
    <t>Average Strike Rate by Player</t>
  </si>
  <si>
    <t>Total 4</t>
  </si>
  <si>
    <t>Aaron Jones (c)</t>
  </si>
  <si>
    <t>Sum of Wickets_Conseded</t>
  </si>
  <si>
    <t>Sum of ECO_Conseded</t>
  </si>
  <si>
    <t>Wickets Taken by Venue</t>
  </si>
  <si>
    <t>Aasif Sheikh (wk)</t>
  </si>
  <si>
    <t>Abbas Afridi</t>
  </si>
  <si>
    <t>Average of scored_SR</t>
  </si>
  <si>
    <t xml:space="preserve">Arnos Vale Ground, Kingstown, St Vincent </t>
  </si>
  <si>
    <t>Afghanistan vs Papua New Guinea</t>
  </si>
  <si>
    <t>Abinash Bohara</t>
  </si>
  <si>
    <t xml:space="preserve">Brian Lara Stadium, Tarouba, Trinidad </t>
  </si>
  <si>
    <t>Afghanistan vs Uganda</t>
  </si>
  <si>
    <t>Achelam (wk)</t>
  </si>
  <si>
    <t xml:space="preserve">Central Broward Regional Park Stadium Turf Ground, Lauderhill, Florida </t>
  </si>
  <si>
    <t>Australia vs England</t>
  </si>
  <si>
    <t>Adam Zampa</t>
  </si>
  <si>
    <t xml:space="preserve">Daren Sammy National Cricket Stadium, Gros Islet, St Lucia </t>
  </si>
  <si>
    <t>Australia vs Namibia</t>
  </si>
  <si>
    <t>Adil Rashid</t>
  </si>
  <si>
    <t xml:space="preserve">Grand Prairie Stadium, Dallas </t>
  </si>
  <si>
    <t>Australia vs Oman</t>
  </si>
  <si>
    <t>Aiden Markram (c)</t>
  </si>
  <si>
    <t xml:space="preserve">Kensington Oval, Bridgetown, Barbados </t>
  </si>
  <si>
    <t>Australia vs Scotland</t>
  </si>
  <si>
    <t>Akeal Hosein</t>
  </si>
  <si>
    <t xml:space="preserve">Nassau County International Cricket Stadium, New York </t>
  </si>
  <si>
    <t>Bangladesh vs Nepal</t>
  </si>
  <si>
    <t>Alei Nao</t>
  </si>
  <si>
    <t xml:space="preserve">Providence Stadium, Guyana </t>
  </si>
  <si>
    <t>Bangladesh vs Netherlands</t>
  </si>
  <si>
    <t>Ali Khan</t>
  </si>
  <si>
    <t xml:space="preserve">Sir Vivian Richards Stadium, North Sound, Antigua </t>
  </si>
  <si>
    <t>Canada vs Ireland</t>
  </si>
  <si>
    <t>Alpesh Ramjani</t>
  </si>
  <si>
    <t>Grand Total</t>
  </si>
  <si>
    <t>England vs Oman</t>
  </si>
  <si>
    <t>Alzarri Joseph</t>
  </si>
  <si>
    <t>England vs Scotland</t>
  </si>
  <si>
    <t>Andre Russell</t>
  </si>
  <si>
    <t>India vs Ireland</t>
  </si>
  <si>
    <t>Andrew Balbirnie</t>
  </si>
  <si>
    <t>India vs Pakistan</t>
  </si>
  <si>
    <t>Andries Gous</t>
  </si>
  <si>
    <t>Namibia vs England</t>
  </si>
  <si>
    <t>Andries Gous (wk)</t>
  </si>
  <si>
    <t>Namibia vs Oman</t>
  </si>
  <si>
    <t>Angelo Mathews</t>
  </si>
  <si>
    <t>Player</t>
  </si>
  <si>
    <t>Avrg SR</t>
  </si>
  <si>
    <t>Namibia vs Scotland</t>
  </si>
  <si>
    <t>Anil Sah</t>
  </si>
  <si>
    <t>Netherlands vs Nepal</t>
  </si>
  <si>
    <t>Anrich Nortje</t>
  </si>
  <si>
    <t>Netherlands vs South Africa</t>
  </si>
  <si>
    <t>Aqib Ilyas (c)</t>
  </si>
  <si>
    <t>New Zealand vs Afghanistan</t>
  </si>
  <si>
    <t>Arshdeep Singh</t>
  </si>
  <si>
    <t>New Zealand vs Papua New Guinea</t>
  </si>
  <si>
    <t>Aryan Dutt</t>
  </si>
  <si>
    <t>New Zealand vs Uganda</t>
  </si>
  <si>
    <t>Asalanka</t>
  </si>
  <si>
    <t>Oman vs Scotland</t>
  </si>
  <si>
    <t>Assad Vala (c)</t>
  </si>
  <si>
    <t>Boundary Frequency by Player</t>
  </si>
  <si>
    <t>Pakistan vs Canada</t>
  </si>
  <si>
    <t>Axar</t>
  </si>
  <si>
    <t>Pakistan vs Ireland</t>
  </si>
  <si>
    <t>Axar Patel</t>
  </si>
  <si>
    <t>Sum of Total Boundaries</t>
  </si>
  <si>
    <t>Papua New Guinea vs Uganda</t>
  </si>
  <si>
    <t>Ayaan Khan</t>
  </si>
  <si>
    <t>South Africa vs Bangladesh</t>
  </si>
  <si>
    <t>Azam Khan</t>
  </si>
  <si>
    <t>South Africa vs Nepal</t>
  </si>
  <si>
    <t>Azmatullah</t>
  </si>
  <si>
    <t>Sri Lanka vs Bangladesh</t>
  </si>
  <si>
    <t>Azmatullah Omarzai</t>
  </si>
  <si>
    <t>Sri Lanka vs Netherlands</t>
  </si>
  <si>
    <t>Babar Azam (c)</t>
  </si>
  <si>
    <t>Sri Lanka vs South Africa</t>
  </si>
  <si>
    <t>Bairstow</t>
  </si>
  <si>
    <t>United States vs Canada</t>
  </si>
  <si>
    <t>Balbirnie</t>
  </si>
  <si>
    <t>United States vs India</t>
  </si>
  <si>
    <t>Barry McCarthy</t>
  </si>
  <si>
    <t>United States vs Pakistan</t>
  </si>
  <si>
    <t>Bas de Leede</t>
  </si>
  <si>
    <t>West Indies vs Afghanistan</t>
  </si>
  <si>
    <t>Ben Shikongo</t>
  </si>
  <si>
    <t>West Indies vs New Zealand</t>
  </si>
  <si>
    <t>Benjamin White</t>
  </si>
  <si>
    <t>West Indies vs Papua New Guinea</t>
  </si>
  <si>
    <t>Bernard Scholtz</t>
  </si>
  <si>
    <t>West Indies vs Uganda</t>
  </si>
  <si>
    <t>Berrington (c)</t>
  </si>
  <si>
    <t>Bilal Hassan</t>
  </si>
  <si>
    <t>Bilal Khan</t>
  </si>
  <si>
    <t>Wickets_conseded</t>
  </si>
  <si>
    <t>Brad Wheal</t>
  </si>
  <si>
    <t>Bradley Currie</t>
  </si>
  <si>
    <t>Brandon King</t>
  </si>
  <si>
    <t>Brandon McMullen</t>
  </si>
  <si>
    <t>Brian Masaba (c)</t>
  </si>
  <si>
    <t>Bumrah</t>
  </si>
  <si>
    <t>Chad Soper</t>
  </si>
  <si>
    <t>Charles Amini</t>
  </si>
  <si>
    <t>Chris Greaves</t>
  </si>
  <si>
    <t>Chris Jordan</t>
  </si>
  <si>
    <t>Christopher Sole</t>
  </si>
  <si>
    <t>CJ Anderson</t>
  </si>
  <si>
    <t>Corey Anderson</t>
  </si>
  <si>
    <t>Cosmas Kyewuta</t>
  </si>
  <si>
    <t>Craig Young</t>
  </si>
  <si>
    <t>Cummins</t>
  </si>
  <si>
    <t>Curtis Campher</t>
  </si>
  <si>
    <t>Daryl Mitchell</t>
  </si>
  <si>
    <t>Dasun Shanaka</t>
  </si>
  <si>
    <t>David Miller</t>
  </si>
  <si>
    <t>David Warner</t>
  </si>
  <si>
    <t>David Wiese</t>
  </si>
  <si>
    <t>de Kock (wk)</t>
  </si>
  <si>
    <t>Delany</t>
  </si>
  <si>
    <t>Devon Conway (wk)</t>
  </si>
  <si>
    <t>Dhananjaya de Silva</t>
  </si>
  <si>
    <t>Dillon Heyliger</t>
  </si>
  <si>
    <t>Dilpreet Bajwa</t>
  </si>
  <si>
    <t>Dilpreet Singh</t>
  </si>
  <si>
    <t>Dinesh Nakrani</t>
  </si>
  <si>
    <t>Dipendra Singh</t>
  </si>
  <si>
    <t>Dipendra Singh Airee</t>
  </si>
  <si>
    <t>Dockrell</t>
  </si>
  <si>
    <t>Edwards (c &amp; wk)</t>
  </si>
  <si>
    <t>Fakhar Zaman</t>
  </si>
  <si>
    <t>Fayyaz Butt</t>
  </si>
  <si>
    <t>Fazalhaq Farooqi</t>
  </si>
  <si>
    <t>Finn Allen</t>
  </si>
  <si>
    <t>Frank Nsubuga</t>
  </si>
  <si>
    <t>Gareth Delany</t>
  </si>
  <si>
    <t>George Dockrell</t>
  </si>
  <si>
    <t>George Munsey</t>
  </si>
  <si>
    <t>Gerhard Erasmus (c)</t>
  </si>
  <si>
    <t>Glenn Maxwell</t>
  </si>
  <si>
    <t>Glenn Phillips</t>
  </si>
  <si>
    <t>Gudakesh Motie</t>
  </si>
  <si>
    <t>Gulbadin</t>
  </si>
  <si>
    <t>Gulbadin Naib</t>
  </si>
  <si>
    <t>Gulsan Jha</t>
  </si>
  <si>
    <t>Gurbaz (wk)</t>
  </si>
  <si>
    <t>Hardik Pandya</t>
  </si>
  <si>
    <t>Haris Rauf</t>
  </si>
  <si>
    <t>Harmeet Singh</t>
  </si>
  <si>
    <t>Harry Brook</t>
  </si>
  <si>
    <t>Harry Tector</t>
  </si>
  <si>
    <t>Hazlewood</t>
  </si>
  <si>
    <t>Head</t>
  </si>
  <si>
    <t>Heinrich Klaasen</t>
  </si>
  <si>
    <t>Henry Ssenyondo</t>
  </si>
  <si>
    <t>Hiri Hiri</t>
  </si>
  <si>
    <t>Ibrahim Zadran</t>
  </si>
  <si>
    <t>Iftikhar Ahmed</t>
  </si>
  <si>
    <t>Imad Wasim</t>
  </si>
  <si>
    <t>Ish Sodhi</t>
  </si>
  <si>
    <t>J Charles</t>
  </si>
  <si>
    <t>Jack Brassell</t>
  </si>
  <si>
    <t>Jaker Ali</t>
  </si>
  <si>
    <t>James Neesham</t>
  </si>
  <si>
    <t>Jan Frylinck</t>
  </si>
  <si>
    <t>Jasdeep Singh</t>
  </si>
  <si>
    <t>Jasprit Bumrah</t>
  </si>
  <si>
    <t>Jeremy Gordon</t>
  </si>
  <si>
    <t>Jessy Singh</t>
  </si>
  <si>
    <t>JJ Smit</t>
  </si>
  <si>
    <t>Jofra Archer</t>
  </si>
  <si>
    <t>John Kariko</t>
  </si>
  <si>
    <t>Johnson Charles</t>
  </si>
  <si>
    <t>Jonny Bairstow</t>
  </si>
  <si>
    <t>Jos Buttler (c &amp; wk)</t>
  </si>
  <si>
    <t>Josh Hazlewood</t>
  </si>
  <si>
    <t>Joshua Little</t>
  </si>
  <si>
    <t>Juma Miyagi</t>
  </si>
  <si>
    <t>Junaid Siddiqui</t>
  </si>
  <si>
    <t>K Waiswa</t>
  </si>
  <si>
    <t>Kabua Morea</t>
  </si>
  <si>
    <t>Kagiso Rabada</t>
  </si>
  <si>
    <t>Kaleem Sana</t>
  </si>
  <si>
    <t>Kaleemullah</t>
  </si>
  <si>
    <t>Kamindu Mendis</t>
  </si>
  <si>
    <t>Kane Williamson (c)</t>
  </si>
  <si>
    <t>Karan KC</t>
  </si>
  <si>
    <t>Karim Janat</t>
  </si>
  <si>
    <t>Kashyap</t>
  </si>
  <si>
    <t>Kashyap Prajapati</t>
  </si>
  <si>
    <t>Kenneth Waiswa</t>
  </si>
  <si>
    <t>Keshav Maharaj</t>
  </si>
  <si>
    <t>Khalid Kail</t>
  </si>
  <si>
    <t>Kingma</t>
  </si>
  <si>
    <t>Kiplin Doriga (wk)</t>
  </si>
  <si>
    <t>Klaasen</t>
  </si>
  <si>
    <t>Kohli</t>
  </si>
  <si>
    <t>Kotze</t>
  </si>
  <si>
    <t>Kusal Mendis (wk)</t>
  </si>
  <si>
    <t>Kushal Bhurtel</t>
  </si>
  <si>
    <t>Kushal Malla</t>
  </si>
  <si>
    <t>Lamichhane</t>
  </si>
  <si>
    <t>Lega Siaka</t>
  </si>
  <si>
    <t>Liam Livingstone</t>
  </si>
  <si>
    <t>Litton Das (wk)</t>
  </si>
  <si>
    <t>Livingstone</t>
  </si>
  <si>
    <t>Lockie Ferguson</t>
  </si>
  <si>
    <t>Logan van Beek</t>
  </si>
  <si>
    <t>Lorcan Tucker (wk)</t>
  </si>
  <si>
    <t>M Bracewell</t>
  </si>
  <si>
    <t>M Theekshana</t>
  </si>
  <si>
    <t>Maharaj</t>
  </si>
  <si>
    <t>Maheesh Theekshana</t>
  </si>
  <si>
    <t>Mahmudullah</t>
  </si>
  <si>
    <t>Malan Kruger</t>
  </si>
  <si>
    <t>Marco Jansen</t>
  </si>
  <si>
    <t>Marcus Stoinis</t>
  </si>
  <si>
    <t>Mark Adair</t>
  </si>
  <si>
    <t>Mark Chapman</t>
  </si>
  <si>
    <t>Mark Watt</t>
  </si>
  <si>
    <t>Mark Wood</t>
  </si>
  <si>
    <t>Markram (c)</t>
  </si>
  <si>
    <t>Masaba (c)</t>
  </si>
  <si>
    <t>Matheesha Pathirana</t>
  </si>
  <si>
    <t>Mathews</t>
  </si>
  <si>
    <t>Matt Henry</t>
  </si>
  <si>
    <t>Matthew Cross (wk)</t>
  </si>
  <si>
    <t>Matthew Wade (wk)</t>
  </si>
  <si>
    <t>Max ODowd</t>
  </si>
  <si>
    <t>Maxwell</t>
  </si>
  <si>
    <t>Mehran Khan</t>
  </si>
  <si>
    <t>Michael Bracewell</t>
  </si>
  <si>
    <t>Michael Jones</t>
  </si>
  <si>
    <t>Michael Leask</t>
  </si>
  <si>
    <t>Michael Levitt</t>
  </si>
  <si>
    <t>Michael van Lingen</t>
  </si>
  <si>
    <t>Mitchell Marsh (c)</t>
  </si>
  <si>
    <t>Mitchell Santner</t>
  </si>
  <si>
    <t>Mitchell Starc</t>
  </si>
  <si>
    <t>Moeen</t>
  </si>
  <si>
    <t>Moeen Ali</t>
  </si>
  <si>
    <t>Mohammad Amir</t>
  </si>
  <si>
    <t>Mohammad Nabi</t>
  </si>
  <si>
    <t>Mohammad Nadeem</t>
  </si>
  <si>
    <t>Mohammad Rizwan (wk)</t>
  </si>
  <si>
    <t>Mohammed Siraj</t>
  </si>
  <si>
    <t>Monank Patel (c &amp; wk)</t>
  </si>
  <si>
    <t>Motie</t>
  </si>
  <si>
    <t>Mujeeb Ur Rahman</t>
  </si>
  <si>
    <t>Munsey</t>
  </si>
  <si>
    <t>Mustafizur</t>
  </si>
  <si>
    <t>Mustafizur Rahman</t>
  </si>
  <si>
    <t>N Thushara</t>
  </si>
  <si>
    <t>Nabi</t>
  </si>
  <si>
    <t>Najibullah</t>
  </si>
  <si>
    <t>Najibullah Zadran</t>
  </si>
  <si>
    <t>Najmul Hossain Shanto (c)</t>
  </si>
  <si>
    <t>Naseem Khushi</t>
  </si>
  <si>
    <t>Naseem Khushi (wk)</t>
  </si>
  <si>
    <t>Naseem Shah</t>
  </si>
  <si>
    <t>Nathan Ellis</t>
  </si>
  <si>
    <t>Naveen-ul-Haq</t>
  </si>
  <si>
    <t>Navneet Dhaliwal</t>
  </si>
  <si>
    <t>Neesham</t>
  </si>
  <si>
    <t>Netravalkar</t>
  </si>
  <si>
    <t>Nicholas Kirton</t>
  </si>
  <si>
    <t>Nicholas Pooran (wk)</t>
  </si>
  <si>
    <t>Nikhil Dutta</t>
  </si>
  <si>
    <t>Niko Davin</t>
  </si>
  <si>
    <t>Nikolaas Davin</t>
  </si>
  <si>
    <t>Nitish Kumar</t>
  </si>
  <si>
    <t>Noor Ahmad</t>
  </si>
  <si>
    <t>Norman Vanua</t>
  </si>
  <si>
    <t>Nortje</t>
  </si>
  <si>
    <t>Nosthush Kenjige</t>
  </si>
  <si>
    <t>NR Kumar</t>
  </si>
  <si>
    <t>Nsubuga</t>
  </si>
  <si>
    <t>Nuwan Thushara</t>
  </si>
  <si>
    <t>Obed McCoy</t>
  </si>
  <si>
    <t>Ottneil Baartman</t>
  </si>
  <si>
    <t>Pant (wk)</t>
  </si>
  <si>
    <t>Pargat Singh</t>
  </si>
  <si>
    <t>Pat Cummins</t>
  </si>
  <si>
    <t>Pathum Nissanka</t>
  </si>
  <si>
    <t>Paul Stirling (c)</t>
  </si>
  <si>
    <t>Paul van Meekeren</t>
  </si>
  <si>
    <t>Philip Salt</t>
  </si>
  <si>
    <t>Pooran (wk)</t>
  </si>
  <si>
    <t>Pratik Athavale (wk)</t>
  </si>
  <si>
    <t>Quinton de Kock (wk)</t>
  </si>
  <si>
    <t>R Topley</t>
  </si>
  <si>
    <t>Rabada</t>
  </si>
  <si>
    <t>Rachin Ravindra</t>
  </si>
  <si>
    <t>Rafiullah</t>
  </si>
  <si>
    <t>Rahmanullah Gurbaz (wk)</t>
  </si>
  <si>
    <t>Rashid Khan (c)</t>
  </si>
  <si>
    <t>Ravinderpal Singh</t>
  </si>
  <si>
    <t>Ravindra Jadeja</t>
  </si>
  <si>
    <t>Reece Topley</t>
  </si>
  <si>
    <t>Reeza Hendricks</t>
  </si>
  <si>
    <t>Riazat Ali Shah</t>
  </si>
  <si>
    <t>Richie Berrington (c)</t>
  </si>
  <si>
    <t>Rishabh Pant (wk)</t>
  </si>
  <si>
    <t>Rishad Hossain</t>
  </si>
  <si>
    <t>Rizwan (wk)</t>
  </si>
  <si>
    <t>Robinson Obuya</t>
  </si>
  <si>
    <t>Roger Mukasa</t>
  </si>
  <si>
    <t>Rohit (c)</t>
  </si>
  <si>
    <t>Rohit Paudel (c)</t>
  </si>
  <si>
    <t>Rohit Sharma (c)</t>
  </si>
  <si>
    <t>Romario Shepherd</t>
  </si>
  <si>
    <t>Ronak Patel</t>
  </si>
  <si>
    <t>Roston Chase</t>
  </si>
  <si>
    <t>Rovman Powell (c)</t>
  </si>
  <si>
    <t>Ruben Trumpelmann</t>
  </si>
  <si>
    <t>Russell</t>
  </si>
  <si>
    <t>Saad Bin Zafar (c)</t>
  </si>
  <si>
    <t>Safyaan Sharif</t>
  </si>
  <si>
    <t>Sagar Dhakal</t>
  </si>
  <si>
    <t>Saim Ayub</t>
  </si>
  <si>
    <t>Salt</t>
  </si>
  <si>
    <t>Sam Curran</t>
  </si>
  <si>
    <t>Samarawickrama</t>
  </si>
  <si>
    <t>Sandeep Lamichhane</t>
  </si>
  <si>
    <t>Santner</t>
  </si>
  <si>
    <t>Saurabh Netravalkar</t>
  </si>
  <si>
    <t>Scott Edwards (c &amp; wk)</t>
  </si>
  <si>
    <t>Semo Kamea</t>
  </si>
  <si>
    <t>Sese Bau</t>
  </si>
  <si>
    <t>Shadab Khan</t>
  </si>
  <si>
    <t>Shadley van Schalkwyk</t>
  </si>
  <si>
    <t>Shaheen Afridi</t>
  </si>
  <si>
    <t>Shai Hope</t>
  </si>
  <si>
    <t>Shakeel Ahmed</t>
  </si>
  <si>
    <t>Shakib</t>
  </si>
  <si>
    <t>Shakib Al Hasan</t>
  </si>
  <si>
    <t>Shanaka</t>
  </si>
  <si>
    <t>Shanto (c)</t>
  </si>
  <si>
    <t>Shayan Jahangir</t>
  </si>
  <si>
    <t>Sherfane Rutherford</t>
  </si>
  <si>
    <t>Shivam Dube</t>
  </si>
  <si>
    <t>Shoaib Khan</t>
  </si>
  <si>
    <t>Shreyas Movva (wk)</t>
  </si>
  <si>
    <t>Simon Ssesazi</t>
  </si>
  <si>
    <t>Simon Ssesazi (wk)</t>
  </si>
  <si>
    <t>Siraj</t>
  </si>
  <si>
    <t>Smit</t>
  </si>
  <si>
    <t>Sompal Kami</t>
  </si>
  <si>
    <t>Soumya Sarkar</t>
  </si>
  <si>
    <t>Southee</t>
  </si>
  <si>
    <t>Ssenyondo</t>
  </si>
  <si>
    <t>Steven Taylor</t>
  </si>
  <si>
    <t>Stirling (c)</t>
  </si>
  <si>
    <t>Stoinis</t>
  </si>
  <si>
    <t>Sundeep Jora</t>
  </si>
  <si>
    <t>Suryakumar Yadav</t>
  </si>
  <si>
    <t>Sybrand Engelbrecht</t>
  </si>
  <si>
    <t>Tabraiz Shamsi</t>
  </si>
  <si>
    <t>Tangeni Lungameni</t>
  </si>
  <si>
    <t>Tanzid Hasan</t>
  </si>
  <si>
    <t>Tanzim Hasan Sakib</t>
  </si>
  <si>
    <t>Taskin Ahmed</t>
  </si>
  <si>
    <t>Teja Nidamanuru</t>
  </si>
  <si>
    <t>Tim David</t>
  </si>
  <si>
    <t>Tim Pringle</t>
  </si>
  <si>
    <t>Tim Southee</t>
  </si>
  <si>
    <t>Tony Ura</t>
  </si>
  <si>
    <t>Towhid Hridoy</t>
  </si>
  <si>
    <t>Travis Head</t>
  </si>
  <si>
    <t>Trent Boult</t>
  </si>
  <si>
    <t>Tristan Stubbs</t>
  </si>
  <si>
    <t>Trumpelmann</t>
  </si>
  <si>
    <t>Usman Khan</t>
  </si>
  <si>
    <t>van Beek</t>
  </si>
  <si>
    <t>van Meekeren</t>
  </si>
  <si>
    <t>van Schalkwyk</t>
  </si>
  <si>
    <t>Vikramjit Singh</t>
  </si>
  <si>
    <t>Virat Kohli</t>
  </si>
  <si>
    <t>Vivian Kingma</t>
  </si>
  <si>
    <t>W Hasaranga (c)</t>
  </si>
  <si>
    <t>Wade (wk)</t>
  </si>
  <si>
    <t>Wanindu Hasaranga (c)</t>
  </si>
  <si>
    <t>Warner</t>
  </si>
  <si>
    <t>Wiese</t>
  </si>
  <si>
    <t>Will Jacks</t>
  </si>
  <si>
    <t>Zane Green (wk)</t>
  </si>
  <si>
    <t>Zeeshan Maqsood</t>
  </si>
  <si>
    <t xml:space="preserve">Dashboard 2 sclier </t>
  </si>
  <si>
    <t>Sum of NB_Conseded</t>
  </si>
  <si>
    <t>Sum of WD_Conseded</t>
  </si>
  <si>
    <t>Total Runs Scored by a player/team.</t>
  </si>
  <si>
    <t xml:space="preserve">Strick Rate </t>
  </si>
  <si>
    <t>Bowling Average</t>
  </si>
  <si>
    <t>Sum of scored_SR</t>
  </si>
  <si>
    <t>Sum of Runs Scored by Match</t>
  </si>
  <si>
    <t>Economy Rate (ECO): Average runs conceded per over.</t>
  </si>
  <si>
    <t>Sum of scored_4s</t>
  </si>
  <si>
    <t>Sum of scored_6s</t>
  </si>
  <si>
    <t>Average Wickets per Match</t>
  </si>
  <si>
    <t>Players</t>
  </si>
  <si>
    <t>Total Boundaries</t>
  </si>
  <si>
    <t xml:space="preserve">WD ECO </t>
  </si>
  <si>
    <t>Average Runs per Match</t>
  </si>
  <si>
    <t>Runs scored over time</t>
  </si>
  <si>
    <t xml:space="preserve">01:00 PM LOCAL  </t>
  </si>
  <si>
    <t xml:space="preserve">03:00 PM LOCAL  </t>
  </si>
  <si>
    <t xml:space="preserve">07:30 PM LOCAL  </t>
  </si>
  <si>
    <t xml:space="preserve">08:30 PM LOCAL  </t>
  </si>
  <si>
    <t>Average of Wickets_Conseded</t>
  </si>
  <si>
    <t xml:space="preserve">10:30 AM LOCAL  </t>
  </si>
  <si>
    <t>contry</t>
  </si>
  <si>
    <t>Afghanistan</t>
  </si>
  <si>
    <t>Australia</t>
  </si>
  <si>
    <t>Bangladesh</t>
  </si>
  <si>
    <t>Canada</t>
  </si>
  <si>
    <t>England</t>
  </si>
  <si>
    <t>India</t>
  </si>
  <si>
    <t>Ireland</t>
  </si>
  <si>
    <t>Namibia</t>
  </si>
  <si>
    <t>Nepal</t>
  </si>
  <si>
    <t>Netherlands</t>
  </si>
  <si>
    <t>New Zealand</t>
  </si>
  <si>
    <t>Oman</t>
  </si>
  <si>
    <t>Date &amp; Time</t>
  </si>
  <si>
    <t>Pakistan</t>
  </si>
  <si>
    <t>Papua New Guinea</t>
  </si>
  <si>
    <t>Scotland</t>
  </si>
  <si>
    <t>South Africa</t>
  </si>
  <si>
    <t>Sri Lanka</t>
  </si>
  <si>
    <t>Uganda</t>
  </si>
  <si>
    <t>United States</t>
  </si>
  <si>
    <t>West Indies</t>
  </si>
  <si>
    <t>NB_WD</t>
  </si>
  <si>
    <t>s</t>
  </si>
  <si>
    <t>Match</t>
  </si>
  <si>
    <t>Venue</t>
  </si>
  <si>
    <t>Time</t>
  </si>
  <si>
    <t>Date</t>
  </si>
  <si>
    <t>Date &amp; time</t>
  </si>
  <si>
    <t>Day</t>
  </si>
  <si>
    <t>Times</t>
  </si>
  <si>
    <t>Country</t>
  </si>
  <si>
    <t>Against_Country</t>
  </si>
  <si>
    <t>Scored_total</t>
  </si>
  <si>
    <t>Bat_Status</t>
  </si>
  <si>
    <t>Runs_scored</t>
  </si>
  <si>
    <t>Ball_scored</t>
  </si>
  <si>
    <t>scored_4s</t>
  </si>
  <si>
    <t>scored_6s</t>
  </si>
  <si>
    <t>scored_SR</t>
  </si>
  <si>
    <t>Overs_Conseded</t>
  </si>
  <si>
    <t>0</t>
  </si>
  <si>
    <t>Runs_Conseded</t>
  </si>
  <si>
    <t>Wickets_Conseded</t>
  </si>
  <si>
    <t>NB_Conseded</t>
  </si>
  <si>
    <t>WD_Conseded</t>
  </si>
  <si>
    <t>ECO_Conseded</t>
  </si>
  <si>
    <t>Match_ID</t>
  </si>
  <si>
    <t xml:space="preserve">Jun 01, 07:30 PM LOCAL  </t>
  </si>
  <si>
    <t xml:space="preserve">194-5 (20 Ov) </t>
  </si>
  <si>
    <t>c NR Kumar b Harmeet Singh</t>
  </si>
  <si>
    <t>c Jessy Singh b CJ Anderson</t>
  </si>
  <si>
    <t>run out (Jessy Singh/Monank Patel)</t>
  </si>
  <si>
    <t>c CJ Anderson b Ali Khan</t>
  </si>
  <si>
    <t>not out</t>
  </si>
  <si>
    <t>run out (Steven Taylor/Monank Patel)</t>
  </si>
  <si>
    <t xml:space="preserve">197-3 (17.4 Ov) </t>
  </si>
  <si>
    <t>lbw b Kaleem Sana</t>
  </si>
  <si>
    <t>c Shreyas Movva b Dillon Heyliger</t>
  </si>
  <si>
    <t>c Aaron Johnson b Nikhil Dutta</t>
  </si>
  <si>
    <t xml:space="preserve">Jun 02, 10:30 AM LOCAL  </t>
  </si>
  <si>
    <t xml:space="preserve">136-8 (20 Ov) </t>
  </si>
  <si>
    <t>c Pooran b Romario Shepherd</t>
  </si>
  <si>
    <t>c Roston Chase b Alzarri Joseph</t>
  </si>
  <si>
    <t>b Akeal Hosein</t>
  </si>
  <si>
    <t>b Alzarri Joseph</t>
  </si>
  <si>
    <t>c Rovman Powell b Motie</t>
  </si>
  <si>
    <t>c Pooran b Russell</t>
  </si>
  <si>
    <t>b Russell</t>
  </si>
  <si>
    <t>run out (Alzarri Joseph)</t>
  </si>
  <si>
    <t xml:space="preserve">137-5 (19 Ov) </t>
  </si>
  <si>
    <t>c Lega Siaka b Assad Vala</t>
  </si>
  <si>
    <t>lbw b Alei Nao</t>
  </si>
  <si>
    <t>c Tony Ura b John Kariko</t>
  </si>
  <si>
    <t>c Kiplin Doriga b Chad Soper</t>
  </si>
  <si>
    <t>c Kiplin Doriga b Assad Vala</t>
  </si>
  <si>
    <t xml:space="preserve">Jun 02, 08:30 PM LOCAL  </t>
  </si>
  <si>
    <t xml:space="preserve">109-10 (19.4 Ov) </t>
  </si>
  <si>
    <t>lbw b Trumpelmann</t>
  </si>
  <si>
    <t>c Gerhard Erasmus b Trumpelmann</t>
  </si>
  <si>
    <t>lbw b Bernard Scholtz</t>
  </si>
  <si>
    <t>c and b Wiese</t>
  </si>
  <si>
    <t>c Jan Frylinck b Gerhard Erasmus</t>
  </si>
  <si>
    <t>lbw b Gerhard Erasmus</t>
  </si>
  <si>
    <t>lbw b Wiese</t>
  </si>
  <si>
    <t>c Trumpelmann b Wiese</t>
  </si>
  <si>
    <t xml:space="preserve">109-6 (20 Ov) </t>
  </si>
  <si>
    <t>b Bilal Khan</t>
  </si>
  <si>
    <t>c Mohammad Nadeem b Aqib Ilyas</t>
  </si>
  <si>
    <t>b Mehran Khan</t>
  </si>
  <si>
    <t>c Zeeshan Maqsood b Ayaan Khan</t>
  </si>
  <si>
    <t>c Ayaan Khan b Mehran Khan</t>
  </si>
  <si>
    <t>lbw b Mehran Khan</t>
  </si>
  <si>
    <t xml:space="preserve">Jun 03, 10:30 AM LOCAL  </t>
  </si>
  <si>
    <t xml:space="preserve">77-10 (19.1 Ov) </t>
  </si>
  <si>
    <t>c Klaasen b Ottneil Baartman</t>
  </si>
  <si>
    <t>c Tristan Stubbs b Nortje</t>
  </si>
  <si>
    <t>c Reeza Hendricks b Nortje</t>
  </si>
  <si>
    <t>st de Kock b Maharaj</t>
  </si>
  <si>
    <t>b Maharaj</t>
  </si>
  <si>
    <t>c Ottneil Baartman b Nortje</t>
  </si>
  <si>
    <t>b Rabada</t>
  </si>
  <si>
    <t>c Markram b Rabada</t>
  </si>
  <si>
    <t>run out (Nortje/Marco Jansen)</t>
  </si>
  <si>
    <t xml:space="preserve">80-4 (16.2 Ov) </t>
  </si>
  <si>
    <t>c and b W Hasaranga</t>
  </si>
  <si>
    <t>c Kamindu Mendis b N Thushara</t>
  </si>
  <si>
    <t>c Kamindu Mendis b Shanaka</t>
  </si>
  <si>
    <t>c Asalanka b W Hasaranga</t>
  </si>
  <si>
    <t xml:space="preserve">Jun 03, 08:30 PM LOCAL  </t>
  </si>
  <si>
    <t xml:space="preserve">183-5 (20 Ov) </t>
  </si>
  <si>
    <t>c Riazat Ali Shah b Alpesh Ramjani</t>
  </si>
  <si>
    <t>b Masaba</t>
  </si>
  <si>
    <t>c Dinesh Nakrani b Masaba</t>
  </si>
  <si>
    <t>c Masaba b Cosmas Kyewuta</t>
  </si>
  <si>
    <t>c Alpesh Ramjani b Cosmas Kyewuta</t>
  </si>
  <si>
    <t xml:space="preserve">58-10 (16 Ov) </t>
  </si>
  <si>
    <t>b Fazalhaq Farooqi</t>
  </si>
  <si>
    <t>c Fazalhaq Farooqi b Mujeeb</t>
  </si>
  <si>
    <t>lbw b Fazalhaq Farooqi</t>
  </si>
  <si>
    <t>b Naveen-ul-Haq</t>
  </si>
  <si>
    <t>c Gulbadin b Naveen-ul-Haq</t>
  </si>
  <si>
    <t>c Gurbaz b Fazalhaq Farooqi</t>
  </si>
  <si>
    <t>lbw b Rashid Khan</t>
  </si>
  <si>
    <t>b Rashid Khan</t>
  </si>
  <si>
    <t xml:space="preserve">Jun 04, 10:30 AM LOCAL  </t>
  </si>
  <si>
    <t xml:space="preserve">90-0 (10 Ov) </t>
  </si>
  <si>
    <t xml:space="preserve">106-10 (19.2 Ov) </t>
  </si>
  <si>
    <t>lbw b van Beek</t>
  </si>
  <si>
    <t>c Kingma b Tim Pringle</t>
  </si>
  <si>
    <t>c van Beek b Tim Pringle</t>
  </si>
  <si>
    <t>c Max ODowd b Tim Pringle</t>
  </si>
  <si>
    <t>c Max ODowd b van Meekeren</t>
  </si>
  <si>
    <t>c van Beek b Bas de Leede</t>
  </si>
  <si>
    <t>b van Meekeren</t>
  </si>
  <si>
    <t>b van Beek</t>
  </si>
  <si>
    <t>c Kingma b Bas de Leede</t>
  </si>
  <si>
    <t>c and b van Beek</t>
  </si>
  <si>
    <t xml:space="preserve">109-4 (18.4 Ov) </t>
  </si>
  <si>
    <t>c Dipendra Singh b Sompal Kami</t>
  </si>
  <si>
    <t>lbw b Dipendra Singh</t>
  </si>
  <si>
    <t>run out (Sompal Kami)</t>
  </si>
  <si>
    <t>b Abinash Bohara</t>
  </si>
  <si>
    <t xml:space="preserve">Jun 05, 10:30 AM LOCAL  </t>
  </si>
  <si>
    <t xml:space="preserve">96-10 (16 Ov) </t>
  </si>
  <si>
    <t>b Arshdeep Singh</t>
  </si>
  <si>
    <t>c Pant b Arshdeep Singh</t>
  </si>
  <si>
    <t>b Hardik Pandya</t>
  </si>
  <si>
    <t>c Kohli b Bumrah</t>
  </si>
  <si>
    <t>c Pant b Hardik Pandya</t>
  </si>
  <si>
    <t>c Bumrah b Siraj</t>
  </si>
  <si>
    <t>run out (Siraj/Pant)</t>
  </si>
  <si>
    <t>c Shivam Dube b Hardik Pandya</t>
  </si>
  <si>
    <t>c and b Axar</t>
  </si>
  <si>
    <t>b Bumrah</t>
  </si>
  <si>
    <t xml:space="preserve">97-2 (12.2 Ov) </t>
  </si>
  <si>
    <t>retd hurt</t>
  </si>
  <si>
    <t>c Benjamin White b Mark Adair</t>
  </si>
  <si>
    <t>c Dockrell b Benjamin White</t>
  </si>
  <si>
    <t xml:space="preserve">Jun 05, 07:30 PM LOCAL  </t>
  </si>
  <si>
    <t>lbw b Alpesh Ramjani</t>
  </si>
  <si>
    <t>c Mukasa b Cosmas Kyewuta</t>
  </si>
  <si>
    <t>c Mukasa b Juma Miyagi</t>
  </si>
  <si>
    <t>run out (Cosmas Kyewuta/Simon Ssesazi)</t>
  </si>
  <si>
    <t>lbw b Nsubuga</t>
  </si>
  <si>
    <t>b Nsubuga</t>
  </si>
  <si>
    <t>c Simon Ssesazi b Cosmas Kyewuta</t>
  </si>
  <si>
    <t>b Juma Miyagi</t>
  </si>
  <si>
    <t xml:space="preserve">78-7 (18.2 Ov) </t>
  </si>
  <si>
    <t>c Assad Vala b Norman Vanua</t>
  </si>
  <si>
    <t>c John Kariko b Norman Vanua</t>
  </si>
  <si>
    <t>b Chad Soper</t>
  </si>
  <si>
    <t>c and b Assad Vala</t>
  </si>
  <si>
    <t>run out (Norman Vanua/Alei Nao)</t>
  </si>
  <si>
    <t xml:space="preserve">Jun 05, 08:30 PM LOCAL  </t>
  </si>
  <si>
    <t xml:space="preserve">164-5 (20 Ov) </t>
  </si>
  <si>
    <t>c Shoaib Khan b Kaleemullah</t>
  </si>
  <si>
    <t>c Khalid Kail b Bilal Khan</t>
  </si>
  <si>
    <t>c Shoaib Khan b Mehran Khan</t>
  </si>
  <si>
    <t>c Aqib Ilyas b Mehran Khan</t>
  </si>
  <si>
    <t>run out (Ayaan Khan/Pratik Athavale)</t>
  </si>
  <si>
    <t xml:space="preserve">125-9 (20 Ov) </t>
  </si>
  <si>
    <t>lbw b Nathan Ellis</t>
  </si>
  <si>
    <t>lbw b Starc</t>
  </si>
  <si>
    <t>c Wade b Stoinis</t>
  </si>
  <si>
    <t>c Maxwell b Starc</t>
  </si>
  <si>
    <t>c Hazlewood b Zampa</t>
  </si>
  <si>
    <t>b Zampa</t>
  </si>
  <si>
    <t>c Tim David b Stoinis</t>
  </si>
  <si>
    <t>c Warner b Nathan Ellis</t>
  </si>
  <si>
    <t xml:space="preserve">Jun 06, 10:30 AM LOCAL  </t>
  </si>
  <si>
    <t xml:space="preserve">159-7 (20 Ov) </t>
  </si>
  <si>
    <t>c Steven Taylor b Netravalkar</t>
  </si>
  <si>
    <t>lbw b Jasdeep Singh</t>
  </si>
  <si>
    <t>c NR Kumar b Nosthush Kenjige</t>
  </si>
  <si>
    <t>c Steven Taylor b Ali Khan</t>
  </si>
  <si>
    <t>c Netravalkar b Nosthush Kenjige</t>
  </si>
  <si>
    <t>lbw b Nosthush Kenjige</t>
  </si>
  <si>
    <t>lbw b Netravalkar</t>
  </si>
  <si>
    <t xml:space="preserve">159-3 (20 Ov) </t>
  </si>
  <si>
    <t>c Rizwan b Naseem Shah</t>
  </si>
  <si>
    <t>c Rizwan b Amir</t>
  </si>
  <si>
    <t>b Haris Rauf</t>
  </si>
  <si>
    <t xml:space="preserve">Jun 06, 03:00 PM LOCAL  </t>
  </si>
  <si>
    <t xml:space="preserve">155-9 (20 Ov) </t>
  </si>
  <si>
    <t>c Brandon McMullen b Wheal</t>
  </si>
  <si>
    <t>c Bradley Currie b Christopher Sole</t>
  </si>
  <si>
    <t>b Bradley Currie</t>
  </si>
  <si>
    <t>st Matthew Cross b Michael Leask</t>
  </si>
  <si>
    <t>c Michael Jones b Chris Greaves</t>
  </si>
  <si>
    <t>c Michael Jones b Wheal</t>
  </si>
  <si>
    <t>c Mark Watt b Wheal</t>
  </si>
  <si>
    <t>c Wheal b Bradley Currie</t>
  </si>
  <si>
    <t>run out (Michael Jones/Wheal)</t>
  </si>
  <si>
    <t xml:space="preserve">157-5 (18.3 Ov) </t>
  </si>
  <si>
    <t>c Wiese b Tangeni Lungameni</t>
  </si>
  <si>
    <t>c Zane Green b Gerhard Erasmus</t>
  </si>
  <si>
    <t>st Zane Green b Gerhard Erasmus</t>
  </si>
  <si>
    <t>c Wiese b Trumpelmann</t>
  </si>
  <si>
    <t xml:space="preserve">Jun 07, 10:30 AM LOCAL  </t>
  </si>
  <si>
    <t xml:space="preserve">137-7 (20 Ov) </t>
  </si>
  <si>
    <t>c Curtis Campher b Craig Young</t>
  </si>
  <si>
    <t>c Dockrell b Mark Adair</t>
  </si>
  <si>
    <t>c Joshua Little b Craig Young</t>
  </si>
  <si>
    <t>c and b Delany</t>
  </si>
  <si>
    <t>c Balbirnie b Barry McCarthy</t>
  </si>
  <si>
    <t>run out (Barry McCarthy/Lorcan Tucker)</t>
  </si>
  <si>
    <t>c Joshua Little b Barry McCarthy</t>
  </si>
  <si>
    <t xml:space="preserve">125-7 (20 Ov) </t>
  </si>
  <si>
    <t>c and b Junaid Siddiqui</t>
  </si>
  <si>
    <t>c Shreyas Movva b J Gordon</t>
  </si>
  <si>
    <t>run out (Nicholas Kirton/Saad Bin Zafar)</t>
  </si>
  <si>
    <t>b Saad Bin Zafar</t>
  </si>
  <si>
    <t>c Aaron Johnson b Dillon Heyliger</t>
  </si>
  <si>
    <t>c and b J Gordon</t>
  </si>
  <si>
    <t xml:space="preserve">Jun 07, 07:30 PM LOCAL  </t>
  </si>
  <si>
    <t xml:space="preserve">159-6 (20 Ov) </t>
  </si>
  <si>
    <t>b Boult</t>
  </si>
  <si>
    <t>b Matt Henry</t>
  </si>
  <si>
    <t>c Lockie Ferguson b Matt Henry</t>
  </si>
  <si>
    <t>c Williamson b Lockie Ferguson</t>
  </si>
  <si>
    <t>run out (Conway/Boult)</t>
  </si>
  <si>
    <t>c Glenn Phillips b Boult</t>
  </si>
  <si>
    <t xml:space="preserve">75-10 (15.2 Ov) </t>
  </si>
  <si>
    <t>c Ibrahim Zadran b Fazalhaq Farooqi</t>
  </si>
  <si>
    <t>c Gulbadin b Rashid Khan</t>
  </si>
  <si>
    <t>c Rashid Khan b Nabi</t>
  </si>
  <si>
    <t>b Nabi</t>
  </si>
  <si>
    <t>c Karim Janat b Fazalhaq Farooqi</t>
  </si>
  <si>
    <t>c and b Rashid Khan</t>
  </si>
  <si>
    <t xml:space="preserve">124-9 (20 Ov) </t>
  </si>
  <si>
    <t>c Shanto b Mustafizur</t>
  </si>
  <si>
    <t>b Taskin Ahmed</t>
  </si>
  <si>
    <t>c Tanzim Hasan Sakib b Mustafizur</t>
  </si>
  <si>
    <t>st Litton Das b Rishad Hossain</t>
  </si>
  <si>
    <t>c Shakib b Rishad Hossain</t>
  </si>
  <si>
    <t>c Soumya Sarkar b Rishad Hossain</t>
  </si>
  <si>
    <t>c Mustafizur b Tanzim Hasan Sakib</t>
  </si>
  <si>
    <t>c Litton Das b Taskin Ahmed</t>
  </si>
  <si>
    <t xml:space="preserve">125-8 (19 Ov) </t>
  </si>
  <si>
    <t>b N Thushara</t>
  </si>
  <si>
    <t>c W Hasaranga b Dhananjaya de Silva</t>
  </si>
  <si>
    <t>lbw b W Hasaranga</t>
  </si>
  <si>
    <t>c Asalanka b N Thushara</t>
  </si>
  <si>
    <t>c M Theekshana b Matheesha Pathirana</t>
  </si>
  <si>
    <t>lbw b N Thushara</t>
  </si>
  <si>
    <t xml:space="preserve">Jun 08, 10:30 AM LOCAL  </t>
  </si>
  <si>
    <t xml:space="preserve">103-9 (20 Ov) </t>
  </si>
  <si>
    <t>c de Kock b Marco Jansen</t>
  </si>
  <si>
    <t>c Marco Jansen b Ottneil Baartman</t>
  </si>
  <si>
    <t>b Marco Jansen</t>
  </si>
  <si>
    <t>c David Miller b Nortje</t>
  </si>
  <si>
    <t>run out (Markram)</t>
  </si>
  <si>
    <t>c Klaasen b Nortje</t>
  </si>
  <si>
    <t>c Nortje b Ottneil Baartman</t>
  </si>
  <si>
    <t>c Markram b Ottneil Baartman</t>
  </si>
  <si>
    <t xml:space="preserve">106-6 (18.5 Ov) </t>
  </si>
  <si>
    <t>run out (van Meekeren/Max ODowd)</t>
  </si>
  <si>
    <t>c Edwards b Kingma</t>
  </si>
  <si>
    <t>c Tim Pringle b Kingma</t>
  </si>
  <si>
    <t xml:space="preserve">Jun 08, 01:00 PM LOCAL  </t>
  </si>
  <si>
    <t xml:space="preserve">201-7 (20 Ov) </t>
  </si>
  <si>
    <t>b Jofra Archer</t>
  </si>
  <si>
    <t>b Moeen</t>
  </si>
  <si>
    <t>st Jos Buttler b Livingstone</t>
  </si>
  <si>
    <t>c Salt b Adil Rashid</t>
  </si>
  <si>
    <t>c Harry Brook b Chris Jordan</t>
  </si>
  <si>
    <t>c Livingstone b Chris Jordan</t>
  </si>
  <si>
    <t>run out (Jos Buttler/Chris Jordan)</t>
  </si>
  <si>
    <t xml:space="preserve">165-6 (20 Ov) </t>
  </si>
  <si>
    <t>c Cummins b Zampa</t>
  </si>
  <si>
    <t>c Mitchell Starc b Stoinis</t>
  </si>
  <si>
    <t>c Maxwell b Hazlewood</t>
  </si>
  <si>
    <t>c Warner b Cummins</t>
  </si>
  <si>
    <t>c Mitchell Starc b Cummins</t>
  </si>
  <si>
    <t xml:space="preserve">Jun 08, 08:30 PM LOCAL  </t>
  </si>
  <si>
    <t xml:space="preserve">173-5 (20 Ov) </t>
  </si>
  <si>
    <t>b Alpesh Ramjani</t>
  </si>
  <si>
    <t>c Alpesh Ramjani b Dinesh Nakrani</t>
  </si>
  <si>
    <t>c and b Masaba</t>
  </si>
  <si>
    <t>c Robinson Obuya b Masaba</t>
  </si>
  <si>
    <t>b Cosmas Kyewuta</t>
  </si>
  <si>
    <t xml:space="preserve">39-10 (12 Ov) </t>
  </si>
  <si>
    <t>lbw b Akeal Hosein</t>
  </si>
  <si>
    <t>c Alzarri Joseph b Romario Shepherd</t>
  </si>
  <si>
    <t>c Pooran b Alzarri Joseph</t>
  </si>
  <si>
    <t>lbw b Motie</t>
  </si>
  <si>
    <t xml:space="preserve">Jun 09, 10:30 AM LOCAL  </t>
  </si>
  <si>
    <t xml:space="preserve">119-10 (19 Ov) </t>
  </si>
  <si>
    <t>c Haris Rauf b Shaheen Afridi</t>
  </si>
  <si>
    <t>c Usman Khan b Naseem Shah</t>
  </si>
  <si>
    <t>c Babar Azam b Amir</t>
  </si>
  <si>
    <t>b Naseem Shah</t>
  </si>
  <si>
    <t>c Amir b Haris Rauf</t>
  </si>
  <si>
    <t>c and b Naseem Shah</t>
  </si>
  <si>
    <t>c Iftikhar Ahmed b Haris Rauf</t>
  </si>
  <si>
    <t>c Imad Wasim b Amir</t>
  </si>
  <si>
    <t>run out (Babar Azam/Rizwan)</t>
  </si>
  <si>
    <t>c Imad Wasim b Haris Rauf</t>
  </si>
  <si>
    <t xml:space="preserve">113-7 (20 Ov) </t>
  </si>
  <si>
    <t>c Suryakumar Yadav b Bumrah</t>
  </si>
  <si>
    <t>lbw b Axar</t>
  </si>
  <si>
    <t>c Arshdeep Singh b Bumrah</t>
  </si>
  <si>
    <t xml:space="preserve">Jun 09, 01:00 PM LOCAL  </t>
  </si>
  <si>
    <t xml:space="preserve">150-7 (20 Ov) </t>
  </si>
  <si>
    <t>c Brandon McMullen b Chris Greaves</t>
  </si>
  <si>
    <t>c Mark Watt b Christopher Sole</t>
  </si>
  <si>
    <t>lbw b Safyaan Sharif</t>
  </si>
  <si>
    <t>c Matthew Cross b Mark Watt</t>
  </si>
  <si>
    <t>run out (Christopher Sole/Mark Watt)</t>
  </si>
  <si>
    <t>c Matthew Cross b Safyaan Sharif</t>
  </si>
  <si>
    <t>c Safyaan Sharif b Wheal</t>
  </si>
  <si>
    <t xml:space="preserve">153-3 (13.1 Ov) </t>
  </si>
  <si>
    <t>c Shakeel Ahmed b Mehran Khan</t>
  </si>
  <si>
    <t>c Mehran Khan b Bilal Khan</t>
  </si>
  <si>
    <t>b Aqib Ilyas</t>
  </si>
  <si>
    <t xml:space="preserve">Jun 10, 10:30 AM LOCAL  </t>
  </si>
  <si>
    <t xml:space="preserve">113-6 (20 Ov) </t>
  </si>
  <si>
    <t>b Tanzim Hasan Sakib</t>
  </si>
  <si>
    <t>lbw b Tanzim Hasan Sakib</t>
  </si>
  <si>
    <t>c Shakib b Tanzim Hasan Sakib</t>
  </si>
  <si>
    <t>b Rishad Hossain</t>
  </si>
  <si>
    <t xml:space="preserve">109-7 (20 Ov) </t>
  </si>
  <si>
    <t>c de Kock b Rabada</t>
  </si>
  <si>
    <t>c Markram b Nortje</t>
  </si>
  <si>
    <t>c David Miller b Maharaj</t>
  </si>
  <si>
    <t>lbw b Rabada</t>
  </si>
  <si>
    <t>c Markram b Maharaj</t>
  </si>
  <si>
    <t xml:space="preserve">Jun 11, 10:30 AM LOCAL  </t>
  </si>
  <si>
    <t xml:space="preserve">106-7 (20 Ov) </t>
  </si>
  <si>
    <t>b Amir</t>
  </si>
  <si>
    <t>c Fakhar Zaman b Shaheen Afridi</t>
  </si>
  <si>
    <t>run out (Imad Wasim)</t>
  </si>
  <si>
    <t>c Rizwan b Haris Rauf</t>
  </si>
  <si>
    <t>c Fakhar Zaman b Haris Rauf</t>
  </si>
  <si>
    <t xml:space="preserve">107-3 (17.3 Ov) </t>
  </si>
  <si>
    <t>c (sub)Dilpreet Bajwa b J Gordon</t>
  </si>
  <si>
    <t xml:space="preserve">Jun 11, 08:30 PM LOCAL  </t>
  </si>
  <si>
    <t xml:space="preserve">72-10 (17 Ov) </t>
  </si>
  <si>
    <t>c Mitchell Marsh b Cummins</t>
  </si>
  <si>
    <t>c Maxwell b Stoinis</t>
  </si>
  <si>
    <t>lbw b Zampa</t>
  </si>
  <si>
    <t>c Maxwell b Zampa</t>
  </si>
  <si>
    <t xml:space="preserve">74-1 (5.4 Ov) </t>
  </si>
  <si>
    <t xml:space="preserve">Jun 12, 10:30 AM LOCAL  </t>
  </si>
  <si>
    <t xml:space="preserve">110-8 (20 Ov) </t>
  </si>
  <si>
    <t>lbw b Arshdeep Singh</t>
  </si>
  <si>
    <t>b Axar</t>
  </si>
  <si>
    <t>c Hardik Pandya b Arshdeep Singh</t>
  </si>
  <si>
    <t>c Siraj b Hardik Pandya</t>
  </si>
  <si>
    <t>c Siraj b Arshdeep Singh</t>
  </si>
  <si>
    <t>run out (Pant/Siraj)</t>
  </si>
  <si>
    <t xml:space="preserve">111-3 (18.2 Ov) </t>
  </si>
  <si>
    <t>c Harmeet Singh b Netravalkar</t>
  </si>
  <si>
    <t>c Andries Gous b Netravalkar</t>
  </si>
  <si>
    <t>b Ali Khan</t>
  </si>
  <si>
    <t xml:space="preserve">Jun 12, 08:30 PM LOCAL  </t>
  </si>
  <si>
    <t xml:space="preserve">149-9 (20 Ov) </t>
  </si>
  <si>
    <t>c Conway b Neesham</t>
  </si>
  <si>
    <t>c Conway b Southee</t>
  </si>
  <si>
    <t>c Rachin Ravindra b Lockie Ferguson</t>
  </si>
  <si>
    <t>c Neesham b Santner</t>
  </si>
  <si>
    <t>c Lockie Ferguson b Boult</t>
  </si>
  <si>
    <t>lbw b Lockie Ferguson</t>
  </si>
  <si>
    <t xml:space="preserve">136-9 (20 Ov) </t>
  </si>
  <si>
    <t>c Roston Chase b Akeal Hosein</t>
  </si>
  <si>
    <t>c Russell b Alzarri Joseph</t>
  </si>
  <si>
    <t>c Russell b Motie</t>
  </si>
  <si>
    <t>c Pooran b Motie</t>
  </si>
  <si>
    <t>b Motie</t>
  </si>
  <si>
    <t>c Rovman Powell b Alzarri Joseph</t>
  </si>
  <si>
    <t>c Brandon King b Alzarri Joseph</t>
  </si>
  <si>
    <t>c and b Alzarri Joseph</t>
  </si>
  <si>
    <t>c Roston Chase b Russell</t>
  </si>
  <si>
    <t xml:space="preserve">Jun 13, 03:00 PM LOCAL  </t>
  </si>
  <si>
    <t xml:space="preserve">47-10 (13.2 Ov) </t>
  </si>
  <si>
    <t>c Salt b Jofra Archer</t>
  </si>
  <si>
    <t>c Livingstone b Mark Wood</t>
  </si>
  <si>
    <t>c Will Jacks b Jofra Archer</t>
  </si>
  <si>
    <t>c and b Mark Wood</t>
  </si>
  <si>
    <t>st Jos Buttler b Adil Rashid</t>
  </si>
  <si>
    <t>b Mark Wood</t>
  </si>
  <si>
    <t>c Jos Buttler b Jofra Archer</t>
  </si>
  <si>
    <t>c Moeen b Adil Rashid</t>
  </si>
  <si>
    <t>b Adil Rashid</t>
  </si>
  <si>
    <t xml:space="preserve">50-2 (3.1 Ov) </t>
  </si>
  <si>
    <t>c Kashyap b Kaleemullah</t>
  </si>
  <si>
    <t xml:space="preserve">Jun 13, 10:30 AM LOCAL  </t>
  </si>
  <si>
    <t xml:space="preserve">159-5 (20 Ov) </t>
  </si>
  <si>
    <t>c Bas de Leede b van Meekeren</t>
  </si>
  <si>
    <t>c Vikramjit Singh b Aryan Dutt</t>
  </si>
  <si>
    <t>c Sybrand Engelbrecht b Aryan Dutt</t>
  </si>
  <si>
    <t>b Tim Pringle</t>
  </si>
  <si>
    <t>c Sybrand Engelbrecht b van Meekeren</t>
  </si>
  <si>
    <t xml:space="preserve">134-8 (20 Ov) </t>
  </si>
  <si>
    <t>c Towhid Hridoy b Taskin Ahmed</t>
  </si>
  <si>
    <t>c and b Tanzim Hasan Sakib</t>
  </si>
  <si>
    <t>st Litton Das b Mahmudullah</t>
  </si>
  <si>
    <t>c Tanzim Hasan Sakib b Rishad Hossain</t>
  </si>
  <si>
    <t>c Jaker Ali b Mustafizur</t>
  </si>
  <si>
    <t>c and b Rishad Hossain</t>
  </si>
  <si>
    <t xml:space="preserve">Jun 13, 08:30 PM LOCAL  </t>
  </si>
  <si>
    <t xml:space="preserve">95-10 (19.5 Ov) </t>
  </si>
  <si>
    <t>run out (Fazalhaq Farooqi/Gurbaz)</t>
  </si>
  <si>
    <t>run out (Noor Ahmad/Rashid Khan)</t>
  </si>
  <si>
    <t>lbw b Noor Ahmad</t>
  </si>
  <si>
    <t>run out (Rashid Khan)</t>
  </si>
  <si>
    <t>c Rashid Khan b Fazalhaq Farooqi</t>
  </si>
  <si>
    <t>run out (Gurbaz)</t>
  </si>
  <si>
    <t xml:space="preserve">101-3 (15.1 Ov) </t>
  </si>
  <si>
    <t>b Alei Nao</t>
  </si>
  <si>
    <t>b Semo Kamea</t>
  </si>
  <si>
    <t>b Norman Vanua</t>
  </si>
  <si>
    <t xml:space="preserve">Jun 14, 07:30 PM LOCAL  </t>
  </si>
  <si>
    <t xml:space="preserve">115-7 (20 Ov) </t>
  </si>
  <si>
    <t>c and b Dipendra Singh</t>
  </si>
  <si>
    <t>b Kushal Bhurtel</t>
  </si>
  <si>
    <t>c Karan KC b Kushal Bhurtel</t>
  </si>
  <si>
    <t>c Lamichhane b Dipendra Singh</t>
  </si>
  <si>
    <t>c Anil Sah b Kushal Bhurtel</t>
  </si>
  <si>
    <t>st Aasif Sheikh b Kushal Bhurtel</t>
  </si>
  <si>
    <t xml:space="preserve">114-7 (20 Ov) </t>
  </si>
  <si>
    <t>b Shamsi</t>
  </si>
  <si>
    <t>c Marco Jansen b Markram</t>
  </si>
  <si>
    <t>c de Kock b Shamsi</t>
  </si>
  <si>
    <t>b Nortje</t>
  </si>
  <si>
    <t>run out (Klaasen)</t>
  </si>
  <si>
    <t xml:space="preserve">Jun 14, 08:30 PM LOCAL  </t>
  </si>
  <si>
    <t xml:space="preserve">40-10 (18.4 Ov) </t>
  </si>
  <si>
    <t>c Conway b Santner</t>
  </si>
  <si>
    <t>lbw b Boult</t>
  </si>
  <si>
    <t>lbw b Southee</t>
  </si>
  <si>
    <t>b Lockie Ferguson</t>
  </si>
  <si>
    <t>c Conway b Rachin Ravindra</t>
  </si>
  <si>
    <t>c Glenn Phillips b Rachin Ravindra</t>
  </si>
  <si>
    <t>c Daryl Mitchell b Santner</t>
  </si>
  <si>
    <t xml:space="preserve">41-1 (5.2 Ov) </t>
  </si>
  <si>
    <t>c Achelam b Riazat Ali Shah</t>
  </si>
  <si>
    <t xml:space="preserve">Jun 15, 01:00 PM LOCAL  </t>
  </si>
  <si>
    <t xml:space="preserve">122-5 (10 Ov) </t>
  </si>
  <si>
    <t>c Zane Green b Wiese</t>
  </si>
  <si>
    <t>b Trumpelmann</t>
  </si>
  <si>
    <t>c Zane Green b Bernard Scholtz</t>
  </si>
  <si>
    <t>c Niko Davin b Trumpelmann</t>
  </si>
  <si>
    <t>run out (Trumpelmann/Zane Green)</t>
  </si>
  <si>
    <t xml:space="preserve">84-3 (10 Ov) </t>
  </si>
  <si>
    <t>retd out</t>
  </si>
  <si>
    <t>c Harry Brook b Jofra Archer</t>
  </si>
  <si>
    <t xml:space="preserve">Jun 15, 08:30 PM LOCAL  </t>
  </si>
  <si>
    <t xml:space="preserve">180-5 (20 Ov) </t>
  </si>
  <si>
    <t>c Nathan Ellis b Maxwell</t>
  </si>
  <si>
    <t>b Agar</t>
  </si>
  <si>
    <t>c Mitchell Starc b Zampa</t>
  </si>
  <si>
    <t>c Agar b Maxwell</t>
  </si>
  <si>
    <t>c Mitchell Starc b Nathan Ellis</t>
  </si>
  <si>
    <t xml:space="preserve">186-5 (19.4 Ov) </t>
  </si>
  <si>
    <t>c Michael Jones b Safyaan Sharif</t>
  </si>
  <si>
    <t>c Berrington b Wheal</t>
  </si>
  <si>
    <t>c (sub)Charlie Tear b Safyaan Sharif</t>
  </si>
  <si>
    <t>b Mark Watt</t>
  </si>
  <si>
    <t xml:space="preserve">Jun 16, 10:30 AM LOCAL  </t>
  </si>
  <si>
    <t xml:space="preserve">106-9 (20 Ov) </t>
  </si>
  <si>
    <t>b Shaheen Afridi</t>
  </si>
  <si>
    <t>c Rizwan b Shaheen Afridi</t>
  </si>
  <si>
    <t>lbw b Shaheen Afridi</t>
  </si>
  <si>
    <t>c Saim Ayub b Haris Rauf</t>
  </si>
  <si>
    <t>c and b Amir</t>
  </si>
  <si>
    <t>c Shadab Khan b Imad Wasim</t>
  </si>
  <si>
    <t>c Shaheen Afridi b Imad Wasim</t>
  </si>
  <si>
    <t>b Imad Wasim</t>
  </si>
  <si>
    <t xml:space="preserve">111-7 (18.5 Ov) </t>
  </si>
  <si>
    <t>c Mark Adair b Barry McCarthy</t>
  </si>
  <si>
    <t>c Lorcan Tucker b Mark Adair</t>
  </si>
  <si>
    <t>c (sub)Ross Adair b Curtis Campher</t>
  </si>
  <si>
    <t>c Harry Tector b Barry McCarthy</t>
  </si>
  <si>
    <t>c Lorcan Tucker b Barry McCarthy</t>
  </si>
  <si>
    <t>c Harry Tector b Curtis Campher</t>
  </si>
  <si>
    <t>c (sub)Ross Adair b Benjamin White</t>
  </si>
  <si>
    <t xml:space="preserve">Jun 16, 07:30 PM LOCAL  </t>
  </si>
  <si>
    <t xml:space="preserve">106-10 (19.3 Ov) </t>
  </si>
  <si>
    <t>c and b Sompal Kami</t>
  </si>
  <si>
    <t>c Aasif Sheikh b Sompal Kami</t>
  </si>
  <si>
    <t>b Dipendra Singh</t>
  </si>
  <si>
    <t>lbw b Rohit Paudel</t>
  </si>
  <si>
    <t>c Lamichhane b Rohit Paudel</t>
  </si>
  <si>
    <t>run out (Gulsan Jha/Lamichhane)</t>
  </si>
  <si>
    <t>b Lamichhane</t>
  </si>
  <si>
    <t>c Anil Sah b Dipendra Singh</t>
  </si>
  <si>
    <t>run out (Rohit Paudel/Dipendra Singh)</t>
  </si>
  <si>
    <t xml:space="preserve">85-10 (19.2 Ov) </t>
  </si>
  <si>
    <t>c Shakib b Mustafizur</t>
  </si>
  <si>
    <t>c Shanto b Tanzim Hasan Sakib</t>
  </si>
  <si>
    <t>c Rishad Hossain b Tanzim Hasan Sakib</t>
  </si>
  <si>
    <t>c Litton Das b Mustafizur</t>
  </si>
  <si>
    <t>st Litton Das b Shakib</t>
  </si>
  <si>
    <t>lbw b Shakib</t>
  </si>
  <si>
    <t xml:space="preserve">Jun 16, 08:30 PM LOCAL  </t>
  </si>
  <si>
    <t xml:space="preserve">201-6 (20 Ov) </t>
  </si>
  <si>
    <t>c Sybrand Engelbrecht b Kingma</t>
  </si>
  <si>
    <t>c van Beek b van Meekeren</t>
  </si>
  <si>
    <t>c Bas de Leede b Tim Pringle</t>
  </si>
  <si>
    <t>c Bas de Leede b van Beek</t>
  </si>
  <si>
    <t>c Edwards b van Beek</t>
  </si>
  <si>
    <t xml:space="preserve">118-10 (16.4 Ov) </t>
  </si>
  <si>
    <t>st Kusal Mendis b M Theekshana</t>
  </si>
  <si>
    <t>c Asalanka b Matheesha Pathirana</t>
  </si>
  <si>
    <t>c M Theekshana b N Thushara</t>
  </si>
  <si>
    <t>run out (Kusal Mendis)</t>
  </si>
  <si>
    <t>st Kusal Mendis b W Hasaranga</t>
  </si>
  <si>
    <t>b Matheesha Pathirana</t>
  </si>
  <si>
    <t xml:space="preserve">Jun 17, 10:30 AM LOCAL  </t>
  </si>
  <si>
    <t xml:space="preserve">78-10 (19.4 Ov) </t>
  </si>
  <si>
    <t>c Glenn Phillips b Southee</t>
  </si>
  <si>
    <t>c Daryl Mitchell b Lockie Ferguson</t>
  </si>
  <si>
    <t>c Finn Allen b Santner</t>
  </si>
  <si>
    <t>b Southee</t>
  </si>
  <si>
    <t>c Daryl Mitchell b Boult</t>
  </si>
  <si>
    <t>c Daryl Mitchell b Ish Sodhi</t>
  </si>
  <si>
    <t>st Conway b Ish Sodhi</t>
  </si>
  <si>
    <t xml:space="preserve">79-3 (12.2 Ov) </t>
  </si>
  <si>
    <t>c Kiplin Doriga b Kabua Morea</t>
  </si>
  <si>
    <t>lbw b Semo Kamea</t>
  </si>
  <si>
    <t>c Semo Kamea b Kabua Morea</t>
  </si>
  <si>
    <t xml:space="preserve">Jun 17, 08:30 PM LOCAL  </t>
  </si>
  <si>
    <t xml:space="preserve">218-5 (20 Ov) </t>
  </si>
  <si>
    <t>b Azmatullah</t>
  </si>
  <si>
    <t>run out (Azmatullah)</t>
  </si>
  <si>
    <t>c Najibullah b Gulbadin</t>
  </si>
  <si>
    <t>c (sub)Nangeyalia Kharote b Gulbadin</t>
  </si>
  <si>
    <t>c Russell b Akeal Hosein</t>
  </si>
  <si>
    <t xml:space="preserve">114-10 (16.2 Ov) </t>
  </si>
  <si>
    <t>c J Charles b Obed McCoy</t>
  </si>
  <si>
    <t>c Rovman Powell b Akeal Hosein</t>
  </si>
  <si>
    <t>b Obed McCoy</t>
  </si>
  <si>
    <t>run out (Brandon King/Akeal Hosein)</t>
  </si>
  <si>
    <t>c Rovman Powell b Russell</t>
  </si>
  <si>
    <t>c Sherfane Rutherford b Motie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</si>
</sst>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\,\ mmm\ dd\ yyyy\,\ hh:mm\ AM/PM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22"/>
      <color theme="1"/>
      <name val="Bookman Old Style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178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22" fontId="0" fillId="0" borderId="0" xfId="0" applyNumberFormat="1" applyAlignment="1">
      <alignment horizontal="left"/>
    </xf>
    <xf numFmtId="2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numFmt numFmtId="0" formatCode="General"/>
    </dxf>
    <dxf>
      <numFmt numFmtId="0" formatCode="General"/>
    </dxf>
    <dxf>
      <numFmt numFmtId="178" formatCode="[$-409]ddd\,\ mmm\ dd\ yyyy\,\ hh:mm\ AM/PM"/>
    </dxf>
    <dxf>
      <numFmt numFmtId="178" formatCode="[$-409]ddd\,\ mmm\ dd\ yyyy\,\ hh:mm\ AM/PM"/>
    </dxf>
    <dxf>
      <numFmt numFmtId="178" formatCode="[$-409]ddd\,\ mmm\ dd\ yyyy\,\ hh:mm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  <family val="2"/>
        <b val="0"/>
        <i val="0"/>
        <strike val="0"/>
        <u val="none"/>
        <sz val="11"/>
        <color indexed="8"/>
      </font>
      <numFmt numFmtId="0" formatCode="General"/>
      <alignment vertical="center"/>
    </dxf>
    <dxf>
      <font>
        <name val="Consolas"/>
        <scheme val="none"/>
        <family val="3"/>
        <b val="0"/>
        <i val="1"/>
        <sz val="12"/>
      </font>
      <fill>
        <patternFill patternType="solid">
          <bgColor theme="9" tint="0.399945066682943"/>
        </patternFill>
      </fill>
      <border>
        <left/>
        <right/>
        <top/>
        <bottom/>
        <vertical/>
        <horizontal/>
      </border>
    </dxf>
    <dxf>
      <font>
        <name val="Times New Roman"/>
        <scheme val="none"/>
        <family val="1"/>
        <b val="0"/>
        <i val="0"/>
        <sz val="12"/>
      </font>
      <fill>
        <gradientFill degree="90">
          <stop position="0">
            <color rgb="FFC00000"/>
          </stop>
          <stop position="1">
            <color theme="4"/>
          </stop>
        </gradientFill>
      </fill>
      <border>
        <left/>
        <right/>
        <top/>
        <bottom/>
        <vertical/>
        <horizontal/>
      </border>
    </dxf>
    <dxf>
      <font>
        <name val="Bell MT"/>
        <scheme val="none"/>
        <family val="1"/>
        <b val="1"/>
        <i val="0"/>
        <sz val="14"/>
        <color theme="0"/>
      </font>
      <fill>
        <patternFill patternType="solid">
          <bgColor theme="4" tint="-0.499984740745262"/>
        </patternFill>
      </fill>
      <border>
        <left/>
        <right/>
        <top/>
        <bottom/>
        <vertical/>
        <horizontal/>
      </border>
    </dxf>
    <dxf>
      <font>
        <name val="Bell MT"/>
        <scheme val="none"/>
        <family val="1"/>
        <b val="0"/>
        <i val="0"/>
        <sz val="12"/>
      </font>
      <fill>
        <patternFill patternType="solid">
          <bgColor theme="0" tint="-0.0499893185216834"/>
        </patternFill>
      </fill>
    </dxf>
    <dxf>
      <font>
        <name val="Times New Roman"/>
        <scheme val="none"/>
        <family val="1"/>
        <b val="0"/>
        <i val="0"/>
        <sz val="12"/>
        <color theme="0"/>
      </font>
      <fill>
        <patternFill patternType="solid">
          <bgColor theme="4" tint="-0.249946592608417"/>
        </patternFill>
      </fill>
      <border>
        <left/>
        <right/>
        <top/>
        <bottom/>
        <vertical/>
        <horizontal/>
      </border>
    </dxf>
    <dxf>
      <fill>
        <gradientFill degree="90">
          <stop position="0">
            <color theme="5" tint="0.400006103701895"/>
          </stop>
          <stop position="1">
            <color theme="8" tint="-0.250984221930601"/>
          </stop>
        </gradientFill>
      </fill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Slicer Style 1" pivot="0" table="0" count="9" xr9:uid="{22F2DCFA-BF56-4D31-9428-7C12D96A80B8}">
      <tableStyleElement type="wholeTable" dxfId="14"/>
      <tableStyleElement type="headerRow" dxfId="13"/>
    </tableStyle>
    <tableStyle name="Slicer Style 2" pivot="0" table="0" count="10" xr9:uid="{7676BCEE-693C-419F-902E-4D2FF2A8DB9B}">
      <tableStyleElement type="wholeTable" dxfId="16"/>
      <tableStyleElement type="headerRow" dxfId="15"/>
    </tableStyle>
    <tableStyle name="T20 Slicer " pivot="0" table="0" count="9" xr9:uid="{C1359730-88B3-4225-B618-085DA41551C6}">
      <tableStyleElement type="wholeTable" dxfId="18"/>
      <tableStyleElement type="headerRow" dxfId="17"/>
    </tableStyle>
  </tableStyles>
  <colors>
    <mruColors>
      <color rgb="00460F6F"/>
      <color rgb="00F63312"/>
      <color rgb="001C2A58"/>
      <color rgb="0031F1ED"/>
      <color rgb="00CC3399"/>
      <color rgb="001D005B"/>
    </mruColors>
  </colors>
  <extLst>
    <ext xmlns:x14="http://schemas.microsoft.com/office/spreadsheetml/2009/9/main" uri="{46F421CA-312F-682f-3DD2-61675219B42D}">
      <x14:dxfs count="22">
        <dxf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  <dxf>
          <font>
            <name val="Leelawadee UI"/>
            <scheme val="none"/>
            <family val="2"/>
            <b val="0"/>
            <i val="0"/>
            <sz val="12"/>
          </font>
          <border>
            <left/>
            <right/>
            <top/>
            <bottom/>
            <vertical/>
            <horizontal/>
          </border>
        </dxf>
        <dxf>
          <font>
            <name val="Aptos Display"/>
            <scheme val="none"/>
            <family val="2"/>
            <b val="0"/>
            <i val="0"/>
            <sz val="12"/>
          </font>
          <fill>
            <patternFill patternType="solid">
              <bgColor theme="4" tint="0.399945066682943"/>
            </patternFill>
          </fill>
          <border>
            <left/>
            <right/>
            <top/>
            <bottom/>
            <vertical/>
            <horizontal/>
          </border>
        </dxf>
        <dxf>
          <font>
            <name val="Constantia"/>
            <scheme val="none"/>
            <family val="1"/>
            <b val="0"/>
            <i val="0"/>
            <sz val="12"/>
          </font>
          <fill>
            <patternFill patternType="solid">
              <bgColor theme="4" tint="0.399945066682943"/>
            </patternFill>
          </fill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  <dxf>
          <font>
            <name val="Bell MT"/>
            <scheme val="none"/>
            <family val="1"/>
            <b val="1"/>
            <i val="0"/>
            <sz val="12"/>
          </font>
        </dxf>
        <dxf>
          <font>
            <name val="Bell MT"/>
            <scheme val="none"/>
            <family val="1"/>
            <b val="0"/>
            <i val="0"/>
            <sz val="12"/>
          </font>
        </dxf>
        <dxf>
          <font>
            <name val="Bell MT"/>
            <scheme val="none"/>
            <family val="1"/>
            <b val="1"/>
            <i val="0"/>
            <sz val="12"/>
          </font>
        </dxf>
        <dxf>
          <font>
            <name val="Bell MT"/>
            <scheme val="none"/>
            <family val="1"/>
            <b val="1"/>
            <i val="0"/>
            <sz val="12"/>
          </font>
        </dxf>
        <dxf>
          <font>
            <name val="Book Antiqua"/>
            <scheme val="none"/>
            <family val="1"/>
            <b val="0"/>
            <i val="0"/>
            <sz val="12"/>
          </font>
        </dxf>
        <dxf>
          <font>
            <name val="Nudi BAkshara2"/>
            <scheme val="none"/>
            <b val="1"/>
            <i val="0"/>
            <sz val="12"/>
            <color rgb="FFF63312"/>
          </font>
        </dxf>
        <dxf>
          <font>
            <name val="Book Antiqua"/>
            <scheme val="none"/>
            <family val="1"/>
            <b val="0"/>
            <i val="0"/>
            <sz val="12"/>
          </font>
        </dxf>
        <dxf>
          <font>
            <name val="Book Antiqua"/>
            <scheme val="none"/>
            <family val="1"/>
            <b val="0"/>
            <i val="0"/>
            <sz val="12"/>
            <color theme="4"/>
          </font>
        </dxf>
        <dxf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bgColor theme="9" tint="0.399945066682943"/>
            </patternFill>
          </fill>
        </dxf>
        <dxf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bgColor theme="8" tint="0.399945066682943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 val="0"/>
            <i val="0"/>
          </font>
          <fill>
            <patternFill patternType="solid">
              <bgColor theme="5" tint="0.399945066682943"/>
            </patternFill>
          </fill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  <dxf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6"/>
            <x14:slicerStyleElement type="unselectedItemWithNoData" dxfId="5"/>
            <x14:slicerStyleElement type="selectedItemWithData" dxfId="4"/>
            <x14:slicerStyleElement type="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  <x14:slicerStyle name="Slicer Style 2">
          <x14:slicerStyleElements>
            <x14:slicerStyleElement type="unselectedItemWithData" dxfId="14"/>
            <x14:slicerStyleElement type="unselectedItemWithNoData" dxfId="13"/>
            <x14:slicerStyleElement type="selectedItemWithData" dxfId="12"/>
            <x14:slicerStyleElement type="selectedItemWithNoData" dxfId="11"/>
            <x14:slicerStyleElement type="hoveredUnselectedItemWithData" dxfId="10"/>
            <x14:slicerStyleElement type="hoveredSelectedItemWithData" dxfId="9"/>
            <x14:slicerStyleElement type="hoveredUnselectedItemWithNoData" dxfId="8"/>
            <x14:slicerStyleElement type="hoveredSelectedItemWithNoData" dxfId="7"/>
          </x14:slicerStyleElements>
        </x14:slicerStyle>
        <x14:slicerStyle name="T20 Slicer ">
          <x14:slicerStyleElements>
            <x14:slicerStyleElement type="unselectedItemWithData" dxfId="21"/>
            <x14:slicerStyleElement type="unselectedItemWithNoData" dxfId="20"/>
            <x14:slicerStyleElement type="selectedItemWithData" dxfId="19"/>
            <x14:slicerStyleElement type="selectedItemWithNoData" dxfId="18"/>
            <x14:slicerStyleElement type="hoveredUnselectedItemWithData" dxfId="17"/>
            <x14:slicerStyleElement type="hoveredSelectedItemWithData" dxfId="16"/>
            <x14:slicerStyleElement type="hoveredSelectedItemWithNoData" dxfId="15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1.xml"/><Relationship Id="rId8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6" Type="http://schemas.openxmlformats.org/officeDocument/2006/relationships/connections" Target="connection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4.xml"/><Relationship Id="rId11" Type="http://schemas.microsoft.com/office/2007/relationships/slicerCache" Target="slicerCaches/slicerCache3.xml"/><Relationship Id="rId10" Type="http://schemas.microsoft.com/office/2007/relationships/slicerCache" Target="slicerCaches/slicerCache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PROJECT_DATASET.xlsx]Sheet3!PivotTable17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70512257080117"/>
          <c:y val="0.0560287270561412"/>
          <c:w val="0.708458005249344"/>
          <c:h val="0.8647820064158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Sheet3!$A$2:$A$337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cat>
          <c:val>
            <c:numRef>
              <c:f>Sheet3!$B$2:$B$337</c:f>
              <c:numCache>
                <c:formatCode>General</c:formatCode>
                <c:ptCount val="335"/>
                <c:pt idx="0">
                  <c:v>89</c:v>
                </c:pt>
                <c:pt idx="1">
                  <c:v>130</c:v>
                </c:pt>
                <c:pt idx="2">
                  <c:v>11</c:v>
                </c:pt>
                <c:pt idx="3">
                  <c:v>63</c:v>
                </c:pt>
                <c:pt idx="4">
                  <c:v>17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15</c:v>
                </c:pt>
                <c:pt idx="11">
                  <c:v>21</c:v>
                </c:pt>
                <c:pt idx="12">
                  <c:v>0</c:v>
                </c:pt>
                <c:pt idx="13">
                  <c:v>13</c:v>
                </c:pt>
                <c:pt idx="14">
                  <c:v>6</c:v>
                </c:pt>
                <c:pt idx="15">
                  <c:v>15</c:v>
                </c:pt>
                <c:pt idx="16">
                  <c:v>17</c:v>
                </c:pt>
                <c:pt idx="17">
                  <c:v>100</c:v>
                </c:pt>
                <c:pt idx="18">
                  <c:v>2</c:v>
                </c:pt>
                <c:pt idx="19">
                  <c:v>0</c:v>
                </c:pt>
                <c:pt idx="20">
                  <c:v>38</c:v>
                </c:pt>
                <c:pt idx="21">
                  <c:v>0</c:v>
                </c:pt>
                <c:pt idx="22">
                  <c:v>42</c:v>
                </c:pt>
                <c:pt idx="23">
                  <c:v>9</c:v>
                </c:pt>
                <c:pt idx="24">
                  <c:v>25</c:v>
                </c:pt>
                <c:pt idx="25">
                  <c:v>71</c:v>
                </c:pt>
                <c:pt idx="26">
                  <c:v>30</c:v>
                </c:pt>
                <c:pt idx="27">
                  <c:v>20</c:v>
                </c:pt>
                <c:pt idx="28">
                  <c:v>0</c:v>
                </c:pt>
                <c:pt idx="29">
                  <c:v>93</c:v>
                </c:pt>
                <c:pt idx="30">
                  <c:v>0</c:v>
                </c:pt>
                <c:pt idx="31">
                  <c:v>27</c:v>
                </c:pt>
                <c:pt idx="32">
                  <c:v>13</c:v>
                </c:pt>
                <c:pt idx="33">
                  <c:v>122</c:v>
                </c:pt>
                <c:pt idx="34">
                  <c:v>31</c:v>
                </c:pt>
                <c:pt idx="35">
                  <c:v>5</c:v>
                </c:pt>
                <c:pt idx="36">
                  <c:v>4</c:v>
                </c:pt>
                <c:pt idx="37">
                  <c:v>20</c:v>
                </c:pt>
                <c:pt idx="38">
                  <c:v>0</c:v>
                </c:pt>
                <c:pt idx="39">
                  <c:v>7</c:v>
                </c:pt>
                <c:pt idx="40">
                  <c:v>6</c:v>
                </c:pt>
                <c:pt idx="41">
                  <c:v>42</c:v>
                </c:pt>
                <c:pt idx="42">
                  <c:v>8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63</c:v>
                </c:pt>
                <c:pt idx="47">
                  <c:v>140</c:v>
                </c:pt>
                <c:pt idx="48">
                  <c:v>1</c:v>
                </c:pt>
                <c:pt idx="49">
                  <c:v>0</c:v>
                </c:pt>
                <c:pt idx="50">
                  <c:v>24</c:v>
                </c:pt>
                <c:pt idx="51">
                  <c:v>34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15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36</c:v>
                </c:pt>
                <c:pt idx="62">
                  <c:v>0</c:v>
                </c:pt>
                <c:pt idx="63">
                  <c:v>101</c:v>
                </c:pt>
                <c:pt idx="64">
                  <c:v>21</c:v>
                </c:pt>
                <c:pt idx="65">
                  <c:v>36</c:v>
                </c:pt>
                <c:pt idx="66">
                  <c:v>28</c:v>
                </c:pt>
                <c:pt idx="67">
                  <c:v>57</c:v>
                </c:pt>
                <c:pt idx="68">
                  <c:v>70</c:v>
                </c:pt>
                <c:pt idx="69">
                  <c:v>55</c:v>
                </c:pt>
                <c:pt idx="70">
                  <c:v>10</c:v>
                </c:pt>
                <c:pt idx="71">
                  <c:v>7</c:v>
                </c:pt>
                <c:pt idx="72">
                  <c:v>11</c:v>
                </c:pt>
                <c:pt idx="73">
                  <c:v>10</c:v>
                </c:pt>
                <c:pt idx="74">
                  <c:v>1</c:v>
                </c:pt>
                <c:pt idx="75">
                  <c:v>31</c:v>
                </c:pt>
                <c:pt idx="76">
                  <c:v>14</c:v>
                </c:pt>
                <c:pt idx="77">
                  <c:v>10</c:v>
                </c:pt>
                <c:pt idx="78">
                  <c:v>33</c:v>
                </c:pt>
                <c:pt idx="79">
                  <c:v>2</c:v>
                </c:pt>
                <c:pt idx="80">
                  <c:v>0</c:v>
                </c:pt>
                <c:pt idx="81">
                  <c:v>35</c:v>
                </c:pt>
                <c:pt idx="82">
                  <c:v>0</c:v>
                </c:pt>
                <c:pt idx="83">
                  <c:v>3</c:v>
                </c:pt>
                <c:pt idx="84">
                  <c:v>30</c:v>
                </c:pt>
                <c:pt idx="85">
                  <c:v>89</c:v>
                </c:pt>
                <c:pt idx="86">
                  <c:v>102</c:v>
                </c:pt>
                <c:pt idx="87">
                  <c:v>11</c:v>
                </c:pt>
                <c:pt idx="88">
                  <c:v>58</c:v>
                </c:pt>
                <c:pt idx="89">
                  <c:v>0</c:v>
                </c:pt>
                <c:pt idx="90">
                  <c:v>4</c:v>
                </c:pt>
                <c:pt idx="91">
                  <c:v>72</c:v>
                </c:pt>
                <c:pt idx="92">
                  <c:v>20</c:v>
                </c:pt>
                <c:pt idx="93">
                  <c:v>156</c:v>
                </c:pt>
                <c:pt idx="94">
                  <c:v>7</c:v>
                </c:pt>
                <c:pt idx="95">
                  <c:v>3</c:v>
                </c:pt>
                <c:pt idx="96">
                  <c:v>10</c:v>
                </c:pt>
                <c:pt idx="97">
                  <c:v>67</c:v>
                </c:pt>
                <c:pt idx="98">
                  <c:v>11</c:v>
                </c:pt>
                <c:pt idx="99">
                  <c:v>0</c:v>
                </c:pt>
                <c:pt idx="100">
                  <c:v>46</c:v>
                </c:pt>
                <c:pt idx="101">
                  <c:v>23</c:v>
                </c:pt>
                <c:pt idx="102">
                  <c:v>0</c:v>
                </c:pt>
                <c:pt idx="103">
                  <c:v>25</c:v>
                </c:pt>
                <c:pt idx="104">
                  <c:v>121</c:v>
                </c:pt>
                <c:pt idx="105">
                  <c:v>23</c:v>
                </c:pt>
                <c:pt idx="106">
                  <c:v>19</c:v>
                </c:pt>
                <c:pt idx="107">
                  <c:v>0</c:v>
                </c:pt>
                <c:pt idx="108">
                  <c:v>87</c:v>
                </c:pt>
                <c:pt idx="109">
                  <c:v>2</c:v>
                </c:pt>
                <c:pt idx="110">
                  <c:v>34</c:v>
                </c:pt>
                <c:pt idx="111">
                  <c:v>10</c:v>
                </c:pt>
                <c:pt idx="112">
                  <c:v>58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15</c:v>
                </c:pt>
                <c:pt idx="122">
                  <c:v>66</c:v>
                </c:pt>
                <c:pt idx="123">
                  <c:v>0</c:v>
                </c:pt>
                <c:pt idx="124">
                  <c:v>36</c:v>
                </c:pt>
                <c:pt idx="125">
                  <c:v>26</c:v>
                </c:pt>
                <c:pt idx="126">
                  <c:v>0</c:v>
                </c:pt>
                <c:pt idx="127">
                  <c:v>11</c:v>
                </c:pt>
                <c:pt idx="128">
                  <c:v>2</c:v>
                </c:pt>
                <c:pt idx="129">
                  <c:v>0</c:v>
                </c:pt>
                <c:pt idx="130">
                  <c:v>13</c:v>
                </c:pt>
                <c:pt idx="131">
                  <c:v>13</c:v>
                </c:pt>
                <c:pt idx="132">
                  <c:v>32</c:v>
                </c:pt>
                <c:pt idx="133">
                  <c:v>28</c:v>
                </c:pt>
                <c:pt idx="134">
                  <c:v>17</c:v>
                </c:pt>
                <c:pt idx="135">
                  <c:v>19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0</c:v>
                </c:pt>
                <c:pt idx="140">
                  <c:v>48</c:v>
                </c:pt>
                <c:pt idx="141">
                  <c:v>0</c:v>
                </c:pt>
                <c:pt idx="142">
                  <c:v>71</c:v>
                </c:pt>
                <c:pt idx="143">
                  <c:v>49</c:v>
                </c:pt>
                <c:pt idx="144">
                  <c:v>4</c:v>
                </c:pt>
                <c:pt idx="145">
                  <c:v>0</c:v>
                </c:pt>
                <c:pt idx="146">
                  <c:v>75</c:v>
                </c:pt>
                <c:pt idx="147">
                  <c:v>24</c:v>
                </c:pt>
                <c:pt idx="148">
                  <c:v>37</c:v>
                </c:pt>
                <c:pt idx="149">
                  <c:v>0</c:v>
                </c:pt>
                <c:pt idx="150">
                  <c:v>13</c:v>
                </c:pt>
                <c:pt idx="151">
                  <c:v>15</c:v>
                </c:pt>
                <c:pt idx="152">
                  <c:v>56</c:v>
                </c:pt>
                <c:pt idx="153">
                  <c:v>13</c:v>
                </c:pt>
                <c:pt idx="154">
                  <c:v>2</c:v>
                </c:pt>
                <c:pt idx="155">
                  <c:v>2</c:v>
                </c:pt>
                <c:pt idx="156">
                  <c:v>22</c:v>
                </c:pt>
                <c:pt idx="157">
                  <c:v>0</c:v>
                </c:pt>
                <c:pt idx="158">
                  <c:v>7</c:v>
                </c:pt>
                <c:pt idx="159">
                  <c:v>4</c:v>
                </c:pt>
                <c:pt idx="160">
                  <c:v>0</c:v>
                </c:pt>
                <c:pt idx="161">
                  <c:v>74</c:v>
                </c:pt>
                <c:pt idx="162">
                  <c:v>3</c:v>
                </c:pt>
                <c:pt idx="163">
                  <c:v>9</c:v>
                </c:pt>
                <c:pt idx="164">
                  <c:v>59</c:v>
                </c:pt>
                <c:pt idx="165">
                  <c:v>52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19</c:v>
                </c:pt>
                <c:pt idx="170">
                  <c:v>3</c:v>
                </c:pt>
                <c:pt idx="171">
                  <c:v>0</c:v>
                </c:pt>
                <c:pt idx="172">
                  <c:v>62</c:v>
                </c:pt>
                <c:pt idx="173">
                  <c:v>12</c:v>
                </c:pt>
                <c:pt idx="174">
                  <c:v>36</c:v>
                </c:pt>
                <c:pt idx="175">
                  <c:v>4</c:v>
                </c:pt>
                <c:pt idx="176">
                  <c:v>79</c:v>
                </c:pt>
                <c:pt idx="177">
                  <c:v>28</c:v>
                </c:pt>
                <c:pt idx="178">
                  <c:v>47</c:v>
                </c:pt>
                <c:pt idx="179">
                  <c:v>0</c:v>
                </c:pt>
                <c:pt idx="180">
                  <c:v>89</c:v>
                </c:pt>
                <c:pt idx="181">
                  <c:v>40</c:v>
                </c:pt>
                <c:pt idx="182">
                  <c:v>50</c:v>
                </c:pt>
                <c:pt idx="183">
                  <c:v>43</c:v>
                </c:pt>
                <c:pt idx="184">
                  <c:v>75</c:v>
                </c:pt>
                <c:pt idx="185">
                  <c:v>25</c:v>
                </c:pt>
                <c:pt idx="186">
                  <c:v>0</c:v>
                </c:pt>
                <c:pt idx="187">
                  <c:v>16</c:v>
                </c:pt>
                <c:pt idx="188">
                  <c:v>25</c:v>
                </c:pt>
                <c:pt idx="189">
                  <c:v>0</c:v>
                </c:pt>
                <c:pt idx="190">
                  <c:v>30</c:v>
                </c:pt>
                <c:pt idx="191">
                  <c:v>6</c:v>
                </c:pt>
                <c:pt idx="192">
                  <c:v>101</c:v>
                </c:pt>
                <c:pt idx="193">
                  <c:v>0</c:v>
                </c:pt>
                <c:pt idx="194">
                  <c:v>66</c:v>
                </c:pt>
                <c:pt idx="195">
                  <c:v>0</c:v>
                </c:pt>
                <c:pt idx="196">
                  <c:v>0</c:v>
                </c:pt>
                <c:pt idx="197">
                  <c:v>35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14</c:v>
                </c:pt>
                <c:pt idx="202">
                  <c:v>3</c:v>
                </c:pt>
                <c:pt idx="203">
                  <c:v>1</c:v>
                </c:pt>
                <c:pt idx="204">
                  <c:v>21</c:v>
                </c:pt>
                <c:pt idx="205">
                  <c:v>10</c:v>
                </c:pt>
                <c:pt idx="206">
                  <c:v>6</c:v>
                </c:pt>
                <c:pt idx="207">
                  <c:v>10</c:v>
                </c:pt>
                <c:pt idx="208">
                  <c:v>0</c:v>
                </c:pt>
                <c:pt idx="209">
                  <c:v>0</c:v>
                </c:pt>
                <c:pt idx="210">
                  <c:v>71</c:v>
                </c:pt>
                <c:pt idx="211">
                  <c:v>0</c:v>
                </c:pt>
                <c:pt idx="212">
                  <c:v>0</c:v>
                </c:pt>
                <c:pt idx="213">
                  <c:v>101</c:v>
                </c:pt>
                <c:pt idx="214">
                  <c:v>27</c:v>
                </c:pt>
                <c:pt idx="215">
                  <c:v>0</c:v>
                </c:pt>
                <c:pt idx="216">
                  <c:v>22</c:v>
                </c:pt>
                <c:pt idx="217">
                  <c:v>42</c:v>
                </c:pt>
                <c:pt idx="218">
                  <c:v>14</c:v>
                </c:pt>
                <c:pt idx="219">
                  <c:v>4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42</c:v>
                </c:pt>
                <c:pt idx="229">
                  <c:v>25</c:v>
                </c:pt>
                <c:pt idx="230">
                  <c:v>0</c:v>
                </c:pt>
                <c:pt idx="231">
                  <c:v>50</c:v>
                </c:pt>
                <c:pt idx="232">
                  <c:v>9</c:v>
                </c:pt>
                <c:pt idx="233">
                  <c:v>3</c:v>
                </c:pt>
                <c:pt idx="234">
                  <c:v>49</c:v>
                </c:pt>
                <c:pt idx="235">
                  <c:v>137</c:v>
                </c:pt>
                <c:pt idx="236">
                  <c:v>59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17</c:v>
                </c:pt>
                <c:pt idx="241">
                  <c:v>0</c:v>
                </c:pt>
                <c:pt idx="242">
                  <c:v>49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50</c:v>
                </c:pt>
                <c:pt idx="248">
                  <c:v>49</c:v>
                </c:pt>
                <c:pt idx="249">
                  <c:v>60</c:v>
                </c:pt>
                <c:pt idx="250">
                  <c:v>54</c:v>
                </c:pt>
                <c:pt idx="251">
                  <c:v>14</c:v>
                </c:pt>
                <c:pt idx="252">
                  <c:v>9</c:v>
                </c:pt>
                <c:pt idx="253">
                  <c:v>21</c:v>
                </c:pt>
                <c:pt idx="254">
                  <c:v>0</c:v>
                </c:pt>
                <c:pt idx="255">
                  <c:v>13</c:v>
                </c:pt>
                <c:pt idx="256">
                  <c:v>36</c:v>
                </c:pt>
                <c:pt idx="257">
                  <c:v>55</c:v>
                </c:pt>
                <c:pt idx="258">
                  <c:v>18</c:v>
                </c:pt>
                <c:pt idx="259">
                  <c:v>6</c:v>
                </c:pt>
                <c:pt idx="260">
                  <c:v>42</c:v>
                </c:pt>
                <c:pt idx="261">
                  <c:v>42</c:v>
                </c:pt>
                <c:pt idx="262">
                  <c:v>0</c:v>
                </c:pt>
                <c:pt idx="263">
                  <c:v>45</c:v>
                </c:pt>
                <c:pt idx="264">
                  <c:v>11</c:v>
                </c:pt>
                <c:pt idx="265">
                  <c:v>0</c:v>
                </c:pt>
                <c:pt idx="266">
                  <c:v>0</c:v>
                </c:pt>
                <c:pt idx="267">
                  <c:v>23</c:v>
                </c:pt>
                <c:pt idx="268">
                  <c:v>11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61</c:v>
                </c:pt>
                <c:pt idx="275">
                  <c:v>3</c:v>
                </c:pt>
                <c:pt idx="276">
                  <c:v>67</c:v>
                </c:pt>
                <c:pt idx="277">
                  <c:v>44</c:v>
                </c:pt>
                <c:pt idx="278">
                  <c:v>0</c:v>
                </c:pt>
                <c:pt idx="279">
                  <c:v>36</c:v>
                </c:pt>
                <c:pt idx="280">
                  <c:v>25</c:v>
                </c:pt>
                <c:pt idx="281">
                  <c:v>25</c:v>
                </c:pt>
                <c:pt idx="282">
                  <c:v>81</c:v>
                </c:pt>
                <c:pt idx="283">
                  <c:v>11</c:v>
                </c:pt>
                <c:pt idx="284">
                  <c:v>12</c:v>
                </c:pt>
                <c:pt idx="285">
                  <c:v>5</c:v>
                </c:pt>
                <c:pt idx="286">
                  <c:v>0</c:v>
                </c:pt>
                <c:pt idx="287">
                  <c:v>92</c:v>
                </c:pt>
                <c:pt idx="288">
                  <c:v>34</c:v>
                </c:pt>
                <c:pt idx="289">
                  <c:v>11</c:v>
                </c:pt>
                <c:pt idx="290">
                  <c:v>71</c:v>
                </c:pt>
                <c:pt idx="291">
                  <c:v>0</c:v>
                </c:pt>
                <c:pt idx="292">
                  <c:v>9</c:v>
                </c:pt>
                <c:pt idx="293">
                  <c:v>7</c:v>
                </c:pt>
                <c:pt idx="294">
                  <c:v>14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62</c:v>
                </c:pt>
                <c:pt idx="300">
                  <c:v>3</c:v>
                </c:pt>
                <c:pt idx="301">
                  <c:v>97</c:v>
                </c:pt>
                <c:pt idx="302">
                  <c:v>1</c:v>
                </c:pt>
                <c:pt idx="303">
                  <c:v>59</c:v>
                </c:pt>
                <c:pt idx="304">
                  <c:v>98</c:v>
                </c:pt>
                <c:pt idx="305">
                  <c:v>0</c:v>
                </c:pt>
                <c:pt idx="306">
                  <c:v>0</c:v>
                </c:pt>
                <c:pt idx="307">
                  <c:v>47</c:v>
                </c:pt>
                <c:pt idx="308">
                  <c:v>4</c:v>
                </c:pt>
                <c:pt idx="309">
                  <c:v>13</c:v>
                </c:pt>
                <c:pt idx="310">
                  <c:v>0</c:v>
                </c:pt>
                <c:pt idx="311">
                  <c:v>44</c:v>
                </c:pt>
                <c:pt idx="312">
                  <c:v>3</c:v>
                </c:pt>
                <c:pt idx="313">
                  <c:v>0</c:v>
                </c:pt>
                <c:pt idx="314">
                  <c:v>15</c:v>
                </c:pt>
                <c:pt idx="315">
                  <c:v>95</c:v>
                </c:pt>
                <c:pt idx="316">
                  <c:v>102</c:v>
                </c:pt>
                <c:pt idx="317">
                  <c:v>10</c:v>
                </c:pt>
                <c:pt idx="318">
                  <c:v>73</c:v>
                </c:pt>
                <c:pt idx="319">
                  <c:v>8</c:v>
                </c:pt>
                <c:pt idx="320">
                  <c:v>20</c:v>
                </c:pt>
                <c:pt idx="321">
                  <c:v>23</c:v>
                </c:pt>
                <c:pt idx="322">
                  <c:v>1</c:v>
                </c:pt>
                <c:pt idx="323">
                  <c:v>11</c:v>
                </c:pt>
                <c:pt idx="324">
                  <c:v>67</c:v>
                </c:pt>
                <c:pt idx="325">
                  <c:v>1</c:v>
                </c:pt>
                <c:pt idx="326">
                  <c:v>1</c:v>
                </c:pt>
                <c:pt idx="327">
                  <c:v>20</c:v>
                </c:pt>
                <c:pt idx="328">
                  <c:v>17</c:v>
                </c:pt>
                <c:pt idx="329">
                  <c:v>0</c:v>
                </c:pt>
                <c:pt idx="330">
                  <c:v>95</c:v>
                </c:pt>
                <c:pt idx="331">
                  <c:v>15</c:v>
                </c:pt>
                <c:pt idx="332">
                  <c:v>15</c:v>
                </c:pt>
                <c:pt idx="333">
                  <c:v>29</c:v>
                </c:pt>
                <c:pt idx="334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8647519"/>
        <c:axId val="158654719"/>
      </c:barChart>
      <c:catAx>
        <c:axId val="15864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54719"/>
        <c:crosses val="autoZero"/>
        <c:auto val="1"/>
        <c:lblAlgn val="ctr"/>
        <c:lblOffset val="100"/>
        <c:noMultiLvlLbl val="0"/>
      </c:catAx>
      <c:valAx>
        <c:axId val="15865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Sheet1!$P$4:$P$41</c:f>
              <c:strCache>
                <c:ptCount val="37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</c:strCache>
            </c:strRef>
          </c:cat>
          <c:val>
            <c:numRef>
              <c:f>Sheet1!$Q$4:$Q$41</c:f>
              <c:numCache>
                <c:formatCode>General</c:formatCode>
                <c:ptCount val="37"/>
                <c:pt idx="0">
                  <c:v>990.71</c:v>
                </c:pt>
                <c:pt idx="1">
                  <c:v>1468.58</c:v>
                </c:pt>
                <c:pt idx="2">
                  <c:v>2083.33</c:v>
                </c:pt>
                <c:pt idx="3">
                  <c:v>1118.25</c:v>
                </c:pt>
                <c:pt idx="4">
                  <c:v>1531.04</c:v>
                </c:pt>
                <c:pt idx="5">
                  <c:v>1691.98</c:v>
                </c:pt>
                <c:pt idx="6">
                  <c:v>1264.78</c:v>
                </c:pt>
                <c:pt idx="7">
                  <c:v>1546.5</c:v>
                </c:pt>
                <c:pt idx="8">
                  <c:v>1504.67</c:v>
                </c:pt>
                <c:pt idx="9">
                  <c:v>1724.08</c:v>
                </c:pt>
                <c:pt idx="10">
                  <c:v>282.26</c:v>
                </c:pt>
                <c:pt idx="11">
                  <c:v>1237.65</c:v>
                </c:pt>
                <c:pt idx="12">
                  <c:v>1714.18</c:v>
                </c:pt>
                <c:pt idx="13">
                  <c:v>1621.01</c:v>
                </c:pt>
                <c:pt idx="14">
                  <c:v>1336.59</c:v>
                </c:pt>
                <c:pt idx="15">
                  <c:v>1815.94</c:v>
                </c:pt>
                <c:pt idx="16">
                  <c:v>1142.33</c:v>
                </c:pt>
                <c:pt idx="17">
                  <c:v>897.99</c:v>
                </c:pt>
                <c:pt idx="18">
                  <c:v>1349.23</c:v>
                </c:pt>
                <c:pt idx="19">
                  <c:v>1030.37</c:v>
                </c:pt>
                <c:pt idx="20">
                  <c:v>517.77</c:v>
                </c:pt>
                <c:pt idx="21">
                  <c:v>1942.4</c:v>
                </c:pt>
                <c:pt idx="22">
                  <c:v>986.51</c:v>
                </c:pt>
                <c:pt idx="23">
                  <c:v>1558.12</c:v>
                </c:pt>
                <c:pt idx="24">
                  <c:v>834.43</c:v>
                </c:pt>
                <c:pt idx="25">
                  <c:v>1221.39</c:v>
                </c:pt>
                <c:pt idx="26">
                  <c:v>1199.84</c:v>
                </c:pt>
                <c:pt idx="27">
                  <c:v>1308.32</c:v>
                </c:pt>
                <c:pt idx="28">
                  <c:v>2092.94</c:v>
                </c:pt>
                <c:pt idx="29">
                  <c:v>1067.15</c:v>
                </c:pt>
                <c:pt idx="30">
                  <c:v>1747.97</c:v>
                </c:pt>
                <c:pt idx="31">
                  <c:v>981.57</c:v>
                </c:pt>
                <c:pt idx="32">
                  <c:v>1583.95</c:v>
                </c:pt>
                <c:pt idx="33">
                  <c:v>1595.53</c:v>
                </c:pt>
                <c:pt idx="34">
                  <c:v>1856.16</c:v>
                </c:pt>
                <c:pt idx="35">
                  <c:v>1457.06</c:v>
                </c:pt>
                <c:pt idx="36">
                  <c:v>1384.25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90304"/>
        <c:axId val="601588384"/>
      </c:areaChart>
      <c:catAx>
        <c:axId val="6015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88384"/>
        <c:crosses val="autoZero"/>
        <c:auto val="1"/>
        <c:lblAlgn val="ctr"/>
        <c:lblOffset val="100"/>
        <c:noMultiLvlLbl val="0"/>
      </c:catAx>
      <c:valAx>
        <c:axId val="6015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9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PROJECT_DATASET.xlsx]Sheet1!PivotTable16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Sheet1!$S$5:$S$42</c:f>
              <c:strCache>
                <c:ptCount val="37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</c:strCache>
            </c:strRef>
          </c:cat>
          <c:val>
            <c:numRef>
              <c:f>Sheet1!$T$5:$T$42</c:f>
              <c:numCache>
                <c:formatCode>General</c:formatCode>
                <c:ptCount val="37"/>
                <c:pt idx="0">
                  <c:v>159</c:v>
                </c:pt>
                <c:pt idx="1">
                  <c:v>222</c:v>
                </c:pt>
                <c:pt idx="2">
                  <c:v>351</c:v>
                </c:pt>
                <c:pt idx="3">
                  <c:v>135</c:v>
                </c:pt>
                <c:pt idx="4">
                  <c:v>273</c:v>
                </c:pt>
                <c:pt idx="5">
                  <c:v>346</c:v>
                </c:pt>
                <c:pt idx="6">
                  <c:v>171</c:v>
                </c:pt>
                <c:pt idx="7">
                  <c:v>281</c:v>
                </c:pt>
                <c:pt idx="8">
                  <c:v>248</c:v>
                </c:pt>
                <c:pt idx="9">
                  <c:v>92</c:v>
                </c:pt>
                <c:pt idx="10">
                  <c:v>86</c:v>
                </c:pt>
                <c:pt idx="11">
                  <c:v>172</c:v>
                </c:pt>
                <c:pt idx="12">
                  <c:v>216</c:v>
                </c:pt>
                <c:pt idx="13">
                  <c:v>197</c:v>
                </c:pt>
                <c:pt idx="14">
                  <c:v>204</c:v>
                </c:pt>
                <c:pt idx="15">
                  <c:v>287</c:v>
                </c:pt>
                <c:pt idx="16">
                  <c:v>205</c:v>
                </c:pt>
                <c:pt idx="17">
                  <c:v>196</c:v>
                </c:pt>
                <c:pt idx="18">
                  <c:v>219</c:v>
                </c:pt>
                <c:pt idx="19">
                  <c:v>145</c:v>
                </c:pt>
                <c:pt idx="20">
                  <c:v>64</c:v>
                </c:pt>
                <c:pt idx="21">
                  <c:v>291</c:v>
                </c:pt>
                <c:pt idx="22">
                  <c:v>191</c:v>
                </c:pt>
                <c:pt idx="23">
                  <c:v>203</c:v>
                </c:pt>
                <c:pt idx="24">
                  <c:v>127</c:v>
                </c:pt>
                <c:pt idx="25">
                  <c:v>207</c:v>
                </c:pt>
                <c:pt idx="26">
                  <c:v>209</c:v>
                </c:pt>
                <c:pt idx="27">
                  <c:v>232</c:v>
                </c:pt>
                <c:pt idx="28">
                  <c:v>303</c:v>
                </c:pt>
                <c:pt idx="29">
                  <c:v>145</c:v>
                </c:pt>
                <c:pt idx="30">
                  <c:v>388</c:v>
                </c:pt>
                <c:pt idx="31">
                  <c:v>204</c:v>
                </c:pt>
                <c:pt idx="32">
                  <c:v>298</c:v>
                </c:pt>
                <c:pt idx="33">
                  <c:v>284</c:v>
                </c:pt>
                <c:pt idx="34">
                  <c:v>275</c:v>
                </c:pt>
                <c:pt idx="35">
                  <c:v>262</c:v>
                </c:pt>
                <c:pt idx="36">
                  <c:v>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4485376"/>
        <c:axId val="224480096"/>
      </c:lineChart>
      <c:catAx>
        <c:axId val="224485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80096"/>
        <c:crosses val="autoZero"/>
        <c:auto val="1"/>
        <c:lblAlgn val="ctr"/>
        <c:lblOffset val="100"/>
        <c:noMultiLvlLbl val="0"/>
      </c:catAx>
      <c:valAx>
        <c:axId val="22448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Sum of ECO_Conseded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2756.6999951601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455616"/>
        <c:axId val="224459456"/>
      </c:barChart>
      <c:catAx>
        <c:axId val="22445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59456"/>
        <c:crosses val="autoZero"/>
        <c:auto val="1"/>
        <c:lblAlgn val="ctr"/>
        <c:lblOffset val="100"/>
        <c:noMultiLvlLbl val="0"/>
      </c:catAx>
      <c:valAx>
        <c:axId val="224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5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PROJECT_DATASET.xlsx]Sheet1!PivotTable20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Sum of NB_Conseded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Sheet1!$G$52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3552"/>
        <c:axId val="144191632"/>
      </c:barChart>
      <c:catAx>
        <c:axId val="14419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91632"/>
        <c:crosses val="autoZero"/>
        <c:auto val="1"/>
        <c:lblAlgn val="ctr"/>
        <c:lblOffset val="100"/>
        <c:noMultiLvlLbl val="0"/>
      </c:catAx>
      <c:valAx>
        <c:axId val="1441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9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Sheet1!$S$48:$S$382</c:f>
              <c:strCache>
                <c:ptCount val="335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  <c:pt idx="37">
                  <c:v>Grand Total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Strick Rate </c:v>
                </c:pt>
                <c:pt idx="43">
                  <c:v>Row Labels</c:v>
                </c:pt>
                <c:pt idx="44">
                  <c:v>Aaron Johnson</c:v>
                </c:pt>
                <c:pt idx="45">
                  <c:v>Aaron Jones</c:v>
                </c:pt>
                <c:pt idx="46">
                  <c:v>Aaron Jones (c)</c:v>
                </c:pt>
                <c:pt idx="47">
                  <c:v>Aasif Sheikh (wk)</c:v>
                </c:pt>
                <c:pt idx="48">
                  <c:v>Abbas Afridi</c:v>
                </c:pt>
                <c:pt idx="49">
                  <c:v>Abinash Bohara</c:v>
                </c:pt>
                <c:pt idx="50">
                  <c:v>Achelam (wk)</c:v>
                </c:pt>
                <c:pt idx="51">
                  <c:v>Adam Zampa</c:v>
                </c:pt>
                <c:pt idx="52">
                  <c:v>Adil Rashid</c:v>
                </c:pt>
                <c:pt idx="53">
                  <c:v>Aiden Markram (c)</c:v>
                </c:pt>
                <c:pt idx="54">
                  <c:v>Akeal Hosein</c:v>
                </c:pt>
                <c:pt idx="55">
                  <c:v>Alei Nao</c:v>
                </c:pt>
                <c:pt idx="56">
                  <c:v>Ali Khan</c:v>
                </c:pt>
                <c:pt idx="57">
                  <c:v>Alpesh Ramjani</c:v>
                </c:pt>
                <c:pt idx="58">
                  <c:v>Alzarri Joseph</c:v>
                </c:pt>
                <c:pt idx="59">
                  <c:v>Andre Russell</c:v>
                </c:pt>
                <c:pt idx="60">
                  <c:v>Andrew Balbirnie</c:v>
                </c:pt>
                <c:pt idx="61">
                  <c:v>Andries Gous</c:v>
                </c:pt>
                <c:pt idx="62">
                  <c:v>Andries Gous (wk)</c:v>
                </c:pt>
                <c:pt idx="63">
                  <c:v>Angelo Mathews</c:v>
                </c:pt>
                <c:pt idx="64">
                  <c:v>Anil Sah</c:v>
                </c:pt>
                <c:pt idx="65">
                  <c:v>Anrich Nortje</c:v>
                </c:pt>
                <c:pt idx="66">
                  <c:v>Aqib Ilyas (c)</c:v>
                </c:pt>
                <c:pt idx="67">
                  <c:v>Arshdeep Singh</c:v>
                </c:pt>
                <c:pt idx="68">
                  <c:v>Aryan Dutt</c:v>
                </c:pt>
                <c:pt idx="69">
                  <c:v>Asalanka</c:v>
                </c:pt>
                <c:pt idx="70">
                  <c:v>Assad Vala (c)</c:v>
                </c:pt>
                <c:pt idx="71">
                  <c:v>Axar</c:v>
                </c:pt>
                <c:pt idx="72">
                  <c:v>Axar Patel</c:v>
                </c:pt>
                <c:pt idx="73">
                  <c:v>Ayaan Khan</c:v>
                </c:pt>
                <c:pt idx="74">
                  <c:v>Azam Khan</c:v>
                </c:pt>
                <c:pt idx="75">
                  <c:v>Azmatullah</c:v>
                </c:pt>
                <c:pt idx="76">
                  <c:v>Azmatullah Omarzai</c:v>
                </c:pt>
                <c:pt idx="77">
                  <c:v>Babar Azam (c)</c:v>
                </c:pt>
                <c:pt idx="78">
                  <c:v>Bairstow</c:v>
                </c:pt>
                <c:pt idx="79">
                  <c:v>Balbirnie</c:v>
                </c:pt>
                <c:pt idx="80">
                  <c:v>Barry McCarthy</c:v>
                </c:pt>
                <c:pt idx="81">
                  <c:v>Bas de Leede</c:v>
                </c:pt>
                <c:pt idx="82">
                  <c:v>Ben Shikongo</c:v>
                </c:pt>
                <c:pt idx="83">
                  <c:v>Benjamin White</c:v>
                </c:pt>
                <c:pt idx="84">
                  <c:v>Bernard Scholtz</c:v>
                </c:pt>
                <c:pt idx="85">
                  <c:v>Berrington (c)</c:v>
                </c:pt>
                <c:pt idx="86">
                  <c:v>Bilal Hassan</c:v>
                </c:pt>
                <c:pt idx="87">
                  <c:v>Bilal Khan</c:v>
                </c:pt>
                <c:pt idx="88">
                  <c:v>Brad Wheal</c:v>
                </c:pt>
                <c:pt idx="89">
                  <c:v>Bradley Currie</c:v>
                </c:pt>
                <c:pt idx="90">
                  <c:v>Brandon King</c:v>
                </c:pt>
                <c:pt idx="91">
                  <c:v>Brandon McMullen</c:v>
                </c:pt>
                <c:pt idx="92">
                  <c:v>Brian Masaba (c)</c:v>
                </c:pt>
                <c:pt idx="93">
                  <c:v>Bumrah</c:v>
                </c:pt>
                <c:pt idx="94">
                  <c:v>Chad Soper</c:v>
                </c:pt>
                <c:pt idx="95">
                  <c:v>Charles Amini</c:v>
                </c:pt>
                <c:pt idx="96">
                  <c:v>Chris Greaves</c:v>
                </c:pt>
                <c:pt idx="97">
                  <c:v>Chris Jordan</c:v>
                </c:pt>
                <c:pt idx="98">
                  <c:v>Christopher Sole</c:v>
                </c:pt>
                <c:pt idx="99">
                  <c:v>CJ Anderson</c:v>
                </c:pt>
                <c:pt idx="100">
                  <c:v>Corey Anderson</c:v>
                </c:pt>
                <c:pt idx="101">
                  <c:v>Cosmas Kyewuta</c:v>
                </c:pt>
                <c:pt idx="102">
                  <c:v>Craig Young</c:v>
                </c:pt>
                <c:pt idx="103">
                  <c:v>Cummins</c:v>
                </c:pt>
                <c:pt idx="104">
                  <c:v>Curtis Campher</c:v>
                </c:pt>
                <c:pt idx="105">
                  <c:v>Daryl Mitchell</c:v>
                </c:pt>
                <c:pt idx="106">
                  <c:v>Dasun Shanaka</c:v>
                </c:pt>
                <c:pt idx="107">
                  <c:v>David Miller</c:v>
                </c:pt>
                <c:pt idx="108">
                  <c:v>David Warner</c:v>
                </c:pt>
                <c:pt idx="109">
                  <c:v>David Wiese</c:v>
                </c:pt>
                <c:pt idx="110">
                  <c:v>de Kock (wk)</c:v>
                </c:pt>
                <c:pt idx="111">
                  <c:v>Delany</c:v>
                </c:pt>
                <c:pt idx="112">
                  <c:v>Devon Conway (wk)</c:v>
                </c:pt>
                <c:pt idx="113">
                  <c:v>Dhananjaya de Silva</c:v>
                </c:pt>
                <c:pt idx="114">
                  <c:v>Dillon Heyliger</c:v>
                </c:pt>
                <c:pt idx="115">
                  <c:v>Dilpreet Bajwa</c:v>
                </c:pt>
                <c:pt idx="116">
                  <c:v>Dilpreet Singh</c:v>
                </c:pt>
                <c:pt idx="117">
                  <c:v>Dinesh Nakrani</c:v>
                </c:pt>
                <c:pt idx="118">
                  <c:v>Dipendra Singh</c:v>
                </c:pt>
                <c:pt idx="119">
                  <c:v>Dipendra Singh Airee</c:v>
                </c:pt>
                <c:pt idx="120">
                  <c:v>Dockrell</c:v>
                </c:pt>
                <c:pt idx="121">
                  <c:v>Edwards (c &amp; wk)</c:v>
                </c:pt>
                <c:pt idx="122">
                  <c:v>Fakhar Zaman</c:v>
                </c:pt>
                <c:pt idx="123">
                  <c:v>Fayyaz Butt</c:v>
                </c:pt>
                <c:pt idx="124">
                  <c:v>Fazalhaq Farooqi</c:v>
                </c:pt>
                <c:pt idx="125">
                  <c:v>Finn Allen</c:v>
                </c:pt>
                <c:pt idx="126">
                  <c:v>Frank Nsubuga</c:v>
                </c:pt>
                <c:pt idx="127">
                  <c:v>Gareth Delany</c:v>
                </c:pt>
                <c:pt idx="128">
                  <c:v>George Dockrell</c:v>
                </c:pt>
                <c:pt idx="129">
                  <c:v>George Munsey</c:v>
                </c:pt>
                <c:pt idx="130">
                  <c:v>Gerhard Erasmus (c)</c:v>
                </c:pt>
                <c:pt idx="131">
                  <c:v>Glenn Maxwell</c:v>
                </c:pt>
                <c:pt idx="132">
                  <c:v>Glenn Phillips</c:v>
                </c:pt>
                <c:pt idx="133">
                  <c:v>Gudakesh Motie</c:v>
                </c:pt>
                <c:pt idx="134">
                  <c:v>Gulbadin</c:v>
                </c:pt>
                <c:pt idx="135">
                  <c:v>Gulbadin Naib</c:v>
                </c:pt>
                <c:pt idx="136">
                  <c:v>Gulsan Jha</c:v>
                </c:pt>
                <c:pt idx="137">
                  <c:v>Gurbaz (wk)</c:v>
                </c:pt>
                <c:pt idx="138">
                  <c:v>Hardik Pandya</c:v>
                </c:pt>
                <c:pt idx="139">
                  <c:v>Haris Rauf</c:v>
                </c:pt>
                <c:pt idx="140">
                  <c:v>Harmeet Singh</c:v>
                </c:pt>
                <c:pt idx="141">
                  <c:v>Harry Brook</c:v>
                </c:pt>
                <c:pt idx="142">
                  <c:v>Harry Tector</c:v>
                </c:pt>
                <c:pt idx="143">
                  <c:v>Hazlewood</c:v>
                </c:pt>
                <c:pt idx="144">
                  <c:v>Head</c:v>
                </c:pt>
                <c:pt idx="145">
                  <c:v>Heinrich Klaasen</c:v>
                </c:pt>
                <c:pt idx="146">
                  <c:v>Henry Ssenyondo</c:v>
                </c:pt>
                <c:pt idx="147">
                  <c:v>Hiri Hiri</c:v>
                </c:pt>
                <c:pt idx="148">
                  <c:v>Ibrahim Zadran</c:v>
                </c:pt>
                <c:pt idx="149">
                  <c:v>Iftikhar Ahmed</c:v>
                </c:pt>
                <c:pt idx="150">
                  <c:v>Imad Wasim</c:v>
                </c:pt>
                <c:pt idx="151">
                  <c:v>Ish Sodhi</c:v>
                </c:pt>
                <c:pt idx="152">
                  <c:v>J Charles</c:v>
                </c:pt>
                <c:pt idx="153">
                  <c:v>Jack Brassell</c:v>
                </c:pt>
                <c:pt idx="154">
                  <c:v>Jaker Ali</c:v>
                </c:pt>
                <c:pt idx="155">
                  <c:v>James Neesham</c:v>
                </c:pt>
                <c:pt idx="156">
                  <c:v>Jan Frylinck</c:v>
                </c:pt>
                <c:pt idx="157">
                  <c:v>Jasdeep Singh</c:v>
                </c:pt>
                <c:pt idx="158">
                  <c:v>Jasprit Bumrah</c:v>
                </c:pt>
                <c:pt idx="159">
                  <c:v>Jeremy Gordon</c:v>
                </c:pt>
                <c:pt idx="160">
                  <c:v>Jessy Singh</c:v>
                </c:pt>
                <c:pt idx="161">
                  <c:v>JJ Smit</c:v>
                </c:pt>
                <c:pt idx="162">
                  <c:v>Jofra Archer</c:v>
                </c:pt>
                <c:pt idx="163">
                  <c:v>John Kariko</c:v>
                </c:pt>
                <c:pt idx="164">
                  <c:v>Johnson Charles</c:v>
                </c:pt>
                <c:pt idx="165">
                  <c:v>Jonny Bairstow</c:v>
                </c:pt>
                <c:pt idx="166">
                  <c:v>Jos Buttler (c &amp; wk)</c:v>
                </c:pt>
                <c:pt idx="167">
                  <c:v>Josh Hazlewood</c:v>
                </c:pt>
                <c:pt idx="168">
                  <c:v>Joshua Little</c:v>
                </c:pt>
                <c:pt idx="169">
                  <c:v>Juma Miyagi</c:v>
                </c:pt>
                <c:pt idx="170">
                  <c:v>Junaid Siddiqui</c:v>
                </c:pt>
                <c:pt idx="171">
                  <c:v>K Waiswa</c:v>
                </c:pt>
                <c:pt idx="172">
                  <c:v>Kabua Morea</c:v>
                </c:pt>
                <c:pt idx="173">
                  <c:v>Kagiso Rabada</c:v>
                </c:pt>
                <c:pt idx="174">
                  <c:v>Kaleem Sana</c:v>
                </c:pt>
                <c:pt idx="175">
                  <c:v>Kaleemullah</c:v>
                </c:pt>
                <c:pt idx="176">
                  <c:v>Kamindu Mendis</c:v>
                </c:pt>
                <c:pt idx="177">
                  <c:v>Kane Williamson (c)</c:v>
                </c:pt>
                <c:pt idx="178">
                  <c:v>Karan KC</c:v>
                </c:pt>
                <c:pt idx="179">
                  <c:v>Karim Janat</c:v>
                </c:pt>
                <c:pt idx="180">
                  <c:v>Kashyap</c:v>
                </c:pt>
                <c:pt idx="181">
                  <c:v>Kashyap Prajapati</c:v>
                </c:pt>
                <c:pt idx="182">
                  <c:v>Kenneth Waiswa</c:v>
                </c:pt>
                <c:pt idx="183">
                  <c:v>Keshav Maharaj</c:v>
                </c:pt>
                <c:pt idx="184">
                  <c:v>Khalid Kail</c:v>
                </c:pt>
                <c:pt idx="185">
                  <c:v>Kingma</c:v>
                </c:pt>
                <c:pt idx="186">
                  <c:v>Kiplin Doriga (wk)</c:v>
                </c:pt>
                <c:pt idx="187">
                  <c:v>Klaasen</c:v>
                </c:pt>
                <c:pt idx="188">
                  <c:v>Kohli</c:v>
                </c:pt>
                <c:pt idx="189">
                  <c:v>Kotze</c:v>
                </c:pt>
                <c:pt idx="190">
                  <c:v>Kusal Mendis (wk)</c:v>
                </c:pt>
                <c:pt idx="191">
                  <c:v>Kushal Bhurtel</c:v>
                </c:pt>
                <c:pt idx="192">
                  <c:v>Kushal Malla</c:v>
                </c:pt>
                <c:pt idx="193">
                  <c:v>Lamichhane</c:v>
                </c:pt>
                <c:pt idx="194">
                  <c:v>Lega Siaka</c:v>
                </c:pt>
                <c:pt idx="195">
                  <c:v>Liam Livingstone</c:v>
                </c:pt>
                <c:pt idx="196">
                  <c:v>Litton Das (wk)</c:v>
                </c:pt>
                <c:pt idx="197">
                  <c:v>Livingstone</c:v>
                </c:pt>
                <c:pt idx="198">
                  <c:v>Lockie Ferguson</c:v>
                </c:pt>
                <c:pt idx="199">
                  <c:v>Logan van Beek</c:v>
                </c:pt>
                <c:pt idx="200">
                  <c:v>Lorcan Tucker (wk)</c:v>
                </c:pt>
                <c:pt idx="201">
                  <c:v>M Bracewell</c:v>
                </c:pt>
                <c:pt idx="202">
                  <c:v>M Theekshana</c:v>
                </c:pt>
                <c:pt idx="203">
                  <c:v>Maharaj</c:v>
                </c:pt>
                <c:pt idx="204">
                  <c:v>Maheesh Theekshana</c:v>
                </c:pt>
                <c:pt idx="205">
                  <c:v>Mahmudullah</c:v>
                </c:pt>
                <c:pt idx="206">
                  <c:v>Malan Kruger</c:v>
                </c:pt>
                <c:pt idx="207">
                  <c:v>Marco Jansen</c:v>
                </c:pt>
                <c:pt idx="208">
                  <c:v>Marcus Stoinis</c:v>
                </c:pt>
                <c:pt idx="209">
                  <c:v>Mark Adair</c:v>
                </c:pt>
                <c:pt idx="210">
                  <c:v>Mark Chapman</c:v>
                </c:pt>
                <c:pt idx="211">
                  <c:v>Mark Watt</c:v>
                </c:pt>
                <c:pt idx="212">
                  <c:v>Mark Wood</c:v>
                </c:pt>
                <c:pt idx="213">
                  <c:v>Markram (c)</c:v>
                </c:pt>
                <c:pt idx="214">
                  <c:v>Masaba (c)</c:v>
                </c:pt>
                <c:pt idx="215">
                  <c:v>Matheesha Pathirana</c:v>
                </c:pt>
                <c:pt idx="216">
                  <c:v>Mathews</c:v>
                </c:pt>
                <c:pt idx="217">
                  <c:v>Matt Henry</c:v>
                </c:pt>
                <c:pt idx="218">
                  <c:v>Matthew Cross (wk)</c:v>
                </c:pt>
                <c:pt idx="219">
                  <c:v>Matthew Wade (wk)</c:v>
                </c:pt>
                <c:pt idx="220">
                  <c:v>Max ODowd</c:v>
                </c:pt>
                <c:pt idx="221">
                  <c:v>Maxwell</c:v>
                </c:pt>
                <c:pt idx="222">
                  <c:v>Mehran Khan</c:v>
                </c:pt>
                <c:pt idx="223">
                  <c:v>Michael Bracewell</c:v>
                </c:pt>
                <c:pt idx="224">
                  <c:v>Michael Jones</c:v>
                </c:pt>
                <c:pt idx="225">
                  <c:v>Michael Leask</c:v>
                </c:pt>
                <c:pt idx="226">
                  <c:v>Michael Levitt</c:v>
                </c:pt>
                <c:pt idx="227">
                  <c:v>Michael van Lingen</c:v>
                </c:pt>
                <c:pt idx="228">
                  <c:v>Mitchell Marsh (c)</c:v>
                </c:pt>
                <c:pt idx="229">
                  <c:v>Mitchell Santner</c:v>
                </c:pt>
                <c:pt idx="230">
                  <c:v>Mitchell Starc</c:v>
                </c:pt>
                <c:pt idx="231">
                  <c:v>Moeen</c:v>
                </c:pt>
                <c:pt idx="232">
                  <c:v>Moeen Ali</c:v>
                </c:pt>
                <c:pt idx="233">
                  <c:v>Mohammad Amir</c:v>
                </c:pt>
                <c:pt idx="234">
                  <c:v>Mohammad Nabi</c:v>
                </c:pt>
                <c:pt idx="235">
                  <c:v>Mohammad Nadeem</c:v>
                </c:pt>
                <c:pt idx="236">
                  <c:v>Mohammad Rizwan (wk)</c:v>
                </c:pt>
                <c:pt idx="237">
                  <c:v>Mohammed Siraj</c:v>
                </c:pt>
                <c:pt idx="238">
                  <c:v>Monank Patel (c &amp; wk)</c:v>
                </c:pt>
                <c:pt idx="239">
                  <c:v>Motie</c:v>
                </c:pt>
                <c:pt idx="240">
                  <c:v>Mujeeb Ur Rahman</c:v>
                </c:pt>
                <c:pt idx="241">
                  <c:v>Munsey</c:v>
                </c:pt>
                <c:pt idx="242">
                  <c:v>Mustafizur</c:v>
                </c:pt>
                <c:pt idx="243">
                  <c:v>Mustafizur Rahman</c:v>
                </c:pt>
                <c:pt idx="244">
                  <c:v>N Thushara</c:v>
                </c:pt>
                <c:pt idx="245">
                  <c:v>Nabi</c:v>
                </c:pt>
                <c:pt idx="246">
                  <c:v>Najibullah</c:v>
                </c:pt>
                <c:pt idx="247">
                  <c:v>Najibullah Zadran</c:v>
                </c:pt>
                <c:pt idx="248">
                  <c:v>Najmul Hossain Shanto (c)</c:v>
                </c:pt>
                <c:pt idx="249">
                  <c:v>Naseem Khushi</c:v>
                </c:pt>
                <c:pt idx="250">
                  <c:v>Naseem Khushi (wk)</c:v>
                </c:pt>
                <c:pt idx="251">
                  <c:v>Naseem Shah</c:v>
                </c:pt>
                <c:pt idx="252">
                  <c:v>Nathan Ellis</c:v>
                </c:pt>
                <c:pt idx="253">
                  <c:v>Naveen-ul-Haq</c:v>
                </c:pt>
                <c:pt idx="254">
                  <c:v>Navneet Dhaliwal</c:v>
                </c:pt>
                <c:pt idx="255">
                  <c:v>Neesham</c:v>
                </c:pt>
                <c:pt idx="256">
                  <c:v>Netravalkar</c:v>
                </c:pt>
                <c:pt idx="257">
                  <c:v>Nicholas Kirton</c:v>
                </c:pt>
                <c:pt idx="258">
                  <c:v>Nicholas Pooran (wk)</c:v>
                </c:pt>
                <c:pt idx="259">
                  <c:v>Nikhil Dutta</c:v>
                </c:pt>
                <c:pt idx="260">
                  <c:v>Niko Davin</c:v>
                </c:pt>
                <c:pt idx="261">
                  <c:v>Nikolaas Davin</c:v>
                </c:pt>
                <c:pt idx="262">
                  <c:v>Nitish Kumar</c:v>
                </c:pt>
                <c:pt idx="263">
                  <c:v>Noor Ahmad</c:v>
                </c:pt>
                <c:pt idx="264">
                  <c:v>Norman Vanua</c:v>
                </c:pt>
                <c:pt idx="265">
                  <c:v>Nortje</c:v>
                </c:pt>
                <c:pt idx="266">
                  <c:v>Nosthush Kenjige</c:v>
                </c:pt>
                <c:pt idx="267">
                  <c:v>NR Kumar</c:v>
                </c:pt>
                <c:pt idx="268">
                  <c:v>Nsubuga</c:v>
                </c:pt>
                <c:pt idx="269">
                  <c:v>Nuwan Thushara</c:v>
                </c:pt>
                <c:pt idx="270">
                  <c:v>Obed McCoy</c:v>
                </c:pt>
                <c:pt idx="271">
                  <c:v>Ottneil Baartman</c:v>
                </c:pt>
                <c:pt idx="272">
                  <c:v>Pant (wk)</c:v>
                </c:pt>
                <c:pt idx="273">
                  <c:v>Pargat Singh</c:v>
                </c:pt>
                <c:pt idx="274">
                  <c:v>Pat Cummins</c:v>
                </c:pt>
                <c:pt idx="275">
                  <c:v>Pathum Nissanka</c:v>
                </c:pt>
                <c:pt idx="276">
                  <c:v>Paul Stirling (c)</c:v>
                </c:pt>
                <c:pt idx="277">
                  <c:v>Paul van Meekeren</c:v>
                </c:pt>
                <c:pt idx="278">
                  <c:v>Philip Salt</c:v>
                </c:pt>
                <c:pt idx="279">
                  <c:v>Pooran (wk)</c:v>
                </c:pt>
                <c:pt idx="280">
                  <c:v>Pratik Athavale (wk)</c:v>
                </c:pt>
                <c:pt idx="281">
                  <c:v>Quinton de Kock (wk)</c:v>
                </c:pt>
                <c:pt idx="282">
                  <c:v>R Topley</c:v>
                </c:pt>
                <c:pt idx="283">
                  <c:v>Rabada</c:v>
                </c:pt>
                <c:pt idx="284">
                  <c:v>Rachin Ravindra</c:v>
                </c:pt>
                <c:pt idx="285">
                  <c:v>Rafiullah</c:v>
                </c:pt>
                <c:pt idx="286">
                  <c:v>Rahmanullah Gurbaz (wk)</c:v>
                </c:pt>
                <c:pt idx="287">
                  <c:v>Rashid Khan (c)</c:v>
                </c:pt>
                <c:pt idx="288">
                  <c:v>Ravinderpal Singh</c:v>
                </c:pt>
                <c:pt idx="289">
                  <c:v>Ravindra Jadeja</c:v>
                </c:pt>
                <c:pt idx="290">
                  <c:v>Reece Topley</c:v>
                </c:pt>
                <c:pt idx="291">
                  <c:v>Reeza Hendricks</c:v>
                </c:pt>
                <c:pt idx="292">
                  <c:v>Riazat Ali Shah</c:v>
                </c:pt>
                <c:pt idx="293">
                  <c:v>Richie Berrington (c)</c:v>
                </c:pt>
                <c:pt idx="294">
                  <c:v>Rishabh Pant (wk)</c:v>
                </c:pt>
                <c:pt idx="295">
                  <c:v>Rishad Hossain</c:v>
                </c:pt>
                <c:pt idx="296">
                  <c:v>Rizwan (wk)</c:v>
                </c:pt>
                <c:pt idx="297">
                  <c:v>Robinson Obuya</c:v>
                </c:pt>
                <c:pt idx="298">
                  <c:v>Roger Mukasa</c:v>
                </c:pt>
                <c:pt idx="299">
                  <c:v>Rohit (c)</c:v>
                </c:pt>
                <c:pt idx="300">
                  <c:v>Rohit Paudel (c)</c:v>
                </c:pt>
                <c:pt idx="301">
                  <c:v>Rohit Sharma (c)</c:v>
                </c:pt>
                <c:pt idx="302">
                  <c:v>Romario Shepherd</c:v>
                </c:pt>
                <c:pt idx="303">
                  <c:v>Ronak Patel</c:v>
                </c:pt>
                <c:pt idx="304">
                  <c:v>Roston Chase</c:v>
                </c:pt>
                <c:pt idx="305">
                  <c:v>Rovman Powell (c)</c:v>
                </c:pt>
                <c:pt idx="306">
                  <c:v>Ruben Trumpelmann</c:v>
                </c:pt>
                <c:pt idx="307">
                  <c:v>Russell</c:v>
                </c:pt>
                <c:pt idx="308">
                  <c:v>Saad Bin Zafar (c)</c:v>
                </c:pt>
                <c:pt idx="309">
                  <c:v>Safyaan Sharif</c:v>
                </c:pt>
                <c:pt idx="310">
                  <c:v>Sagar Dhakal</c:v>
                </c:pt>
                <c:pt idx="311">
                  <c:v>Saim Ayub</c:v>
                </c:pt>
                <c:pt idx="312">
                  <c:v>Salt</c:v>
                </c:pt>
                <c:pt idx="313">
                  <c:v>Sam Curran</c:v>
                </c:pt>
                <c:pt idx="314">
                  <c:v>Samarawickrama</c:v>
                </c:pt>
                <c:pt idx="315">
                  <c:v>Sandeep Lamichhane</c:v>
                </c:pt>
                <c:pt idx="316">
                  <c:v>Santner</c:v>
                </c:pt>
                <c:pt idx="317">
                  <c:v>Saurabh Netravalkar</c:v>
                </c:pt>
                <c:pt idx="318">
                  <c:v>Scott Edwards (c &amp; wk)</c:v>
                </c:pt>
                <c:pt idx="319">
                  <c:v>Semo Kamea</c:v>
                </c:pt>
                <c:pt idx="320">
                  <c:v>Sese Bau</c:v>
                </c:pt>
                <c:pt idx="321">
                  <c:v>Shadab Khan</c:v>
                </c:pt>
                <c:pt idx="322">
                  <c:v>Shadley van Schalkwyk</c:v>
                </c:pt>
                <c:pt idx="323">
                  <c:v>Shaheen Afridi</c:v>
                </c:pt>
                <c:pt idx="324">
                  <c:v>Shai Hope</c:v>
                </c:pt>
                <c:pt idx="325">
                  <c:v>Shakeel Ahmed</c:v>
                </c:pt>
                <c:pt idx="326">
                  <c:v>Shakib</c:v>
                </c:pt>
                <c:pt idx="327">
                  <c:v>Shakib Al Hasan</c:v>
                </c:pt>
                <c:pt idx="328">
                  <c:v>Shanaka</c:v>
                </c:pt>
                <c:pt idx="329">
                  <c:v>Shanto (c)</c:v>
                </c:pt>
                <c:pt idx="330">
                  <c:v>Shayan Jahangir</c:v>
                </c:pt>
                <c:pt idx="331">
                  <c:v>Sherfane Rutherford</c:v>
                </c:pt>
                <c:pt idx="332">
                  <c:v>Shivam Dube</c:v>
                </c:pt>
                <c:pt idx="333">
                  <c:v>Shoaib Khan</c:v>
                </c:pt>
                <c:pt idx="334">
                  <c:v>Shreyas Movva (wk)</c:v>
                </c:pt>
              </c:strCache>
            </c:strRef>
          </c:xVal>
          <c:yVal>
            <c:numRef>
              <c:f>Sheet1!$T$48:$T$382</c:f>
              <c:numCache>
                <c:formatCode>General</c:formatCode>
                <c:ptCount val="335"/>
                <c:pt idx="0">
                  <c:v>369.62</c:v>
                </c:pt>
                <c:pt idx="1">
                  <c:v>373.46</c:v>
                </c:pt>
                <c:pt idx="2">
                  <c:v>50</c:v>
                </c:pt>
                <c:pt idx="3">
                  <c:v>257.14</c:v>
                </c:pt>
                <c:pt idx="4">
                  <c:v>80.95</c:v>
                </c:pt>
                <c:pt idx="5">
                  <c:v>0</c:v>
                </c:pt>
                <c:pt idx="6">
                  <c:v>69.23</c:v>
                </c:pt>
                <c:pt idx="7">
                  <c:v>0</c:v>
                </c:pt>
                <c:pt idx="8">
                  <c:v>0</c:v>
                </c:pt>
                <c:pt idx="9">
                  <c:v>85.71</c:v>
                </c:pt>
                <c:pt idx="10">
                  <c:v>88.24</c:v>
                </c:pt>
                <c:pt idx="11">
                  <c:v>194.61</c:v>
                </c:pt>
                <c:pt idx="12">
                  <c:v>0</c:v>
                </c:pt>
                <c:pt idx="13">
                  <c:v>163.33</c:v>
                </c:pt>
                <c:pt idx="14">
                  <c:v>100</c:v>
                </c:pt>
                <c:pt idx="15">
                  <c:v>166.67</c:v>
                </c:pt>
                <c:pt idx="16">
                  <c:v>89.47</c:v>
                </c:pt>
                <c:pt idx="17">
                  <c:v>275.92</c:v>
                </c:pt>
                <c:pt idx="18">
                  <c:v>40</c:v>
                </c:pt>
                <c:pt idx="19">
                  <c:v>0</c:v>
                </c:pt>
                <c:pt idx="20">
                  <c:v>204.17</c:v>
                </c:pt>
                <c:pt idx="21">
                  <c:v>0</c:v>
                </c:pt>
                <c:pt idx="22">
                  <c:v>446.67</c:v>
                </c:pt>
                <c:pt idx="23">
                  <c:v>69.23</c:v>
                </c:pt>
                <c:pt idx="24">
                  <c:v>250</c:v>
                </c:pt>
                <c:pt idx="25">
                  <c:v>376.2</c:v>
                </c:pt>
                <c:pt idx="26">
                  <c:v>282.95</c:v>
                </c:pt>
                <c:pt idx="27">
                  <c:v>111.11</c:v>
                </c:pt>
                <c:pt idx="28">
                  <c:v>0</c:v>
                </c:pt>
                <c:pt idx="29">
                  <c:v>316.56</c:v>
                </c:pt>
                <c:pt idx="30">
                  <c:v>0</c:v>
                </c:pt>
                <c:pt idx="31">
                  <c:v>269.23</c:v>
                </c:pt>
                <c:pt idx="32">
                  <c:v>72.22</c:v>
                </c:pt>
                <c:pt idx="33">
                  <c:v>426.45</c:v>
                </c:pt>
                <c:pt idx="34">
                  <c:v>172.22</c:v>
                </c:pt>
                <c:pt idx="35">
                  <c:v>50</c:v>
                </c:pt>
                <c:pt idx="36">
                  <c:v>95.24</c:v>
                </c:pt>
                <c:pt idx="37">
                  <c:v>207.5</c:v>
                </c:pt>
                <c:pt idx="38">
                  <c:v>0</c:v>
                </c:pt>
                <c:pt idx="39">
                  <c:v>75</c:v>
                </c:pt>
                <c:pt idx="40">
                  <c:v>150</c:v>
                </c:pt>
                <c:pt idx="41">
                  <c:v>135.48</c:v>
                </c:pt>
                <c:pt idx="42">
                  <c:v>50</c:v>
                </c:pt>
                <c:pt idx="43">
                  <c:v>150</c:v>
                </c:pt>
                <c:pt idx="44">
                  <c:v>0</c:v>
                </c:pt>
                <c:pt idx="45">
                  <c:v>0</c:v>
                </c:pt>
                <c:pt idx="46">
                  <c:v>471.41</c:v>
                </c:pt>
                <c:pt idx="47">
                  <c:v>485</c:v>
                </c:pt>
                <c:pt idx="48">
                  <c:v>25</c:v>
                </c:pt>
                <c:pt idx="49">
                  <c:v>0</c:v>
                </c:pt>
                <c:pt idx="50">
                  <c:v>198.76</c:v>
                </c:pt>
                <c:pt idx="51">
                  <c:v>189.42</c:v>
                </c:pt>
                <c:pt idx="52">
                  <c:v>223.33</c:v>
                </c:pt>
                <c:pt idx="53">
                  <c:v>33.33</c:v>
                </c:pt>
                <c:pt idx="54">
                  <c:v>0</c:v>
                </c:pt>
                <c:pt idx="55">
                  <c:v>125</c:v>
                </c:pt>
                <c:pt idx="56">
                  <c:v>60</c:v>
                </c:pt>
                <c:pt idx="57">
                  <c:v>133.34</c:v>
                </c:pt>
                <c:pt idx="58">
                  <c:v>0</c:v>
                </c:pt>
                <c:pt idx="59">
                  <c:v>0</c:v>
                </c:pt>
                <c:pt idx="60">
                  <c:v>257.14</c:v>
                </c:pt>
                <c:pt idx="61">
                  <c:v>350.64</c:v>
                </c:pt>
                <c:pt idx="62">
                  <c:v>0</c:v>
                </c:pt>
                <c:pt idx="63">
                  <c:v>362.01</c:v>
                </c:pt>
                <c:pt idx="64">
                  <c:v>275</c:v>
                </c:pt>
                <c:pt idx="65">
                  <c:v>337.5</c:v>
                </c:pt>
                <c:pt idx="66">
                  <c:v>254.55</c:v>
                </c:pt>
                <c:pt idx="67">
                  <c:v>348.87</c:v>
                </c:pt>
                <c:pt idx="68">
                  <c:v>398.55</c:v>
                </c:pt>
                <c:pt idx="69">
                  <c:v>211.54</c:v>
                </c:pt>
                <c:pt idx="70">
                  <c:v>181.82</c:v>
                </c:pt>
                <c:pt idx="71">
                  <c:v>77.78</c:v>
                </c:pt>
                <c:pt idx="72">
                  <c:v>220</c:v>
                </c:pt>
                <c:pt idx="73">
                  <c:v>105.77</c:v>
                </c:pt>
                <c:pt idx="74">
                  <c:v>16.67</c:v>
                </c:pt>
                <c:pt idx="75">
                  <c:v>135.2</c:v>
                </c:pt>
                <c:pt idx="76">
                  <c:v>170</c:v>
                </c:pt>
                <c:pt idx="77">
                  <c:v>111.11</c:v>
                </c:pt>
                <c:pt idx="78">
                  <c:v>441.87</c:v>
                </c:pt>
                <c:pt idx="79">
                  <c:v>28.57</c:v>
                </c:pt>
                <c:pt idx="80">
                  <c:v>0</c:v>
                </c:pt>
                <c:pt idx="81">
                  <c:v>165.98</c:v>
                </c:pt>
                <c:pt idx="82">
                  <c:v>0</c:v>
                </c:pt>
                <c:pt idx="83">
                  <c:v>42.86</c:v>
                </c:pt>
                <c:pt idx="84">
                  <c:v>130.43</c:v>
                </c:pt>
                <c:pt idx="85">
                  <c:v>383.93</c:v>
                </c:pt>
                <c:pt idx="86">
                  <c:v>366.04</c:v>
                </c:pt>
                <c:pt idx="87">
                  <c:v>137.5</c:v>
                </c:pt>
                <c:pt idx="88">
                  <c:v>221.21</c:v>
                </c:pt>
                <c:pt idx="89">
                  <c:v>0</c:v>
                </c:pt>
                <c:pt idx="90">
                  <c:v>80</c:v>
                </c:pt>
                <c:pt idx="91">
                  <c:v>257.16</c:v>
                </c:pt>
                <c:pt idx="92">
                  <c:v>193.33</c:v>
                </c:pt>
                <c:pt idx="93">
                  <c:v>311.75</c:v>
                </c:pt>
                <c:pt idx="94">
                  <c:v>58.33</c:v>
                </c:pt>
                <c:pt idx="95">
                  <c:v>100</c:v>
                </c:pt>
                <c:pt idx="96">
                  <c:v>100</c:v>
                </c:pt>
                <c:pt idx="97">
                  <c:v>360</c:v>
                </c:pt>
                <c:pt idx="98">
                  <c:v>165</c:v>
                </c:pt>
                <c:pt idx="99">
                  <c:v>0</c:v>
                </c:pt>
                <c:pt idx="100">
                  <c:v>308.89</c:v>
                </c:pt>
                <c:pt idx="101">
                  <c:v>143.5</c:v>
                </c:pt>
                <c:pt idx="102">
                  <c:v>0</c:v>
                </c:pt>
                <c:pt idx="103">
                  <c:v>209.25</c:v>
                </c:pt>
                <c:pt idx="104">
                  <c:v>329.49</c:v>
                </c:pt>
                <c:pt idx="105">
                  <c:v>184.13</c:v>
                </c:pt>
                <c:pt idx="106">
                  <c:v>131.89</c:v>
                </c:pt>
                <c:pt idx="107">
                  <c:v>0</c:v>
                </c:pt>
                <c:pt idx="108">
                  <c:v>264.02</c:v>
                </c:pt>
                <c:pt idx="109">
                  <c:v>66.67</c:v>
                </c:pt>
                <c:pt idx="110">
                  <c:v>335.04</c:v>
                </c:pt>
                <c:pt idx="111">
                  <c:v>90.91</c:v>
                </c:pt>
                <c:pt idx="112">
                  <c:v>196.13</c:v>
                </c:pt>
                <c:pt idx="113">
                  <c:v>28.57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66.67</c:v>
                </c:pt>
                <c:pt idx="118">
                  <c:v>0</c:v>
                </c:pt>
                <c:pt idx="119">
                  <c:v>57.14</c:v>
                </c:pt>
                <c:pt idx="120">
                  <c:v>0</c:v>
                </c:pt>
                <c:pt idx="121">
                  <c:v>453.85</c:v>
                </c:pt>
                <c:pt idx="122">
                  <c:v>450</c:v>
                </c:pt>
                <c:pt idx="123">
                  <c:v>0</c:v>
                </c:pt>
                <c:pt idx="124">
                  <c:v>229.91</c:v>
                </c:pt>
                <c:pt idx="125">
                  <c:v>146.25</c:v>
                </c:pt>
                <c:pt idx="126">
                  <c:v>0</c:v>
                </c:pt>
                <c:pt idx="127">
                  <c:v>61.11</c:v>
                </c:pt>
                <c:pt idx="128">
                  <c:v>100</c:v>
                </c:pt>
                <c:pt idx="129">
                  <c:v>0</c:v>
                </c:pt>
                <c:pt idx="130">
                  <c:v>92.86</c:v>
                </c:pt>
                <c:pt idx="131">
                  <c:v>316.67</c:v>
                </c:pt>
                <c:pt idx="132">
                  <c:v>238.33</c:v>
                </c:pt>
                <c:pt idx="133">
                  <c:v>225.11</c:v>
                </c:pt>
                <c:pt idx="134">
                  <c:v>141.67</c:v>
                </c:pt>
                <c:pt idx="135">
                  <c:v>263.64</c:v>
                </c:pt>
                <c:pt idx="136">
                  <c:v>56.25</c:v>
                </c:pt>
                <c:pt idx="137">
                  <c:v>43.75</c:v>
                </c:pt>
                <c:pt idx="138">
                  <c:v>53.75</c:v>
                </c:pt>
                <c:pt idx="139">
                  <c:v>0</c:v>
                </c:pt>
                <c:pt idx="140">
                  <c:v>258.61</c:v>
                </c:pt>
                <c:pt idx="141">
                  <c:v>0</c:v>
                </c:pt>
                <c:pt idx="142">
                  <c:v>365.81</c:v>
                </c:pt>
                <c:pt idx="143">
                  <c:v>164.55</c:v>
                </c:pt>
                <c:pt idx="144">
                  <c:v>133.33</c:v>
                </c:pt>
                <c:pt idx="145">
                  <c:v>0</c:v>
                </c:pt>
                <c:pt idx="146">
                  <c:v>346.95</c:v>
                </c:pt>
                <c:pt idx="147">
                  <c:v>181.9</c:v>
                </c:pt>
                <c:pt idx="148">
                  <c:v>200.83</c:v>
                </c:pt>
                <c:pt idx="149">
                  <c:v>0</c:v>
                </c:pt>
                <c:pt idx="150">
                  <c:v>120.59</c:v>
                </c:pt>
                <c:pt idx="151">
                  <c:v>125</c:v>
                </c:pt>
                <c:pt idx="152">
                  <c:v>297.3</c:v>
                </c:pt>
                <c:pt idx="153">
                  <c:v>325</c:v>
                </c:pt>
                <c:pt idx="154">
                  <c:v>40</c:v>
                </c:pt>
                <c:pt idx="155">
                  <c:v>66.67</c:v>
                </c:pt>
                <c:pt idx="156">
                  <c:v>243.59</c:v>
                </c:pt>
                <c:pt idx="157">
                  <c:v>0</c:v>
                </c:pt>
                <c:pt idx="158">
                  <c:v>43.75</c:v>
                </c:pt>
                <c:pt idx="159">
                  <c:v>50</c:v>
                </c:pt>
                <c:pt idx="160">
                  <c:v>0</c:v>
                </c:pt>
                <c:pt idx="161">
                  <c:v>416.2</c:v>
                </c:pt>
                <c:pt idx="162">
                  <c:v>125</c:v>
                </c:pt>
                <c:pt idx="163">
                  <c:v>185</c:v>
                </c:pt>
                <c:pt idx="164">
                  <c:v>203.45</c:v>
                </c:pt>
                <c:pt idx="165">
                  <c:v>370.62</c:v>
                </c:pt>
                <c:pt idx="166">
                  <c:v>57.14</c:v>
                </c:pt>
                <c:pt idx="167">
                  <c:v>0</c:v>
                </c:pt>
                <c:pt idx="168">
                  <c:v>0</c:v>
                </c:pt>
                <c:pt idx="169">
                  <c:v>118.18</c:v>
                </c:pt>
                <c:pt idx="170">
                  <c:v>15</c:v>
                </c:pt>
                <c:pt idx="171">
                  <c:v>0</c:v>
                </c:pt>
                <c:pt idx="172">
                  <c:v>384.21</c:v>
                </c:pt>
                <c:pt idx="173">
                  <c:v>70.59</c:v>
                </c:pt>
                <c:pt idx="174">
                  <c:v>411.14</c:v>
                </c:pt>
                <c:pt idx="175">
                  <c:v>80</c:v>
                </c:pt>
                <c:pt idx="176">
                  <c:v>358.33</c:v>
                </c:pt>
                <c:pt idx="177">
                  <c:v>112</c:v>
                </c:pt>
                <c:pt idx="178">
                  <c:v>386.25</c:v>
                </c:pt>
                <c:pt idx="179">
                  <c:v>0</c:v>
                </c:pt>
                <c:pt idx="180">
                  <c:v>469.75</c:v>
                </c:pt>
                <c:pt idx="181">
                  <c:v>268.38</c:v>
                </c:pt>
                <c:pt idx="182">
                  <c:v>280.61</c:v>
                </c:pt>
                <c:pt idx="183">
                  <c:v>213.79</c:v>
                </c:pt>
                <c:pt idx="184">
                  <c:v>495.56</c:v>
                </c:pt>
                <c:pt idx="185">
                  <c:v>225</c:v>
                </c:pt>
                <c:pt idx="186">
                  <c:v>0</c:v>
                </c:pt>
                <c:pt idx="187">
                  <c:v>266.67</c:v>
                </c:pt>
                <c:pt idx="188">
                  <c:v>166.67</c:v>
                </c:pt>
                <c:pt idx="189">
                  <c:v>0</c:v>
                </c:pt>
                <c:pt idx="190">
                  <c:v>225.13</c:v>
                </c:pt>
                <c:pt idx="191">
                  <c:v>60</c:v>
                </c:pt>
                <c:pt idx="192">
                  <c:v>276.7</c:v>
                </c:pt>
                <c:pt idx="193">
                  <c:v>0</c:v>
                </c:pt>
                <c:pt idx="194">
                  <c:v>231.58</c:v>
                </c:pt>
                <c:pt idx="195">
                  <c:v>0</c:v>
                </c:pt>
                <c:pt idx="196">
                  <c:v>0</c:v>
                </c:pt>
                <c:pt idx="197">
                  <c:v>152.17</c:v>
                </c:pt>
                <c:pt idx="198">
                  <c:v>75</c:v>
                </c:pt>
                <c:pt idx="199">
                  <c:v>0</c:v>
                </c:pt>
                <c:pt idx="200">
                  <c:v>0</c:v>
                </c:pt>
                <c:pt idx="201">
                  <c:v>87.5</c:v>
                </c:pt>
                <c:pt idx="202">
                  <c:v>166.67</c:v>
                </c:pt>
                <c:pt idx="203">
                  <c:v>25</c:v>
                </c:pt>
                <c:pt idx="204">
                  <c:v>114.72</c:v>
                </c:pt>
                <c:pt idx="205">
                  <c:v>111.11</c:v>
                </c:pt>
                <c:pt idx="206">
                  <c:v>100</c:v>
                </c:pt>
                <c:pt idx="207">
                  <c:v>250</c:v>
                </c:pt>
                <c:pt idx="208">
                  <c:v>0</c:v>
                </c:pt>
                <c:pt idx="209">
                  <c:v>0</c:v>
                </c:pt>
                <c:pt idx="210">
                  <c:v>255.78</c:v>
                </c:pt>
                <c:pt idx="211">
                  <c:v>0</c:v>
                </c:pt>
                <c:pt idx="212">
                  <c:v>0</c:v>
                </c:pt>
                <c:pt idx="213">
                  <c:v>321.19</c:v>
                </c:pt>
                <c:pt idx="214">
                  <c:v>100</c:v>
                </c:pt>
                <c:pt idx="215">
                  <c:v>0</c:v>
                </c:pt>
                <c:pt idx="216">
                  <c:v>195.24</c:v>
                </c:pt>
                <c:pt idx="217">
                  <c:v>189.92</c:v>
                </c:pt>
                <c:pt idx="218">
                  <c:v>100</c:v>
                </c:pt>
                <c:pt idx="219">
                  <c:v>66.67</c:v>
                </c:pt>
                <c:pt idx="220">
                  <c:v>157.69</c:v>
                </c:pt>
                <c:pt idx="221">
                  <c:v>0</c:v>
                </c:pt>
                <c:pt idx="222">
                  <c:v>0</c:v>
                </c:pt>
                <c:pt idx="223">
                  <c:v>117.39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135.48</c:v>
                </c:pt>
                <c:pt idx="229">
                  <c:v>233.33</c:v>
                </c:pt>
                <c:pt idx="230">
                  <c:v>0</c:v>
                </c:pt>
                <c:pt idx="231">
                  <c:v>205.36</c:v>
                </c:pt>
                <c:pt idx="232">
                  <c:v>52.94</c:v>
                </c:pt>
                <c:pt idx="233">
                  <c:v>37.5</c:v>
                </c:pt>
                <c:pt idx="234">
                  <c:v>560.87</c:v>
                </c:pt>
                <c:pt idx="235">
                  <c:v>455.99</c:v>
                </c:pt>
                <c:pt idx="236">
                  <c:v>301.67</c:v>
                </c:pt>
                <c:pt idx="237">
                  <c:v>74.07</c:v>
                </c:pt>
                <c:pt idx="238">
                  <c:v>0</c:v>
                </c:pt>
                <c:pt idx="239">
                  <c:v>0</c:v>
                </c:pt>
                <c:pt idx="240">
                  <c:v>231.47</c:v>
                </c:pt>
                <c:pt idx="241">
                  <c:v>0</c:v>
                </c:pt>
                <c:pt idx="242">
                  <c:v>292.85</c:v>
                </c:pt>
                <c:pt idx="243">
                  <c:v>370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317.76</c:v>
                </c:pt>
                <c:pt idx="248">
                  <c:v>144.16</c:v>
                </c:pt>
                <c:pt idx="249">
                  <c:v>320</c:v>
                </c:pt>
                <c:pt idx="250">
                  <c:v>228.46</c:v>
                </c:pt>
                <c:pt idx="251">
                  <c:v>219.04</c:v>
                </c:pt>
                <c:pt idx="252">
                  <c:v>112.5</c:v>
                </c:pt>
                <c:pt idx="253">
                  <c:v>181</c:v>
                </c:pt>
                <c:pt idx="254">
                  <c:v>0</c:v>
                </c:pt>
                <c:pt idx="255">
                  <c:v>108.33</c:v>
                </c:pt>
                <c:pt idx="256">
                  <c:v>111.26</c:v>
                </c:pt>
                <c:pt idx="257">
                  <c:v>190.54</c:v>
                </c:pt>
                <c:pt idx="258">
                  <c:v>200</c:v>
                </c:pt>
                <c:pt idx="259">
                  <c:v>210</c:v>
                </c:pt>
                <c:pt idx="260">
                  <c:v>155.56</c:v>
                </c:pt>
                <c:pt idx="261">
                  <c:v>354.92</c:v>
                </c:pt>
                <c:pt idx="262">
                  <c:v>0</c:v>
                </c:pt>
                <c:pt idx="263">
                  <c:v>476.47</c:v>
                </c:pt>
                <c:pt idx="264">
                  <c:v>147.62</c:v>
                </c:pt>
                <c:pt idx="265">
                  <c:v>0</c:v>
                </c:pt>
                <c:pt idx="266">
                  <c:v>0</c:v>
                </c:pt>
                <c:pt idx="267">
                  <c:v>150</c:v>
                </c:pt>
                <c:pt idx="268">
                  <c:v>137.5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300.37</c:v>
                </c:pt>
                <c:pt idx="275">
                  <c:v>166.67</c:v>
                </c:pt>
                <c:pt idx="276">
                  <c:v>216.28</c:v>
                </c:pt>
                <c:pt idx="277">
                  <c:v>217.14</c:v>
                </c:pt>
                <c:pt idx="278">
                  <c:v>0</c:v>
                </c:pt>
                <c:pt idx="279">
                  <c:v>403.75</c:v>
                </c:pt>
                <c:pt idx="280">
                  <c:v>147.06</c:v>
                </c:pt>
                <c:pt idx="281">
                  <c:v>382.22</c:v>
                </c:pt>
                <c:pt idx="282">
                  <c:v>216.4</c:v>
                </c:pt>
                <c:pt idx="283">
                  <c:v>132.14</c:v>
                </c:pt>
                <c:pt idx="284">
                  <c:v>132.86</c:v>
                </c:pt>
                <c:pt idx="285">
                  <c:v>113.33</c:v>
                </c:pt>
                <c:pt idx="286">
                  <c:v>0</c:v>
                </c:pt>
                <c:pt idx="287">
                  <c:v>340.43</c:v>
                </c:pt>
                <c:pt idx="288">
                  <c:v>121.9</c:v>
                </c:pt>
                <c:pt idx="289">
                  <c:v>47.83</c:v>
                </c:pt>
                <c:pt idx="290">
                  <c:v>325</c:v>
                </c:pt>
                <c:pt idx="291">
                  <c:v>0</c:v>
                </c:pt>
                <c:pt idx="292">
                  <c:v>266.66</c:v>
                </c:pt>
                <c:pt idx="293">
                  <c:v>100</c:v>
                </c:pt>
                <c:pt idx="294">
                  <c:v>170.83</c:v>
                </c:pt>
                <c:pt idx="295">
                  <c:v>200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328.33</c:v>
                </c:pt>
                <c:pt idx="300">
                  <c:v>83.33</c:v>
                </c:pt>
                <c:pt idx="301">
                  <c:v>362.58</c:v>
                </c:pt>
                <c:pt idx="302">
                  <c:v>12.5</c:v>
                </c:pt>
                <c:pt idx="303">
                  <c:v>239.54</c:v>
                </c:pt>
                <c:pt idx="304">
                  <c:v>448.61</c:v>
                </c:pt>
                <c:pt idx="305">
                  <c:v>0</c:v>
                </c:pt>
                <c:pt idx="306">
                  <c:v>0</c:v>
                </c:pt>
                <c:pt idx="307">
                  <c:v>284.62</c:v>
                </c:pt>
                <c:pt idx="308">
                  <c:v>85</c:v>
                </c:pt>
                <c:pt idx="309">
                  <c:v>180</c:v>
                </c:pt>
                <c:pt idx="310">
                  <c:v>0</c:v>
                </c:pt>
                <c:pt idx="311">
                  <c:v>533.93</c:v>
                </c:pt>
                <c:pt idx="312">
                  <c:v>60</c:v>
                </c:pt>
                <c:pt idx="313">
                  <c:v>0</c:v>
                </c:pt>
                <c:pt idx="314">
                  <c:v>167.78</c:v>
                </c:pt>
                <c:pt idx="315">
                  <c:v>497.39</c:v>
                </c:pt>
                <c:pt idx="316">
                  <c:v>338.78</c:v>
                </c:pt>
                <c:pt idx="317">
                  <c:v>217.86</c:v>
                </c:pt>
                <c:pt idx="318">
                  <c:v>285.62</c:v>
                </c:pt>
                <c:pt idx="319">
                  <c:v>150</c:v>
                </c:pt>
                <c:pt idx="320">
                  <c:v>453.34</c:v>
                </c:pt>
                <c:pt idx="321">
                  <c:v>104.55</c:v>
                </c:pt>
                <c:pt idx="322">
                  <c:v>100</c:v>
                </c:pt>
                <c:pt idx="323">
                  <c:v>110</c:v>
                </c:pt>
                <c:pt idx="324">
                  <c:v>381.66</c:v>
                </c:pt>
                <c:pt idx="325">
                  <c:v>20</c:v>
                </c:pt>
                <c:pt idx="326">
                  <c:v>100</c:v>
                </c:pt>
                <c:pt idx="327">
                  <c:v>333.33</c:v>
                </c:pt>
                <c:pt idx="328">
                  <c:v>170</c:v>
                </c:pt>
                <c:pt idx="329">
                  <c:v>0</c:v>
                </c:pt>
                <c:pt idx="330">
                  <c:v>353.55</c:v>
                </c:pt>
                <c:pt idx="331">
                  <c:v>121.98</c:v>
                </c:pt>
                <c:pt idx="332">
                  <c:v>171.43</c:v>
                </c:pt>
                <c:pt idx="333">
                  <c:v>128.7</c:v>
                </c:pt>
                <c:pt idx="334">
                  <c:v>219.29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51136"/>
        <c:axId val="224547776"/>
      </c:scatterChart>
      <c:valAx>
        <c:axId val="2245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47776"/>
        <c:crosses val="autoZero"/>
        <c:crossBetween val="midCat"/>
      </c:valAx>
      <c:valAx>
        <c:axId val="2245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Sum of NB_Conseded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Sheet1!$W$2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Sum of ECO_Conseded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Sheet1!$X$2</c:f>
              <c:numCache>
                <c:formatCode>General</c:formatCode>
                <c:ptCount val="1"/>
                <c:pt idx="0">
                  <c:v>2756.6999951601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717536"/>
        <c:axId val="991717056"/>
      </c:barChart>
      <c:catAx>
        <c:axId val="9917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17056"/>
        <c:crosses val="autoZero"/>
        <c:auto val="1"/>
        <c:lblAlgn val="ctr"/>
        <c:lblOffset val="100"/>
        <c:noMultiLvlLbl val="0"/>
      </c:catAx>
      <c:valAx>
        <c:axId val="991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Sheet1!$V$15:$V$20</c:f>
              <c:strCache>
                <c:ptCount val="5"/>
                <c:pt idx="0">
                  <c:v>01:00 PM LOCAL  </c:v>
                </c:pt>
                <c:pt idx="1">
                  <c:v>03:00 PM LOCAL  </c:v>
                </c:pt>
                <c:pt idx="2">
                  <c:v>07:30 PM LOCAL  </c:v>
                </c:pt>
                <c:pt idx="3">
                  <c:v>08:30 PM LOCAL  </c:v>
                </c:pt>
                <c:pt idx="4">
                  <c:v>10:30 AM LOCAL  </c:v>
                </c:pt>
              </c:strCache>
            </c:strRef>
          </c:cat>
          <c:val>
            <c:numRef>
              <c:f>Sheet1!$W$15:$W$20</c:f>
              <c:numCache>
                <c:formatCode>General</c:formatCode>
                <c:ptCount val="5"/>
                <c:pt idx="0">
                  <c:v>839</c:v>
                </c:pt>
                <c:pt idx="1">
                  <c:v>379</c:v>
                </c:pt>
                <c:pt idx="2">
                  <c:v>1346</c:v>
                </c:pt>
                <c:pt idx="3">
                  <c:v>2458</c:v>
                </c:pt>
                <c:pt idx="4">
                  <c:v>3059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334175"/>
        <c:axId val="341335135"/>
      </c:lineChart>
      <c:catAx>
        <c:axId val="34133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5135"/>
        <c:crosses val="autoZero"/>
        <c:auto val="1"/>
        <c:lblAlgn val="ctr"/>
        <c:lblOffset val="100"/>
        <c:noMultiLvlLbl val="0"/>
      </c:catAx>
      <c:valAx>
        <c:axId val="3413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PROJECT_DATASET.xlsx]Sheet1!PivotTable16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"/>
          <c:y val="0.00516290693952628"/>
          <c:w val="0.980536121051227"/>
          <c:h val="0.993459046322516"/>
        </c:manualLayout>
      </c:layout>
      <c:lineChart>
        <c:grouping val="standar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C3399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Goudy Old Style" panose="02020502050305020303" pitchFamily="18" charset="0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Sheet1!$S$5:$S$42</c:f>
              <c:strCache>
                <c:ptCount val="37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</c:strCache>
            </c:strRef>
          </c:cat>
          <c:val>
            <c:numRef>
              <c:f>Sheet1!$T$5:$T$42</c:f>
              <c:numCache>
                <c:formatCode>General</c:formatCode>
                <c:ptCount val="37"/>
                <c:pt idx="0">
                  <c:v>159</c:v>
                </c:pt>
                <c:pt idx="1">
                  <c:v>222</c:v>
                </c:pt>
                <c:pt idx="2">
                  <c:v>351</c:v>
                </c:pt>
                <c:pt idx="3">
                  <c:v>135</c:v>
                </c:pt>
                <c:pt idx="4">
                  <c:v>273</c:v>
                </c:pt>
                <c:pt idx="5">
                  <c:v>346</c:v>
                </c:pt>
                <c:pt idx="6">
                  <c:v>171</c:v>
                </c:pt>
                <c:pt idx="7">
                  <c:v>281</c:v>
                </c:pt>
                <c:pt idx="8">
                  <c:v>248</c:v>
                </c:pt>
                <c:pt idx="9">
                  <c:v>92</c:v>
                </c:pt>
                <c:pt idx="10">
                  <c:v>86</c:v>
                </c:pt>
                <c:pt idx="11">
                  <c:v>172</c:v>
                </c:pt>
                <c:pt idx="12">
                  <c:v>216</c:v>
                </c:pt>
                <c:pt idx="13">
                  <c:v>197</c:v>
                </c:pt>
                <c:pt idx="14">
                  <c:v>204</c:v>
                </c:pt>
                <c:pt idx="15">
                  <c:v>287</c:v>
                </c:pt>
                <c:pt idx="16">
                  <c:v>205</c:v>
                </c:pt>
                <c:pt idx="17">
                  <c:v>196</c:v>
                </c:pt>
                <c:pt idx="18">
                  <c:v>219</c:v>
                </c:pt>
                <c:pt idx="19">
                  <c:v>145</c:v>
                </c:pt>
                <c:pt idx="20">
                  <c:v>64</c:v>
                </c:pt>
                <c:pt idx="21">
                  <c:v>291</c:v>
                </c:pt>
                <c:pt idx="22">
                  <c:v>191</c:v>
                </c:pt>
                <c:pt idx="23">
                  <c:v>203</c:v>
                </c:pt>
                <c:pt idx="24">
                  <c:v>127</c:v>
                </c:pt>
                <c:pt idx="25">
                  <c:v>207</c:v>
                </c:pt>
                <c:pt idx="26">
                  <c:v>209</c:v>
                </c:pt>
                <c:pt idx="27">
                  <c:v>232</c:v>
                </c:pt>
                <c:pt idx="28">
                  <c:v>303</c:v>
                </c:pt>
                <c:pt idx="29">
                  <c:v>145</c:v>
                </c:pt>
                <c:pt idx="30">
                  <c:v>388</c:v>
                </c:pt>
                <c:pt idx="31">
                  <c:v>204</c:v>
                </c:pt>
                <c:pt idx="32">
                  <c:v>298</c:v>
                </c:pt>
                <c:pt idx="33">
                  <c:v>284</c:v>
                </c:pt>
                <c:pt idx="34">
                  <c:v>275</c:v>
                </c:pt>
                <c:pt idx="35">
                  <c:v>262</c:v>
                </c:pt>
                <c:pt idx="36">
                  <c:v>193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4485376"/>
        <c:axId val="224480096"/>
      </c:lineChart>
      <c:catAx>
        <c:axId val="224485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80096"/>
        <c:crosses val="autoZero"/>
        <c:auto val="1"/>
        <c:lblAlgn val="ctr"/>
        <c:lblOffset val="100"/>
        <c:noMultiLvlLbl val="0"/>
      </c:catAx>
      <c:valAx>
        <c:axId val="224480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PROJECT_DATASET.xlsx]Sheet1!PivotTable17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000983863494660252"/>
          <c:y val="0.0515489677321887"/>
          <c:w val="0.99901613650534"/>
          <c:h val="0.886133422774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Sum of ECO_Conseded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44236040801099"/>
                      <c:h val="0.1596517132974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2756.6999951601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3"/>
        <c:overlap val="-100"/>
        <c:axId val="224455616"/>
        <c:axId val="224459456"/>
      </c:barChart>
      <c:catAx>
        <c:axId val="22445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59456"/>
        <c:crosses val="autoZero"/>
        <c:auto val="1"/>
        <c:lblAlgn val="ctr"/>
        <c:lblOffset val="100"/>
        <c:noMultiLvlLbl val="0"/>
      </c:catAx>
      <c:valAx>
        <c:axId val="2244594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4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0274227811191345"/>
          <c:w val="1"/>
          <c:h val="0.97257721888086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4">
                    <a:lumMod val="20000"/>
                    <a:lumOff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strRef>
              <c:f>Sheet1!$S$48:$S$382</c:f>
              <c:strCache>
                <c:ptCount val="335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  <c:pt idx="37">
                  <c:v>Grand Total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Strick Rate </c:v>
                </c:pt>
                <c:pt idx="43">
                  <c:v>Row Labels</c:v>
                </c:pt>
                <c:pt idx="44">
                  <c:v>Aaron Johnson</c:v>
                </c:pt>
                <c:pt idx="45">
                  <c:v>Aaron Jones</c:v>
                </c:pt>
                <c:pt idx="46">
                  <c:v>Aaron Jones (c)</c:v>
                </c:pt>
                <c:pt idx="47">
                  <c:v>Aasif Sheikh (wk)</c:v>
                </c:pt>
                <c:pt idx="48">
                  <c:v>Abbas Afridi</c:v>
                </c:pt>
                <c:pt idx="49">
                  <c:v>Abinash Bohara</c:v>
                </c:pt>
                <c:pt idx="50">
                  <c:v>Achelam (wk)</c:v>
                </c:pt>
                <c:pt idx="51">
                  <c:v>Adam Zampa</c:v>
                </c:pt>
                <c:pt idx="52">
                  <c:v>Adil Rashid</c:v>
                </c:pt>
                <c:pt idx="53">
                  <c:v>Aiden Markram (c)</c:v>
                </c:pt>
                <c:pt idx="54">
                  <c:v>Akeal Hosein</c:v>
                </c:pt>
                <c:pt idx="55">
                  <c:v>Alei Nao</c:v>
                </c:pt>
                <c:pt idx="56">
                  <c:v>Ali Khan</c:v>
                </c:pt>
                <c:pt idx="57">
                  <c:v>Alpesh Ramjani</c:v>
                </c:pt>
                <c:pt idx="58">
                  <c:v>Alzarri Joseph</c:v>
                </c:pt>
                <c:pt idx="59">
                  <c:v>Andre Russell</c:v>
                </c:pt>
                <c:pt idx="60">
                  <c:v>Andrew Balbirnie</c:v>
                </c:pt>
                <c:pt idx="61">
                  <c:v>Andries Gous</c:v>
                </c:pt>
                <c:pt idx="62">
                  <c:v>Andries Gous (wk)</c:v>
                </c:pt>
                <c:pt idx="63">
                  <c:v>Angelo Mathews</c:v>
                </c:pt>
                <c:pt idx="64">
                  <c:v>Anil Sah</c:v>
                </c:pt>
                <c:pt idx="65">
                  <c:v>Anrich Nortje</c:v>
                </c:pt>
                <c:pt idx="66">
                  <c:v>Aqib Ilyas (c)</c:v>
                </c:pt>
                <c:pt idx="67">
                  <c:v>Arshdeep Singh</c:v>
                </c:pt>
                <c:pt idx="68">
                  <c:v>Aryan Dutt</c:v>
                </c:pt>
                <c:pt idx="69">
                  <c:v>Asalanka</c:v>
                </c:pt>
                <c:pt idx="70">
                  <c:v>Assad Vala (c)</c:v>
                </c:pt>
                <c:pt idx="71">
                  <c:v>Axar</c:v>
                </c:pt>
                <c:pt idx="72">
                  <c:v>Axar Patel</c:v>
                </c:pt>
                <c:pt idx="73">
                  <c:v>Ayaan Khan</c:v>
                </c:pt>
                <c:pt idx="74">
                  <c:v>Azam Khan</c:v>
                </c:pt>
                <c:pt idx="75">
                  <c:v>Azmatullah</c:v>
                </c:pt>
                <c:pt idx="76">
                  <c:v>Azmatullah Omarzai</c:v>
                </c:pt>
                <c:pt idx="77">
                  <c:v>Babar Azam (c)</c:v>
                </c:pt>
                <c:pt idx="78">
                  <c:v>Bairstow</c:v>
                </c:pt>
                <c:pt idx="79">
                  <c:v>Balbirnie</c:v>
                </c:pt>
                <c:pt idx="80">
                  <c:v>Barry McCarthy</c:v>
                </c:pt>
                <c:pt idx="81">
                  <c:v>Bas de Leede</c:v>
                </c:pt>
                <c:pt idx="82">
                  <c:v>Ben Shikongo</c:v>
                </c:pt>
                <c:pt idx="83">
                  <c:v>Benjamin White</c:v>
                </c:pt>
                <c:pt idx="84">
                  <c:v>Bernard Scholtz</c:v>
                </c:pt>
                <c:pt idx="85">
                  <c:v>Berrington (c)</c:v>
                </c:pt>
                <c:pt idx="86">
                  <c:v>Bilal Hassan</c:v>
                </c:pt>
                <c:pt idx="87">
                  <c:v>Bilal Khan</c:v>
                </c:pt>
                <c:pt idx="88">
                  <c:v>Brad Wheal</c:v>
                </c:pt>
                <c:pt idx="89">
                  <c:v>Bradley Currie</c:v>
                </c:pt>
                <c:pt idx="90">
                  <c:v>Brandon King</c:v>
                </c:pt>
                <c:pt idx="91">
                  <c:v>Brandon McMullen</c:v>
                </c:pt>
                <c:pt idx="92">
                  <c:v>Brian Masaba (c)</c:v>
                </c:pt>
                <c:pt idx="93">
                  <c:v>Bumrah</c:v>
                </c:pt>
                <c:pt idx="94">
                  <c:v>Chad Soper</c:v>
                </c:pt>
                <c:pt idx="95">
                  <c:v>Charles Amini</c:v>
                </c:pt>
                <c:pt idx="96">
                  <c:v>Chris Greaves</c:v>
                </c:pt>
                <c:pt idx="97">
                  <c:v>Chris Jordan</c:v>
                </c:pt>
                <c:pt idx="98">
                  <c:v>Christopher Sole</c:v>
                </c:pt>
                <c:pt idx="99">
                  <c:v>CJ Anderson</c:v>
                </c:pt>
                <c:pt idx="100">
                  <c:v>Corey Anderson</c:v>
                </c:pt>
                <c:pt idx="101">
                  <c:v>Cosmas Kyewuta</c:v>
                </c:pt>
                <c:pt idx="102">
                  <c:v>Craig Young</c:v>
                </c:pt>
                <c:pt idx="103">
                  <c:v>Cummins</c:v>
                </c:pt>
                <c:pt idx="104">
                  <c:v>Curtis Campher</c:v>
                </c:pt>
                <c:pt idx="105">
                  <c:v>Daryl Mitchell</c:v>
                </c:pt>
                <c:pt idx="106">
                  <c:v>Dasun Shanaka</c:v>
                </c:pt>
                <c:pt idx="107">
                  <c:v>David Miller</c:v>
                </c:pt>
                <c:pt idx="108">
                  <c:v>David Warner</c:v>
                </c:pt>
                <c:pt idx="109">
                  <c:v>David Wiese</c:v>
                </c:pt>
                <c:pt idx="110">
                  <c:v>de Kock (wk)</c:v>
                </c:pt>
                <c:pt idx="111">
                  <c:v>Delany</c:v>
                </c:pt>
                <c:pt idx="112">
                  <c:v>Devon Conway (wk)</c:v>
                </c:pt>
                <c:pt idx="113">
                  <c:v>Dhananjaya de Silva</c:v>
                </c:pt>
                <c:pt idx="114">
                  <c:v>Dillon Heyliger</c:v>
                </c:pt>
                <c:pt idx="115">
                  <c:v>Dilpreet Bajwa</c:v>
                </c:pt>
                <c:pt idx="116">
                  <c:v>Dilpreet Singh</c:v>
                </c:pt>
                <c:pt idx="117">
                  <c:v>Dinesh Nakrani</c:v>
                </c:pt>
                <c:pt idx="118">
                  <c:v>Dipendra Singh</c:v>
                </c:pt>
                <c:pt idx="119">
                  <c:v>Dipendra Singh Airee</c:v>
                </c:pt>
                <c:pt idx="120">
                  <c:v>Dockrell</c:v>
                </c:pt>
                <c:pt idx="121">
                  <c:v>Edwards (c &amp; wk)</c:v>
                </c:pt>
                <c:pt idx="122">
                  <c:v>Fakhar Zaman</c:v>
                </c:pt>
                <c:pt idx="123">
                  <c:v>Fayyaz Butt</c:v>
                </c:pt>
                <c:pt idx="124">
                  <c:v>Fazalhaq Farooqi</c:v>
                </c:pt>
                <c:pt idx="125">
                  <c:v>Finn Allen</c:v>
                </c:pt>
                <c:pt idx="126">
                  <c:v>Frank Nsubuga</c:v>
                </c:pt>
                <c:pt idx="127">
                  <c:v>Gareth Delany</c:v>
                </c:pt>
                <c:pt idx="128">
                  <c:v>George Dockrell</c:v>
                </c:pt>
                <c:pt idx="129">
                  <c:v>George Munsey</c:v>
                </c:pt>
                <c:pt idx="130">
                  <c:v>Gerhard Erasmus (c)</c:v>
                </c:pt>
                <c:pt idx="131">
                  <c:v>Glenn Maxwell</c:v>
                </c:pt>
                <c:pt idx="132">
                  <c:v>Glenn Phillips</c:v>
                </c:pt>
                <c:pt idx="133">
                  <c:v>Gudakesh Motie</c:v>
                </c:pt>
                <c:pt idx="134">
                  <c:v>Gulbadin</c:v>
                </c:pt>
                <c:pt idx="135">
                  <c:v>Gulbadin Naib</c:v>
                </c:pt>
                <c:pt idx="136">
                  <c:v>Gulsan Jha</c:v>
                </c:pt>
                <c:pt idx="137">
                  <c:v>Gurbaz (wk)</c:v>
                </c:pt>
                <c:pt idx="138">
                  <c:v>Hardik Pandya</c:v>
                </c:pt>
                <c:pt idx="139">
                  <c:v>Haris Rauf</c:v>
                </c:pt>
                <c:pt idx="140">
                  <c:v>Harmeet Singh</c:v>
                </c:pt>
                <c:pt idx="141">
                  <c:v>Harry Brook</c:v>
                </c:pt>
                <c:pt idx="142">
                  <c:v>Harry Tector</c:v>
                </c:pt>
                <c:pt idx="143">
                  <c:v>Hazlewood</c:v>
                </c:pt>
                <c:pt idx="144">
                  <c:v>Head</c:v>
                </c:pt>
                <c:pt idx="145">
                  <c:v>Heinrich Klaasen</c:v>
                </c:pt>
                <c:pt idx="146">
                  <c:v>Henry Ssenyondo</c:v>
                </c:pt>
                <c:pt idx="147">
                  <c:v>Hiri Hiri</c:v>
                </c:pt>
                <c:pt idx="148">
                  <c:v>Ibrahim Zadran</c:v>
                </c:pt>
                <c:pt idx="149">
                  <c:v>Iftikhar Ahmed</c:v>
                </c:pt>
                <c:pt idx="150">
                  <c:v>Imad Wasim</c:v>
                </c:pt>
                <c:pt idx="151">
                  <c:v>Ish Sodhi</c:v>
                </c:pt>
                <c:pt idx="152">
                  <c:v>J Charles</c:v>
                </c:pt>
                <c:pt idx="153">
                  <c:v>Jack Brassell</c:v>
                </c:pt>
                <c:pt idx="154">
                  <c:v>Jaker Ali</c:v>
                </c:pt>
                <c:pt idx="155">
                  <c:v>James Neesham</c:v>
                </c:pt>
                <c:pt idx="156">
                  <c:v>Jan Frylinck</c:v>
                </c:pt>
                <c:pt idx="157">
                  <c:v>Jasdeep Singh</c:v>
                </c:pt>
                <c:pt idx="158">
                  <c:v>Jasprit Bumrah</c:v>
                </c:pt>
                <c:pt idx="159">
                  <c:v>Jeremy Gordon</c:v>
                </c:pt>
                <c:pt idx="160">
                  <c:v>Jessy Singh</c:v>
                </c:pt>
                <c:pt idx="161">
                  <c:v>JJ Smit</c:v>
                </c:pt>
                <c:pt idx="162">
                  <c:v>Jofra Archer</c:v>
                </c:pt>
                <c:pt idx="163">
                  <c:v>John Kariko</c:v>
                </c:pt>
                <c:pt idx="164">
                  <c:v>Johnson Charles</c:v>
                </c:pt>
                <c:pt idx="165">
                  <c:v>Jonny Bairstow</c:v>
                </c:pt>
                <c:pt idx="166">
                  <c:v>Jos Buttler (c &amp; wk)</c:v>
                </c:pt>
                <c:pt idx="167">
                  <c:v>Josh Hazlewood</c:v>
                </c:pt>
                <c:pt idx="168">
                  <c:v>Joshua Little</c:v>
                </c:pt>
                <c:pt idx="169">
                  <c:v>Juma Miyagi</c:v>
                </c:pt>
                <c:pt idx="170">
                  <c:v>Junaid Siddiqui</c:v>
                </c:pt>
                <c:pt idx="171">
                  <c:v>K Waiswa</c:v>
                </c:pt>
                <c:pt idx="172">
                  <c:v>Kabua Morea</c:v>
                </c:pt>
                <c:pt idx="173">
                  <c:v>Kagiso Rabada</c:v>
                </c:pt>
                <c:pt idx="174">
                  <c:v>Kaleem Sana</c:v>
                </c:pt>
                <c:pt idx="175">
                  <c:v>Kaleemullah</c:v>
                </c:pt>
                <c:pt idx="176">
                  <c:v>Kamindu Mendis</c:v>
                </c:pt>
                <c:pt idx="177">
                  <c:v>Kane Williamson (c)</c:v>
                </c:pt>
                <c:pt idx="178">
                  <c:v>Karan KC</c:v>
                </c:pt>
                <c:pt idx="179">
                  <c:v>Karim Janat</c:v>
                </c:pt>
                <c:pt idx="180">
                  <c:v>Kashyap</c:v>
                </c:pt>
                <c:pt idx="181">
                  <c:v>Kashyap Prajapati</c:v>
                </c:pt>
                <c:pt idx="182">
                  <c:v>Kenneth Waiswa</c:v>
                </c:pt>
                <c:pt idx="183">
                  <c:v>Keshav Maharaj</c:v>
                </c:pt>
                <c:pt idx="184">
                  <c:v>Khalid Kail</c:v>
                </c:pt>
                <c:pt idx="185">
                  <c:v>Kingma</c:v>
                </c:pt>
                <c:pt idx="186">
                  <c:v>Kiplin Doriga (wk)</c:v>
                </c:pt>
                <c:pt idx="187">
                  <c:v>Klaasen</c:v>
                </c:pt>
                <c:pt idx="188">
                  <c:v>Kohli</c:v>
                </c:pt>
                <c:pt idx="189">
                  <c:v>Kotze</c:v>
                </c:pt>
                <c:pt idx="190">
                  <c:v>Kusal Mendis (wk)</c:v>
                </c:pt>
                <c:pt idx="191">
                  <c:v>Kushal Bhurtel</c:v>
                </c:pt>
                <c:pt idx="192">
                  <c:v>Kushal Malla</c:v>
                </c:pt>
                <c:pt idx="193">
                  <c:v>Lamichhane</c:v>
                </c:pt>
                <c:pt idx="194">
                  <c:v>Lega Siaka</c:v>
                </c:pt>
                <c:pt idx="195">
                  <c:v>Liam Livingstone</c:v>
                </c:pt>
                <c:pt idx="196">
                  <c:v>Litton Das (wk)</c:v>
                </c:pt>
                <c:pt idx="197">
                  <c:v>Livingstone</c:v>
                </c:pt>
                <c:pt idx="198">
                  <c:v>Lockie Ferguson</c:v>
                </c:pt>
                <c:pt idx="199">
                  <c:v>Logan van Beek</c:v>
                </c:pt>
                <c:pt idx="200">
                  <c:v>Lorcan Tucker (wk)</c:v>
                </c:pt>
                <c:pt idx="201">
                  <c:v>M Bracewell</c:v>
                </c:pt>
                <c:pt idx="202">
                  <c:v>M Theekshana</c:v>
                </c:pt>
                <c:pt idx="203">
                  <c:v>Maharaj</c:v>
                </c:pt>
                <c:pt idx="204">
                  <c:v>Maheesh Theekshana</c:v>
                </c:pt>
                <c:pt idx="205">
                  <c:v>Mahmudullah</c:v>
                </c:pt>
                <c:pt idx="206">
                  <c:v>Malan Kruger</c:v>
                </c:pt>
                <c:pt idx="207">
                  <c:v>Marco Jansen</c:v>
                </c:pt>
                <c:pt idx="208">
                  <c:v>Marcus Stoinis</c:v>
                </c:pt>
                <c:pt idx="209">
                  <c:v>Mark Adair</c:v>
                </c:pt>
                <c:pt idx="210">
                  <c:v>Mark Chapman</c:v>
                </c:pt>
                <c:pt idx="211">
                  <c:v>Mark Watt</c:v>
                </c:pt>
                <c:pt idx="212">
                  <c:v>Mark Wood</c:v>
                </c:pt>
                <c:pt idx="213">
                  <c:v>Markram (c)</c:v>
                </c:pt>
                <c:pt idx="214">
                  <c:v>Masaba (c)</c:v>
                </c:pt>
                <c:pt idx="215">
                  <c:v>Matheesha Pathirana</c:v>
                </c:pt>
                <c:pt idx="216">
                  <c:v>Mathews</c:v>
                </c:pt>
                <c:pt idx="217">
                  <c:v>Matt Henry</c:v>
                </c:pt>
                <c:pt idx="218">
                  <c:v>Matthew Cross (wk)</c:v>
                </c:pt>
                <c:pt idx="219">
                  <c:v>Matthew Wade (wk)</c:v>
                </c:pt>
                <c:pt idx="220">
                  <c:v>Max ODowd</c:v>
                </c:pt>
                <c:pt idx="221">
                  <c:v>Maxwell</c:v>
                </c:pt>
                <c:pt idx="222">
                  <c:v>Mehran Khan</c:v>
                </c:pt>
                <c:pt idx="223">
                  <c:v>Michael Bracewell</c:v>
                </c:pt>
                <c:pt idx="224">
                  <c:v>Michael Jones</c:v>
                </c:pt>
                <c:pt idx="225">
                  <c:v>Michael Leask</c:v>
                </c:pt>
                <c:pt idx="226">
                  <c:v>Michael Levitt</c:v>
                </c:pt>
                <c:pt idx="227">
                  <c:v>Michael van Lingen</c:v>
                </c:pt>
                <c:pt idx="228">
                  <c:v>Mitchell Marsh (c)</c:v>
                </c:pt>
                <c:pt idx="229">
                  <c:v>Mitchell Santner</c:v>
                </c:pt>
                <c:pt idx="230">
                  <c:v>Mitchell Starc</c:v>
                </c:pt>
                <c:pt idx="231">
                  <c:v>Moeen</c:v>
                </c:pt>
                <c:pt idx="232">
                  <c:v>Moeen Ali</c:v>
                </c:pt>
                <c:pt idx="233">
                  <c:v>Mohammad Amir</c:v>
                </c:pt>
                <c:pt idx="234">
                  <c:v>Mohammad Nabi</c:v>
                </c:pt>
                <c:pt idx="235">
                  <c:v>Mohammad Nadeem</c:v>
                </c:pt>
                <c:pt idx="236">
                  <c:v>Mohammad Rizwan (wk)</c:v>
                </c:pt>
                <c:pt idx="237">
                  <c:v>Mohammed Siraj</c:v>
                </c:pt>
                <c:pt idx="238">
                  <c:v>Monank Patel (c &amp; wk)</c:v>
                </c:pt>
                <c:pt idx="239">
                  <c:v>Motie</c:v>
                </c:pt>
                <c:pt idx="240">
                  <c:v>Mujeeb Ur Rahman</c:v>
                </c:pt>
                <c:pt idx="241">
                  <c:v>Munsey</c:v>
                </c:pt>
                <c:pt idx="242">
                  <c:v>Mustafizur</c:v>
                </c:pt>
                <c:pt idx="243">
                  <c:v>Mustafizur Rahman</c:v>
                </c:pt>
                <c:pt idx="244">
                  <c:v>N Thushara</c:v>
                </c:pt>
                <c:pt idx="245">
                  <c:v>Nabi</c:v>
                </c:pt>
                <c:pt idx="246">
                  <c:v>Najibullah</c:v>
                </c:pt>
                <c:pt idx="247">
                  <c:v>Najibullah Zadran</c:v>
                </c:pt>
                <c:pt idx="248">
                  <c:v>Najmul Hossain Shanto (c)</c:v>
                </c:pt>
                <c:pt idx="249">
                  <c:v>Naseem Khushi</c:v>
                </c:pt>
                <c:pt idx="250">
                  <c:v>Naseem Khushi (wk)</c:v>
                </c:pt>
                <c:pt idx="251">
                  <c:v>Naseem Shah</c:v>
                </c:pt>
                <c:pt idx="252">
                  <c:v>Nathan Ellis</c:v>
                </c:pt>
                <c:pt idx="253">
                  <c:v>Naveen-ul-Haq</c:v>
                </c:pt>
                <c:pt idx="254">
                  <c:v>Navneet Dhaliwal</c:v>
                </c:pt>
                <c:pt idx="255">
                  <c:v>Neesham</c:v>
                </c:pt>
                <c:pt idx="256">
                  <c:v>Netravalkar</c:v>
                </c:pt>
                <c:pt idx="257">
                  <c:v>Nicholas Kirton</c:v>
                </c:pt>
                <c:pt idx="258">
                  <c:v>Nicholas Pooran (wk)</c:v>
                </c:pt>
                <c:pt idx="259">
                  <c:v>Nikhil Dutta</c:v>
                </c:pt>
                <c:pt idx="260">
                  <c:v>Niko Davin</c:v>
                </c:pt>
                <c:pt idx="261">
                  <c:v>Nikolaas Davin</c:v>
                </c:pt>
                <c:pt idx="262">
                  <c:v>Nitish Kumar</c:v>
                </c:pt>
                <c:pt idx="263">
                  <c:v>Noor Ahmad</c:v>
                </c:pt>
                <c:pt idx="264">
                  <c:v>Norman Vanua</c:v>
                </c:pt>
                <c:pt idx="265">
                  <c:v>Nortje</c:v>
                </c:pt>
                <c:pt idx="266">
                  <c:v>Nosthush Kenjige</c:v>
                </c:pt>
                <c:pt idx="267">
                  <c:v>NR Kumar</c:v>
                </c:pt>
                <c:pt idx="268">
                  <c:v>Nsubuga</c:v>
                </c:pt>
                <c:pt idx="269">
                  <c:v>Nuwan Thushara</c:v>
                </c:pt>
                <c:pt idx="270">
                  <c:v>Obed McCoy</c:v>
                </c:pt>
                <c:pt idx="271">
                  <c:v>Ottneil Baartman</c:v>
                </c:pt>
                <c:pt idx="272">
                  <c:v>Pant (wk)</c:v>
                </c:pt>
                <c:pt idx="273">
                  <c:v>Pargat Singh</c:v>
                </c:pt>
                <c:pt idx="274">
                  <c:v>Pat Cummins</c:v>
                </c:pt>
                <c:pt idx="275">
                  <c:v>Pathum Nissanka</c:v>
                </c:pt>
                <c:pt idx="276">
                  <c:v>Paul Stirling (c)</c:v>
                </c:pt>
                <c:pt idx="277">
                  <c:v>Paul van Meekeren</c:v>
                </c:pt>
                <c:pt idx="278">
                  <c:v>Philip Salt</c:v>
                </c:pt>
                <c:pt idx="279">
                  <c:v>Pooran (wk)</c:v>
                </c:pt>
                <c:pt idx="280">
                  <c:v>Pratik Athavale (wk)</c:v>
                </c:pt>
                <c:pt idx="281">
                  <c:v>Quinton de Kock (wk)</c:v>
                </c:pt>
                <c:pt idx="282">
                  <c:v>R Topley</c:v>
                </c:pt>
                <c:pt idx="283">
                  <c:v>Rabada</c:v>
                </c:pt>
                <c:pt idx="284">
                  <c:v>Rachin Ravindra</c:v>
                </c:pt>
                <c:pt idx="285">
                  <c:v>Rafiullah</c:v>
                </c:pt>
                <c:pt idx="286">
                  <c:v>Rahmanullah Gurbaz (wk)</c:v>
                </c:pt>
                <c:pt idx="287">
                  <c:v>Rashid Khan (c)</c:v>
                </c:pt>
                <c:pt idx="288">
                  <c:v>Ravinderpal Singh</c:v>
                </c:pt>
                <c:pt idx="289">
                  <c:v>Ravindra Jadeja</c:v>
                </c:pt>
                <c:pt idx="290">
                  <c:v>Reece Topley</c:v>
                </c:pt>
                <c:pt idx="291">
                  <c:v>Reeza Hendricks</c:v>
                </c:pt>
                <c:pt idx="292">
                  <c:v>Riazat Ali Shah</c:v>
                </c:pt>
                <c:pt idx="293">
                  <c:v>Richie Berrington (c)</c:v>
                </c:pt>
                <c:pt idx="294">
                  <c:v>Rishabh Pant (wk)</c:v>
                </c:pt>
                <c:pt idx="295">
                  <c:v>Rishad Hossain</c:v>
                </c:pt>
                <c:pt idx="296">
                  <c:v>Rizwan (wk)</c:v>
                </c:pt>
                <c:pt idx="297">
                  <c:v>Robinson Obuya</c:v>
                </c:pt>
                <c:pt idx="298">
                  <c:v>Roger Mukasa</c:v>
                </c:pt>
                <c:pt idx="299">
                  <c:v>Rohit (c)</c:v>
                </c:pt>
                <c:pt idx="300">
                  <c:v>Rohit Paudel (c)</c:v>
                </c:pt>
                <c:pt idx="301">
                  <c:v>Rohit Sharma (c)</c:v>
                </c:pt>
                <c:pt idx="302">
                  <c:v>Romario Shepherd</c:v>
                </c:pt>
                <c:pt idx="303">
                  <c:v>Ronak Patel</c:v>
                </c:pt>
                <c:pt idx="304">
                  <c:v>Roston Chase</c:v>
                </c:pt>
                <c:pt idx="305">
                  <c:v>Rovman Powell (c)</c:v>
                </c:pt>
                <c:pt idx="306">
                  <c:v>Ruben Trumpelmann</c:v>
                </c:pt>
                <c:pt idx="307">
                  <c:v>Russell</c:v>
                </c:pt>
                <c:pt idx="308">
                  <c:v>Saad Bin Zafar (c)</c:v>
                </c:pt>
                <c:pt idx="309">
                  <c:v>Safyaan Sharif</c:v>
                </c:pt>
                <c:pt idx="310">
                  <c:v>Sagar Dhakal</c:v>
                </c:pt>
                <c:pt idx="311">
                  <c:v>Saim Ayub</c:v>
                </c:pt>
                <c:pt idx="312">
                  <c:v>Salt</c:v>
                </c:pt>
                <c:pt idx="313">
                  <c:v>Sam Curran</c:v>
                </c:pt>
                <c:pt idx="314">
                  <c:v>Samarawickrama</c:v>
                </c:pt>
                <c:pt idx="315">
                  <c:v>Sandeep Lamichhane</c:v>
                </c:pt>
                <c:pt idx="316">
                  <c:v>Santner</c:v>
                </c:pt>
                <c:pt idx="317">
                  <c:v>Saurabh Netravalkar</c:v>
                </c:pt>
                <c:pt idx="318">
                  <c:v>Scott Edwards (c &amp; wk)</c:v>
                </c:pt>
                <c:pt idx="319">
                  <c:v>Semo Kamea</c:v>
                </c:pt>
                <c:pt idx="320">
                  <c:v>Sese Bau</c:v>
                </c:pt>
                <c:pt idx="321">
                  <c:v>Shadab Khan</c:v>
                </c:pt>
                <c:pt idx="322">
                  <c:v>Shadley van Schalkwyk</c:v>
                </c:pt>
                <c:pt idx="323">
                  <c:v>Shaheen Afridi</c:v>
                </c:pt>
                <c:pt idx="324">
                  <c:v>Shai Hope</c:v>
                </c:pt>
                <c:pt idx="325">
                  <c:v>Shakeel Ahmed</c:v>
                </c:pt>
                <c:pt idx="326">
                  <c:v>Shakib</c:v>
                </c:pt>
                <c:pt idx="327">
                  <c:v>Shakib Al Hasan</c:v>
                </c:pt>
                <c:pt idx="328">
                  <c:v>Shanaka</c:v>
                </c:pt>
                <c:pt idx="329">
                  <c:v>Shanto (c)</c:v>
                </c:pt>
                <c:pt idx="330">
                  <c:v>Shayan Jahangir</c:v>
                </c:pt>
                <c:pt idx="331">
                  <c:v>Sherfane Rutherford</c:v>
                </c:pt>
                <c:pt idx="332">
                  <c:v>Shivam Dube</c:v>
                </c:pt>
                <c:pt idx="333">
                  <c:v>Shoaib Khan</c:v>
                </c:pt>
                <c:pt idx="334">
                  <c:v>Shreyas Movva (wk)</c:v>
                </c:pt>
              </c:strCache>
            </c:strRef>
          </c:xVal>
          <c:yVal>
            <c:numRef>
              <c:f>Sheet1!$T$48:$T$382</c:f>
              <c:numCache>
                <c:formatCode>General</c:formatCode>
                <c:ptCount val="335"/>
                <c:pt idx="0">
                  <c:v>369.62</c:v>
                </c:pt>
                <c:pt idx="1">
                  <c:v>373.46</c:v>
                </c:pt>
                <c:pt idx="2">
                  <c:v>50</c:v>
                </c:pt>
                <c:pt idx="3">
                  <c:v>257.14</c:v>
                </c:pt>
                <c:pt idx="4">
                  <c:v>80.95</c:v>
                </c:pt>
                <c:pt idx="5">
                  <c:v>0</c:v>
                </c:pt>
                <c:pt idx="6">
                  <c:v>69.23</c:v>
                </c:pt>
                <c:pt idx="7">
                  <c:v>0</c:v>
                </c:pt>
                <c:pt idx="8">
                  <c:v>0</c:v>
                </c:pt>
                <c:pt idx="9">
                  <c:v>85.71</c:v>
                </c:pt>
                <c:pt idx="10">
                  <c:v>88.24</c:v>
                </c:pt>
                <c:pt idx="11">
                  <c:v>194.61</c:v>
                </c:pt>
                <c:pt idx="12">
                  <c:v>0</c:v>
                </c:pt>
                <c:pt idx="13">
                  <c:v>163.33</c:v>
                </c:pt>
                <c:pt idx="14">
                  <c:v>100</c:v>
                </c:pt>
                <c:pt idx="15">
                  <c:v>166.67</c:v>
                </c:pt>
                <c:pt idx="16">
                  <c:v>89.47</c:v>
                </c:pt>
                <c:pt idx="17">
                  <c:v>275.92</c:v>
                </c:pt>
                <c:pt idx="18">
                  <c:v>40</c:v>
                </c:pt>
                <c:pt idx="19">
                  <c:v>0</c:v>
                </c:pt>
                <c:pt idx="20">
                  <c:v>204.17</c:v>
                </c:pt>
                <c:pt idx="21">
                  <c:v>0</c:v>
                </c:pt>
                <c:pt idx="22">
                  <c:v>446.67</c:v>
                </c:pt>
                <c:pt idx="23">
                  <c:v>69.23</c:v>
                </c:pt>
                <c:pt idx="24">
                  <c:v>250</c:v>
                </c:pt>
                <c:pt idx="25">
                  <c:v>376.2</c:v>
                </c:pt>
                <c:pt idx="26">
                  <c:v>282.95</c:v>
                </c:pt>
                <c:pt idx="27">
                  <c:v>111.11</c:v>
                </c:pt>
                <c:pt idx="28">
                  <c:v>0</c:v>
                </c:pt>
                <c:pt idx="29">
                  <c:v>316.56</c:v>
                </c:pt>
                <c:pt idx="30">
                  <c:v>0</c:v>
                </c:pt>
                <c:pt idx="31">
                  <c:v>269.23</c:v>
                </c:pt>
                <c:pt idx="32">
                  <c:v>72.22</c:v>
                </c:pt>
                <c:pt idx="33">
                  <c:v>426.45</c:v>
                </c:pt>
                <c:pt idx="34">
                  <c:v>172.22</c:v>
                </c:pt>
                <c:pt idx="35">
                  <c:v>50</c:v>
                </c:pt>
                <c:pt idx="36">
                  <c:v>95.24</c:v>
                </c:pt>
                <c:pt idx="37">
                  <c:v>207.5</c:v>
                </c:pt>
                <c:pt idx="38">
                  <c:v>0</c:v>
                </c:pt>
                <c:pt idx="39">
                  <c:v>75</c:v>
                </c:pt>
                <c:pt idx="40">
                  <c:v>150</c:v>
                </c:pt>
                <c:pt idx="41">
                  <c:v>135.48</c:v>
                </c:pt>
                <c:pt idx="42">
                  <c:v>50</c:v>
                </c:pt>
                <c:pt idx="43">
                  <c:v>150</c:v>
                </c:pt>
                <c:pt idx="44">
                  <c:v>0</c:v>
                </c:pt>
                <c:pt idx="45">
                  <c:v>0</c:v>
                </c:pt>
                <c:pt idx="46">
                  <c:v>471.41</c:v>
                </c:pt>
                <c:pt idx="47">
                  <c:v>485</c:v>
                </c:pt>
                <c:pt idx="48">
                  <c:v>25</c:v>
                </c:pt>
                <c:pt idx="49">
                  <c:v>0</c:v>
                </c:pt>
                <c:pt idx="50">
                  <c:v>198.76</c:v>
                </c:pt>
                <c:pt idx="51">
                  <c:v>189.42</c:v>
                </c:pt>
                <c:pt idx="52">
                  <c:v>223.33</c:v>
                </c:pt>
                <c:pt idx="53">
                  <c:v>33.33</c:v>
                </c:pt>
                <c:pt idx="54">
                  <c:v>0</c:v>
                </c:pt>
                <c:pt idx="55">
                  <c:v>125</c:v>
                </c:pt>
                <c:pt idx="56">
                  <c:v>60</c:v>
                </c:pt>
                <c:pt idx="57">
                  <c:v>133.34</c:v>
                </c:pt>
                <c:pt idx="58">
                  <c:v>0</c:v>
                </c:pt>
                <c:pt idx="59">
                  <c:v>0</c:v>
                </c:pt>
                <c:pt idx="60">
                  <c:v>257.14</c:v>
                </c:pt>
                <c:pt idx="61">
                  <c:v>350.64</c:v>
                </c:pt>
                <c:pt idx="62">
                  <c:v>0</c:v>
                </c:pt>
                <c:pt idx="63">
                  <c:v>362.01</c:v>
                </c:pt>
                <c:pt idx="64">
                  <c:v>275</c:v>
                </c:pt>
                <c:pt idx="65">
                  <c:v>337.5</c:v>
                </c:pt>
                <c:pt idx="66">
                  <c:v>254.55</c:v>
                </c:pt>
                <c:pt idx="67">
                  <c:v>348.87</c:v>
                </c:pt>
                <c:pt idx="68">
                  <c:v>398.55</c:v>
                </c:pt>
                <c:pt idx="69">
                  <c:v>211.54</c:v>
                </c:pt>
                <c:pt idx="70">
                  <c:v>181.82</c:v>
                </c:pt>
                <c:pt idx="71">
                  <c:v>77.78</c:v>
                </c:pt>
                <c:pt idx="72">
                  <c:v>220</c:v>
                </c:pt>
                <c:pt idx="73">
                  <c:v>105.77</c:v>
                </c:pt>
                <c:pt idx="74">
                  <c:v>16.67</c:v>
                </c:pt>
                <c:pt idx="75">
                  <c:v>135.2</c:v>
                </c:pt>
                <c:pt idx="76">
                  <c:v>170</c:v>
                </c:pt>
                <c:pt idx="77">
                  <c:v>111.11</c:v>
                </c:pt>
                <c:pt idx="78">
                  <c:v>441.87</c:v>
                </c:pt>
                <c:pt idx="79">
                  <c:v>28.57</c:v>
                </c:pt>
                <c:pt idx="80">
                  <c:v>0</c:v>
                </c:pt>
                <c:pt idx="81">
                  <c:v>165.98</c:v>
                </c:pt>
                <c:pt idx="82">
                  <c:v>0</c:v>
                </c:pt>
                <c:pt idx="83">
                  <c:v>42.86</c:v>
                </c:pt>
                <c:pt idx="84">
                  <c:v>130.43</c:v>
                </c:pt>
                <c:pt idx="85">
                  <c:v>383.93</c:v>
                </c:pt>
                <c:pt idx="86">
                  <c:v>366.04</c:v>
                </c:pt>
                <c:pt idx="87">
                  <c:v>137.5</c:v>
                </c:pt>
                <c:pt idx="88">
                  <c:v>221.21</c:v>
                </c:pt>
                <c:pt idx="89">
                  <c:v>0</c:v>
                </c:pt>
                <c:pt idx="90">
                  <c:v>80</c:v>
                </c:pt>
                <c:pt idx="91">
                  <c:v>257.16</c:v>
                </c:pt>
                <c:pt idx="92">
                  <c:v>193.33</c:v>
                </c:pt>
                <c:pt idx="93">
                  <c:v>311.75</c:v>
                </c:pt>
                <c:pt idx="94">
                  <c:v>58.33</c:v>
                </c:pt>
                <c:pt idx="95">
                  <c:v>100</c:v>
                </c:pt>
                <c:pt idx="96">
                  <c:v>100</c:v>
                </c:pt>
                <c:pt idx="97">
                  <c:v>360</c:v>
                </c:pt>
                <c:pt idx="98">
                  <c:v>165</c:v>
                </c:pt>
                <c:pt idx="99">
                  <c:v>0</c:v>
                </c:pt>
                <c:pt idx="100">
                  <c:v>308.89</c:v>
                </c:pt>
                <c:pt idx="101">
                  <c:v>143.5</c:v>
                </c:pt>
                <c:pt idx="102">
                  <c:v>0</c:v>
                </c:pt>
                <c:pt idx="103">
                  <c:v>209.25</c:v>
                </c:pt>
                <c:pt idx="104">
                  <c:v>329.49</c:v>
                </c:pt>
                <c:pt idx="105">
                  <c:v>184.13</c:v>
                </c:pt>
                <c:pt idx="106">
                  <c:v>131.89</c:v>
                </c:pt>
                <c:pt idx="107">
                  <c:v>0</c:v>
                </c:pt>
                <c:pt idx="108">
                  <c:v>264.02</c:v>
                </c:pt>
                <c:pt idx="109">
                  <c:v>66.67</c:v>
                </c:pt>
                <c:pt idx="110">
                  <c:v>335.04</c:v>
                </c:pt>
                <c:pt idx="111">
                  <c:v>90.91</c:v>
                </c:pt>
                <c:pt idx="112">
                  <c:v>196.13</c:v>
                </c:pt>
                <c:pt idx="113">
                  <c:v>28.57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66.67</c:v>
                </c:pt>
                <c:pt idx="118">
                  <c:v>0</c:v>
                </c:pt>
                <c:pt idx="119">
                  <c:v>57.14</c:v>
                </c:pt>
                <c:pt idx="120">
                  <c:v>0</c:v>
                </c:pt>
                <c:pt idx="121">
                  <c:v>453.85</c:v>
                </c:pt>
                <c:pt idx="122">
                  <c:v>450</c:v>
                </c:pt>
                <c:pt idx="123">
                  <c:v>0</c:v>
                </c:pt>
                <c:pt idx="124">
                  <c:v>229.91</c:v>
                </c:pt>
                <c:pt idx="125">
                  <c:v>146.25</c:v>
                </c:pt>
                <c:pt idx="126">
                  <c:v>0</c:v>
                </c:pt>
                <c:pt idx="127">
                  <c:v>61.11</c:v>
                </c:pt>
                <c:pt idx="128">
                  <c:v>100</c:v>
                </c:pt>
                <c:pt idx="129">
                  <c:v>0</c:v>
                </c:pt>
                <c:pt idx="130">
                  <c:v>92.86</c:v>
                </c:pt>
                <c:pt idx="131">
                  <c:v>316.67</c:v>
                </c:pt>
                <c:pt idx="132">
                  <c:v>238.33</c:v>
                </c:pt>
                <c:pt idx="133">
                  <c:v>225.11</c:v>
                </c:pt>
                <c:pt idx="134">
                  <c:v>141.67</c:v>
                </c:pt>
                <c:pt idx="135">
                  <c:v>263.64</c:v>
                </c:pt>
                <c:pt idx="136">
                  <c:v>56.25</c:v>
                </c:pt>
                <c:pt idx="137">
                  <c:v>43.75</c:v>
                </c:pt>
                <c:pt idx="138">
                  <c:v>53.75</c:v>
                </c:pt>
                <c:pt idx="139">
                  <c:v>0</c:v>
                </c:pt>
                <c:pt idx="140">
                  <c:v>258.61</c:v>
                </c:pt>
                <c:pt idx="141">
                  <c:v>0</c:v>
                </c:pt>
                <c:pt idx="142">
                  <c:v>365.81</c:v>
                </c:pt>
                <c:pt idx="143">
                  <c:v>164.55</c:v>
                </c:pt>
                <c:pt idx="144">
                  <c:v>133.33</c:v>
                </c:pt>
                <c:pt idx="145">
                  <c:v>0</c:v>
                </c:pt>
                <c:pt idx="146">
                  <c:v>346.95</c:v>
                </c:pt>
                <c:pt idx="147">
                  <c:v>181.9</c:v>
                </c:pt>
                <c:pt idx="148">
                  <c:v>200.83</c:v>
                </c:pt>
                <c:pt idx="149">
                  <c:v>0</c:v>
                </c:pt>
                <c:pt idx="150">
                  <c:v>120.59</c:v>
                </c:pt>
                <c:pt idx="151">
                  <c:v>125</c:v>
                </c:pt>
                <c:pt idx="152">
                  <c:v>297.3</c:v>
                </c:pt>
                <c:pt idx="153">
                  <c:v>325</c:v>
                </c:pt>
                <c:pt idx="154">
                  <c:v>40</c:v>
                </c:pt>
                <c:pt idx="155">
                  <c:v>66.67</c:v>
                </c:pt>
                <c:pt idx="156">
                  <c:v>243.59</c:v>
                </c:pt>
                <c:pt idx="157">
                  <c:v>0</c:v>
                </c:pt>
                <c:pt idx="158">
                  <c:v>43.75</c:v>
                </c:pt>
                <c:pt idx="159">
                  <c:v>50</c:v>
                </c:pt>
                <c:pt idx="160">
                  <c:v>0</c:v>
                </c:pt>
                <c:pt idx="161">
                  <c:v>416.2</c:v>
                </c:pt>
                <c:pt idx="162">
                  <c:v>125</c:v>
                </c:pt>
                <c:pt idx="163">
                  <c:v>185</c:v>
                </c:pt>
                <c:pt idx="164">
                  <c:v>203.45</c:v>
                </c:pt>
                <c:pt idx="165">
                  <c:v>370.62</c:v>
                </c:pt>
                <c:pt idx="166">
                  <c:v>57.14</c:v>
                </c:pt>
                <c:pt idx="167">
                  <c:v>0</c:v>
                </c:pt>
                <c:pt idx="168">
                  <c:v>0</c:v>
                </c:pt>
                <c:pt idx="169">
                  <c:v>118.18</c:v>
                </c:pt>
                <c:pt idx="170">
                  <c:v>15</c:v>
                </c:pt>
                <c:pt idx="171">
                  <c:v>0</c:v>
                </c:pt>
                <c:pt idx="172">
                  <c:v>384.21</c:v>
                </c:pt>
                <c:pt idx="173">
                  <c:v>70.59</c:v>
                </c:pt>
                <c:pt idx="174">
                  <c:v>411.14</c:v>
                </c:pt>
                <c:pt idx="175">
                  <c:v>80</c:v>
                </c:pt>
                <c:pt idx="176">
                  <c:v>358.33</c:v>
                </c:pt>
                <c:pt idx="177">
                  <c:v>112</c:v>
                </c:pt>
                <c:pt idx="178">
                  <c:v>386.25</c:v>
                </c:pt>
                <c:pt idx="179">
                  <c:v>0</c:v>
                </c:pt>
                <c:pt idx="180">
                  <c:v>469.75</c:v>
                </c:pt>
                <c:pt idx="181">
                  <c:v>268.38</c:v>
                </c:pt>
                <c:pt idx="182">
                  <c:v>280.61</c:v>
                </c:pt>
                <c:pt idx="183">
                  <c:v>213.79</c:v>
                </c:pt>
                <c:pt idx="184">
                  <c:v>495.56</c:v>
                </c:pt>
                <c:pt idx="185">
                  <c:v>225</c:v>
                </c:pt>
                <c:pt idx="186">
                  <c:v>0</c:v>
                </c:pt>
                <c:pt idx="187">
                  <c:v>266.67</c:v>
                </c:pt>
                <c:pt idx="188">
                  <c:v>166.67</c:v>
                </c:pt>
                <c:pt idx="189">
                  <c:v>0</c:v>
                </c:pt>
                <c:pt idx="190">
                  <c:v>225.13</c:v>
                </c:pt>
                <c:pt idx="191">
                  <c:v>60</c:v>
                </c:pt>
                <c:pt idx="192">
                  <c:v>276.7</c:v>
                </c:pt>
                <c:pt idx="193">
                  <c:v>0</c:v>
                </c:pt>
                <c:pt idx="194">
                  <c:v>231.58</c:v>
                </c:pt>
                <c:pt idx="195">
                  <c:v>0</c:v>
                </c:pt>
                <c:pt idx="196">
                  <c:v>0</c:v>
                </c:pt>
                <c:pt idx="197">
                  <c:v>152.17</c:v>
                </c:pt>
                <c:pt idx="198">
                  <c:v>75</c:v>
                </c:pt>
                <c:pt idx="199">
                  <c:v>0</c:v>
                </c:pt>
                <c:pt idx="200">
                  <c:v>0</c:v>
                </c:pt>
                <c:pt idx="201">
                  <c:v>87.5</c:v>
                </c:pt>
                <c:pt idx="202">
                  <c:v>166.67</c:v>
                </c:pt>
                <c:pt idx="203">
                  <c:v>25</c:v>
                </c:pt>
                <c:pt idx="204">
                  <c:v>114.72</c:v>
                </c:pt>
                <c:pt idx="205">
                  <c:v>111.11</c:v>
                </c:pt>
                <c:pt idx="206">
                  <c:v>100</c:v>
                </c:pt>
                <c:pt idx="207">
                  <c:v>250</c:v>
                </c:pt>
                <c:pt idx="208">
                  <c:v>0</c:v>
                </c:pt>
                <c:pt idx="209">
                  <c:v>0</c:v>
                </c:pt>
                <c:pt idx="210">
                  <c:v>255.78</c:v>
                </c:pt>
                <c:pt idx="211">
                  <c:v>0</c:v>
                </c:pt>
                <c:pt idx="212">
                  <c:v>0</c:v>
                </c:pt>
                <c:pt idx="213">
                  <c:v>321.19</c:v>
                </c:pt>
                <c:pt idx="214">
                  <c:v>100</c:v>
                </c:pt>
                <c:pt idx="215">
                  <c:v>0</c:v>
                </c:pt>
                <c:pt idx="216">
                  <c:v>195.24</c:v>
                </c:pt>
                <c:pt idx="217">
                  <c:v>189.92</c:v>
                </c:pt>
                <c:pt idx="218">
                  <c:v>100</c:v>
                </c:pt>
                <c:pt idx="219">
                  <c:v>66.67</c:v>
                </c:pt>
                <c:pt idx="220">
                  <c:v>157.69</c:v>
                </c:pt>
                <c:pt idx="221">
                  <c:v>0</c:v>
                </c:pt>
                <c:pt idx="222">
                  <c:v>0</c:v>
                </c:pt>
                <c:pt idx="223">
                  <c:v>117.39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135.48</c:v>
                </c:pt>
                <c:pt idx="229">
                  <c:v>233.33</c:v>
                </c:pt>
                <c:pt idx="230">
                  <c:v>0</c:v>
                </c:pt>
                <c:pt idx="231">
                  <c:v>205.36</c:v>
                </c:pt>
                <c:pt idx="232">
                  <c:v>52.94</c:v>
                </c:pt>
                <c:pt idx="233">
                  <c:v>37.5</c:v>
                </c:pt>
                <c:pt idx="234">
                  <c:v>560.87</c:v>
                </c:pt>
                <c:pt idx="235">
                  <c:v>455.99</c:v>
                </c:pt>
                <c:pt idx="236">
                  <c:v>301.67</c:v>
                </c:pt>
                <c:pt idx="237">
                  <c:v>74.07</c:v>
                </c:pt>
                <c:pt idx="238">
                  <c:v>0</c:v>
                </c:pt>
                <c:pt idx="239">
                  <c:v>0</c:v>
                </c:pt>
                <c:pt idx="240">
                  <c:v>231.47</c:v>
                </c:pt>
                <c:pt idx="241">
                  <c:v>0</c:v>
                </c:pt>
                <c:pt idx="242">
                  <c:v>292.85</c:v>
                </c:pt>
                <c:pt idx="243">
                  <c:v>370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317.76</c:v>
                </c:pt>
                <c:pt idx="248">
                  <c:v>144.16</c:v>
                </c:pt>
                <c:pt idx="249">
                  <c:v>320</c:v>
                </c:pt>
                <c:pt idx="250">
                  <c:v>228.46</c:v>
                </c:pt>
                <c:pt idx="251">
                  <c:v>219.04</c:v>
                </c:pt>
                <c:pt idx="252">
                  <c:v>112.5</c:v>
                </c:pt>
                <c:pt idx="253">
                  <c:v>181</c:v>
                </c:pt>
                <c:pt idx="254">
                  <c:v>0</c:v>
                </c:pt>
                <c:pt idx="255">
                  <c:v>108.33</c:v>
                </c:pt>
                <c:pt idx="256">
                  <c:v>111.26</c:v>
                </c:pt>
                <c:pt idx="257">
                  <c:v>190.54</c:v>
                </c:pt>
                <c:pt idx="258">
                  <c:v>200</c:v>
                </c:pt>
                <c:pt idx="259">
                  <c:v>210</c:v>
                </c:pt>
                <c:pt idx="260">
                  <c:v>155.56</c:v>
                </c:pt>
                <c:pt idx="261">
                  <c:v>354.92</c:v>
                </c:pt>
                <c:pt idx="262">
                  <c:v>0</c:v>
                </c:pt>
                <c:pt idx="263">
                  <c:v>476.47</c:v>
                </c:pt>
                <c:pt idx="264">
                  <c:v>147.62</c:v>
                </c:pt>
                <c:pt idx="265">
                  <c:v>0</c:v>
                </c:pt>
                <c:pt idx="266">
                  <c:v>0</c:v>
                </c:pt>
                <c:pt idx="267">
                  <c:v>150</c:v>
                </c:pt>
                <c:pt idx="268">
                  <c:v>137.5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300.37</c:v>
                </c:pt>
                <c:pt idx="275">
                  <c:v>166.67</c:v>
                </c:pt>
                <c:pt idx="276">
                  <c:v>216.28</c:v>
                </c:pt>
                <c:pt idx="277">
                  <c:v>217.14</c:v>
                </c:pt>
                <c:pt idx="278">
                  <c:v>0</c:v>
                </c:pt>
                <c:pt idx="279">
                  <c:v>403.75</c:v>
                </c:pt>
                <c:pt idx="280">
                  <c:v>147.06</c:v>
                </c:pt>
                <c:pt idx="281">
                  <c:v>382.22</c:v>
                </c:pt>
                <c:pt idx="282">
                  <c:v>216.4</c:v>
                </c:pt>
                <c:pt idx="283">
                  <c:v>132.14</c:v>
                </c:pt>
                <c:pt idx="284">
                  <c:v>132.86</c:v>
                </c:pt>
                <c:pt idx="285">
                  <c:v>113.33</c:v>
                </c:pt>
                <c:pt idx="286">
                  <c:v>0</c:v>
                </c:pt>
                <c:pt idx="287">
                  <c:v>340.43</c:v>
                </c:pt>
                <c:pt idx="288">
                  <c:v>121.9</c:v>
                </c:pt>
                <c:pt idx="289">
                  <c:v>47.83</c:v>
                </c:pt>
                <c:pt idx="290">
                  <c:v>325</c:v>
                </c:pt>
                <c:pt idx="291">
                  <c:v>0</c:v>
                </c:pt>
                <c:pt idx="292">
                  <c:v>266.66</c:v>
                </c:pt>
                <c:pt idx="293">
                  <c:v>100</c:v>
                </c:pt>
                <c:pt idx="294">
                  <c:v>170.83</c:v>
                </c:pt>
                <c:pt idx="295">
                  <c:v>200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328.33</c:v>
                </c:pt>
                <c:pt idx="300">
                  <c:v>83.33</c:v>
                </c:pt>
                <c:pt idx="301">
                  <c:v>362.58</c:v>
                </c:pt>
                <c:pt idx="302">
                  <c:v>12.5</c:v>
                </c:pt>
                <c:pt idx="303">
                  <c:v>239.54</c:v>
                </c:pt>
                <c:pt idx="304">
                  <c:v>448.61</c:v>
                </c:pt>
                <c:pt idx="305">
                  <c:v>0</c:v>
                </c:pt>
                <c:pt idx="306">
                  <c:v>0</c:v>
                </c:pt>
                <c:pt idx="307">
                  <c:v>284.62</c:v>
                </c:pt>
                <c:pt idx="308">
                  <c:v>85</c:v>
                </c:pt>
                <c:pt idx="309">
                  <c:v>180</c:v>
                </c:pt>
                <c:pt idx="310">
                  <c:v>0</c:v>
                </c:pt>
                <c:pt idx="311">
                  <c:v>533.93</c:v>
                </c:pt>
                <c:pt idx="312">
                  <c:v>60</c:v>
                </c:pt>
                <c:pt idx="313">
                  <c:v>0</c:v>
                </c:pt>
                <c:pt idx="314">
                  <c:v>167.78</c:v>
                </c:pt>
                <c:pt idx="315">
                  <c:v>497.39</c:v>
                </c:pt>
                <c:pt idx="316">
                  <c:v>338.78</c:v>
                </c:pt>
                <c:pt idx="317">
                  <c:v>217.86</c:v>
                </c:pt>
                <c:pt idx="318">
                  <c:v>285.62</c:v>
                </c:pt>
                <c:pt idx="319">
                  <c:v>150</c:v>
                </c:pt>
                <c:pt idx="320">
                  <c:v>453.34</c:v>
                </c:pt>
                <c:pt idx="321">
                  <c:v>104.55</c:v>
                </c:pt>
                <c:pt idx="322">
                  <c:v>100</c:v>
                </c:pt>
                <c:pt idx="323">
                  <c:v>110</c:v>
                </c:pt>
                <c:pt idx="324">
                  <c:v>381.66</c:v>
                </c:pt>
                <c:pt idx="325">
                  <c:v>20</c:v>
                </c:pt>
                <c:pt idx="326">
                  <c:v>100</c:v>
                </c:pt>
                <c:pt idx="327">
                  <c:v>333.33</c:v>
                </c:pt>
                <c:pt idx="328">
                  <c:v>170</c:v>
                </c:pt>
                <c:pt idx="329">
                  <c:v>0</c:v>
                </c:pt>
                <c:pt idx="330">
                  <c:v>353.55</c:v>
                </c:pt>
                <c:pt idx="331">
                  <c:v>121.98</c:v>
                </c:pt>
                <c:pt idx="332">
                  <c:v>171.43</c:v>
                </c:pt>
                <c:pt idx="333">
                  <c:v>128.7</c:v>
                </c:pt>
                <c:pt idx="334">
                  <c:v>219.29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551136"/>
        <c:axId val="224547776"/>
      </c:scatterChart>
      <c:valAx>
        <c:axId val="2245511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47776"/>
        <c:crosses val="autoZero"/>
        <c:crossBetween val="midCat"/>
      </c:valAx>
      <c:valAx>
        <c:axId val="22454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5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PROJECT_DATASET.xlsx]Sheet3!PivotTable18</c:name>
    <c:fmtId val="0"/>
  </c:pivotSource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Sheet3!$I$6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Sheet3!$H$7:$H$342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cat>
          <c:val>
            <c:numRef>
              <c:f>Sheet3!$I$7:$I$342</c:f>
              <c:numCache>
                <c:formatCode>General</c:formatCode>
                <c:ptCount val="335"/>
                <c:pt idx="0">
                  <c:v>123.206666666667</c:v>
                </c:pt>
                <c:pt idx="1">
                  <c:v>186.73</c:v>
                </c:pt>
                <c:pt idx="2">
                  <c:v>50</c:v>
                </c:pt>
                <c:pt idx="3">
                  <c:v>85.7133333333333</c:v>
                </c:pt>
                <c:pt idx="4">
                  <c:v>40.475</c:v>
                </c:pt>
                <c:pt idx="5">
                  <c:v>0</c:v>
                </c:pt>
                <c:pt idx="6">
                  <c:v>69.23</c:v>
                </c:pt>
                <c:pt idx="7">
                  <c:v>0</c:v>
                </c:pt>
                <c:pt idx="8">
                  <c:v>0</c:v>
                </c:pt>
                <c:pt idx="9">
                  <c:v>28.57</c:v>
                </c:pt>
                <c:pt idx="10">
                  <c:v>17.648</c:v>
                </c:pt>
                <c:pt idx="11">
                  <c:v>24.32625</c:v>
                </c:pt>
                <c:pt idx="12">
                  <c:v>0</c:v>
                </c:pt>
                <c:pt idx="13">
                  <c:v>23.3328571428571</c:v>
                </c:pt>
                <c:pt idx="14">
                  <c:v>20</c:v>
                </c:pt>
                <c:pt idx="15">
                  <c:v>41.6675</c:v>
                </c:pt>
                <c:pt idx="16">
                  <c:v>89.47</c:v>
                </c:pt>
                <c:pt idx="17">
                  <c:v>137.96</c:v>
                </c:pt>
                <c:pt idx="18">
                  <c:v>40</c:v>
                </c:pt>
                <c:pt idx="19">
                  <c:v>0</c:v>
                </c:pt>
                <c:pt idx="20">
                  <c:v>68.0566666666667</c:v>
                </c:pt>
                <c:pt idx="21">
                  <c:v>0</c:v>
                </c:pt>
                <c:pt idx="22">
                  <c:v>63.81</c:v>
                </c:pt>
                <c:pt idx="23">
                  <c:v>17.3075</c:v>
                </c:pt>
                <c:pt idx="24">
                  <c:v>62.5</c:v>
                </c:pt>
                <c:pt idx="25">
                  <c:v>125.4</c:v>
                </c:pt>
                <c:pt idx="26">
                  <c:v>40.4214285714286</c:v>
                </c:pt>
                <c:pt idx="27">
                  <c:v>111.11</c:v>
                </c:pt>
                <c:pt idx="28">
                  <c:v>0</c:v>
                </c:pt>
                <c:pt idx="29">
                  <c:v>52.76</c:v>
                </c:pt>
                <c:pt idx="30">
                  <c:v>0</c:v>
                </c:pt>
                <c:pt idx="31">
                  <c:v>67.3075</c:v>
                </c:pt>
                <c:pt idx="32">
                  <c:v>24.0733333333333</c:v>
                </c:pt>
                <c:pt idx="33">
                  <c:v>106.6125</c:v>
                </c:pt>
                <c:pt idx="34">
                  <c:v>172.22</c:v>
                </c:pt>
                <c:pt idx="35">
                  <c:v>25</c:v>
                </c:pt>
                <c:pt idx="36">
                  <c:v>15.8733333333333</c:v>
                </c:pt>
                <c:pt idx="37">
                  <c:v>25.9375</c:v>
                </c:pt>
                <c:pt idx="38">
                  <c:v>0</c:v>
                </c:pt>
                <c:pt idx="39">
                  <c:v>18.75</c:v>
                </c:pt>
                <c:pt idx="40">
                  <c:v>30</c:v>
                </c:pt>
                <c:pt idx="41">
                  <c:v>135.48</c:v>
                </c:pt>
                <c:pt idx="42">
                  <c:v>25</c:v>
                </c:pt>
                <c:pt idx="43">
                  <c:v>21.4285714285714</c:v>
                </c:pt>
                <c:pt idx="44">
                  <c:v>0</c:v>
                </c:pt>
                <c:pt idx="45">
                  <c:v>0</c:v>
                </c:pt>
                <c:pt idx="46">
                  <c:v>117.8525</c:v>
                </c:pt>
                <c:pt idx="47">
                  <c:v>161.666666666667</c:v>
                </c:pt>
                <c:pt idx="48">
                  <c:v>8.33333333333333</c:v>
                </c:pt>
                <c:pt idx="49">
                  <c:v>0</c:v>
                </c:pt>
                <c:pt idx="50">
                  <c:v>24.845</c:v>
                </c:pt>
                <c:pt idx="51">
                  <c:v>31.57</c:v>
                </c:pt>
                <c:pt idx="52">
                  <c:v>44.666</c:v>
                </c:pt>
                <c:pt idx="53">
                  <c:v>8.3325</c:v>
                </c:pt>
                <c:pt idx="54">
                  <c:v>0</c:v>
                </c:pt>
                <c:pt idx="55">
                  <c:v>41.6666666666667</c:v>
                </c:pt>
                <c:pt idx="56">
                  <c:v>30</c:v>
                </c:pt>
                <c:pt idx="57">
                  <c:v>19.0485714285714</c:v>
                </c:pt>
                <c:pt idx="58">
                  <c:v>0</c:v>
                </c:pt>
                <c:pt idx="59">
                  <c:v>0</c:v>
                </c:pt>
                <c:pt idx="60">
                  <c:v>42.8566666666667</c:v>
                </c:pt>
                <c:pt idx="61">
                  <c:v>70.128</c:v>
                </c:pt>
                <c:pt idx="62">
                  <c:v>0</c:v>
                </c:pt>
                <c:pt idx="63">
                  <c:v>90.5025</c:v>
                </c:pt>
                <c:pt idx="64">
                  <c:v>137.5</c:v>
                </c:pt>
                <c:pt idx="65">
                  <c:v>84.375</c:v>
                </c:pt>
                <c:pt idx="66">
                  <c:v>127.275</c:v>
                </c:pt>
                <c:pt idx="67">
                  <c:v>116.29</c:v>
                </c:pt>
                <c:pt idx="68">
                  <c:v>99.6375</c:v>
                </c:pt>
                <c:pt idx="69">
                  <c:v>70.5133333333333</c:v>
                </c:pt>
                <c:pt idx="70">
                  <c:v>30.3033333333333</c:v>
                </c:pt>
                <c:pt idx="71">
                  <c:v>77.78</c:v>
                </c:pt>
                <c:pt idx="72">
                  <c:v>220</c:v>
                </c:pt>
                <c:pt idx="73">
                  <c:v>17.6283333333333</c:v>
                </c:pt>
                <c:pt idx="74">
                  <c:v>5.55666666666667</c:v>
                </c:pt>
                <c:pt idx="75">
                  <c:v>45.0666666666667</c:v>
                </c:pt>
                <c:pt idx="76">
                  <c:v>85</c:v>
                </c:pt>
                <c:pt idx="77">
                  <c:v>111.11</c:v>
                </c:pt>
                <c:pt idx="78">
                  <c:v>110.4675</c:v>
                </c:pt>
                <c:pt idx="79">
                  <c:v>14.285</c:v>
                </c:pt>
                <c:pt idx="80">
                  <c:v>0</c:v>
                </c:pt>
                <c:pt idx="81">
                  <c:v>41.495</c:v>
                </c:pt>
                <c:pt idx="82">
                  <c:v>0</c:v>
                </c:pt>
                <c:pt idx="83">
                  <c:v>21.43</c:v>
                </c:pt>
                <c:pt idx="84">
                  <c:v>130.43</c:v>
                </c:pt>
                <c:pt idx="85">
                  <c:v>127.976666666667</c:v>
                </c:pt>
                <c:pt idx="86">
                  <c:v>45.755</c:v>
                </c:pt>
                <c:pt idx="87">
                  <c:v>45.8333333333333</c:v>
                </c:pt>
                <c:pt idx="88">
                  <c:v>73.7366666666667</c:v>
                </c:pt>
                <c:pt idx="89">
                  <c:v>0</c:v>
                </c:pt>
                <c:pt idx="90">
                  <c:v>26.6666666666667</c:v>
                </c:pt>
                <c:pt idx="91">
                  <c:v>128.58</c:v>
                </c:pt>
                <c:pt idx="92">
                  <c:v>48.3325</c:v>
                </c:pt>
                <c:pt idx="93">
                  <c:v>155.875</c:v>
                </c:pt>
                <c:pt idx="94">
                  <c:v>14.5825</c:v>
                </c:pt>
                <c:pt idx="95">
                  <c:v>20</c:v>
                </c:pt>
                <c:pt idx="96">
                  <c:v>33.3333333333333</c:v>
                </c:pt>
                <c:pt idx="97">
                  <c:v>180</c:v>
                </c:pt>
                <c:pt idx="98">
                  <c:v>55</c:v>
                </c:pt>
                <c:pt idx="99">
                  <c:v>0</c:v>
                </c:pt>
                <c:pt idx="100">
                  <c:v>154.445</c:v>
                </c:pt>
                <c:pt idx="101">
                  <c:v>71.75</c:v>
                </c:pt>
                <c:pt idx="102">
                  <c:v>0</c:v>
                </c:pt>
                <c:pt idx="103">
                  <c:v>52.3125</c:v>
                </c:pt>
                <c:pt idx="104">
                  <c:v>82.3725</c:v>
                </c:pt>
                <c:pt idx="105">
                  <c:v>46.0325</c:v>
                </c:pt>
                <c:pt idx="106">
                  <c:v>26.378</c:v>
                </c:pt>
                <c:pt idx="107">
                  <c:v>0</c:v>
                </c:pt>
                <c:pt idx="108">
                  <c:v>88.0066666666667</c:v>
                </c:pt>
                <c:pt idx="109">
                  <c:v>22.2233333333333</c:v>
                </c:pt>
                <c:pt idx="110">
                  <c:v>111.68</c:v>
                </c:pt>
                <c:pt idx="111">
                  <c:v>90.91</c:v>
                </c:pt>
                <c:pt idx="112">
                  <c:v>65.3766666666667</c:v>
                </c:pt>
                <c:pt idx="113">
                  <c:v>9.52333333333333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33.335</c:v>
                </c:pt>
                <c:pt idx="118">
                  <c:v>0</c:v>
                </c:pt>
                <c:pt idx="119">
                  <c:v>11.428</c:v>
                </c:pt>
                <c:pt idx="120">
                  <c:v>0</c:v>
                </c:pt>
                <c:pt idx="121">
                  <c:v>226.925</c:v>
                </c:pt>
                <c:pt idx="122">
                  <c:v>150</c:v>
                </c:pt>
                <c:pt idx="123">
                  <c:v>0</c:v>
                </c:pt>
                <c:pt idx="124">
                  <c:v>45.982</c:v>
                </c:pt>
                <c:pt idx="125">
                  <c:v>24.375</c:v>
                </c:pt>
                <c:pt idx="126">
                  <c:v>0</c:v>
                </c:pt>
                <c:pt idx="127">
                  <c:v>61.11</c:v>
                </c:pt>
                <c:pt idx="128">
                  <c:v>25</c:v>
                </c:pt>
                <c:pt idx="129">
                  <c:v>0</c:v>
                </c:pt>
                <c:pt idx="130">
                  <c:v>23.215</c:v>
                </c:pt>
                <c:pt idx="131">
                  <c:v>45.2385714285714</c:v>
                </c:pt>
                <c:pt idx="132">
                  <c:v>79.4433333333333</c:v>
                </c:pt>
                <c:pt idx="133">
                  <c:v>75.0366666666667</c:v>
                </c:pt>
                <c:pt idx="134">
                  <c:v>47.2233333333333</c:v>
                </c:pt>
                <c:pt idx="135">
                  <c:v>87.88</c:v>
                </c:pt>
                <c:pt idx="136">
                  <c:v>28.125</c:v>
                </c:pt>
                <c:pt idx="137">
                  <c:v>43.75</c:v>
                </c:pt>
                <c:pt idx="138">
                  <c:v>26.875</c:v>
                </c:pt>
                <c:pt idx="139">
                  <c:v>0</c:v>
                </c:pt>
                <c:pt idx="140">
                  <c:v>64.6525</c:v>
                </c:pt>
                <c:pt idx="141">
                  <c:v>0</c:v>
                </c:pt>
                <c:pt idx="142">
                  <c:v>91.4525</c:v>
                </c:pt>
                <c:pt idx="143">
                  <c:v>82.275</c:v>
                </c:pt>
                <c:pt idx="144">
                  <c:v>133.33</c:v>
                </c:pt>
                <c:pt idx="145">
                  <c:v>0</c:v>
                </c:pt>
                <c:pt idx="146">
                  <c:v>115.65</c:v>
                </c:pt>
                <c:pt idx="147">
                  <c:v>36.38</c:v>
                </c:pt>
                <c:pt idx="148">
                  <c:v>50.2075</c:v>
                </c:pt>
                <c:pt idx="149">
                  <c:v>0</c:v>
                </c:pt>
                <c:pt idx="150">
                  <c:v>40.1966666666667</c:v>
                </c:pt>
                <c:pt idx="151">
                  <c:v>125</c:v>
                </c:pt>
                <c:pt idx="152">
                  <c:v>74.325</c:v>
                </c:pt>
                <c:pt idx="153">
                  <c:v>162.5</c:v>
                </c:pt>
                <c:pt idx="154">
                  <c:v>6.66666666666667</c:v>
                </c:pt>
                <c:pt idx="155">
                  <c:v>22.2233333333333</c:v>
                </c:pt>
                <c:pt idx="156">
                  <c:v>81.1966666666667</c:v>
                </c:pt>
                <c:pt idx="157">
                  <c:v>0</c:v>
                </c:pt>
                <c:pt idx="158">
                  <c:v>21.875</c:v>
                </c:pt>
                <c:pt idx="159">
                  <c:v>16.6666666666667</c:v>
                </c:pt>
                <c:pt idx="160">
                  <c:v>0</c:v>
                </c:pt>
                <c:pt idx="161">
                  <c:v>52.025</c:v>
                </c:pt>
                <c:pt idx="162">
                  <c:v>62.5</c:v>
                </c:pt>
                <c:pt idx="163">
                  <c:v>26.4285714285714</c:v>
                </c:pt>
                <c:pt idx="164">
                  <c:v>67.8166666666667</c:v>
                </c:pt>
                <c:pt idx="165">
                  <c:v>61.77</c:v>
                </c:pt>
                <c:pt idx="166">
                  <c:v>57.14</c:v>
                </c:pt>
                <c:pt idx="167">
                  <c:v>0</c:v>
                </c:pt>
                <c:pt idx="168">
                  <c:v>0</c:v>
                </c:pt>
                <c:pt idx="169">
                  <c:v>59.09</c:v>
                </c:pt>
                <c:pt idx="170">
                  <c:v>3.75</c:v>
                </c:pt>
                <c:pt idx="171">
                  <c:v>0</c:v>
                </c:pt>
                <c:pt idx="172">
                  <c:v>128.07</c:v>
                </c:pt>
                <c:pt idx="173">
                  <c:v>35.295</c:v>
                </c:pt>
                <c:pt idx="174">
                  <c:v>137.046666666667</c:v>
                </c:pt>
                <c:pt idx="175">
                  <c:v>80</c:v>
                </c:pt>
                <c:pt idx="176">
                  <c:v>89.5825</c:v>
                </c:pt>
                <c:pt idx="177">
                  <c:v>37.3333333333333</c:v>
                </c:pt>
                <c:pt idx="178">
                  <c:v>55.1785714285714</c:v>
                </c:pt>
                <c:pt idx="179">
                  <c:v>0</c:v>
                </c:pt>
                <c:pt idx="180">
                  <c:v>117.4375</c:v>
                </c:pt>
                <c:pt idx="181">
                  <c:v>53.676</c:v>
                </c:pt>
                <c:pt idx="182">
                  <c:v>70.1525</c:v>
                </c:pt>
                <c:pt idx="183">
                  <c:v>71.2633333333333</c:v>
                </c:pt>
                <c:pt idx="184">
                  <c:v>123.89</c:v>
                </c:pt>
                <c:pt idx="185">
                  <c:v>112.5</c:v>
                </c:pt>
                <c:pt idx="186">
                  <c:v>0</c:v>
                </c:pt>
                <c:pt idx="187">
                  <c:v>266.67</c:v>
                </c:pt>
                <c:pt idx="188">
                  <c:v>83.335</c:v>
                </c:pt>
                <c:pt idx="189">
                  <c:v>0</c:v>
                </c:pt>
                <c:pt idx="190">
                  <c:v>56.2825</c:v>
                </c:pt>
                <c:pt idx="191">
                  <c:v>60</c:v>
                </c:pt>
                <c:pt idx="192">
                  <c:v>92.2333333333333</c:v>
                </c:pt>
                <c:pt idx="193">
                  <c:v>0</c:v>
                </c:pt>
                <c:pt idx="194">
                  <c:v>115.79</c:v>
                </c:pt>
                <c:pt idx="195">
                  <c:v>0</c:v>
                </c:pt>
                <c:pt idx="196">
                  <c:v>0</c:v>
                </c:pt>
                <c:pt idx="197">
                  <c:v>152.17</c:v>
                </c:pt>
                <c:pt idx="198">
                  <c:v>25</c:v>
                </c:pt>
                <c:pt idx="199">
                  <c:v>0</c:v>
                </c:pt>
                <c:pt idx="200">
                  <c:v>0</c:v>
                </c:pt>
                <c:pt idx="201">
                  <c:v>43.75</c:v>
                </c:pt>
                <c:pt idx="202">
                  <c:v>83.335</c:v>
                </c:pt>
                <c:pt idx="203">
                  <c:v>25</c:v>
                </c:pt>
                <c:pt idx="204">
                  <c:v>57.36</c:v>
                </c:pt>
                <c:pt idx="205">
                  <c:v>111.11</c:v>
                </c:pt>
                <c:pt idx="206">
                  <c:v>100</c:v>
                </c:pt>
                <c:pt idx="207">
                  <c:v>62.5</c:v>
                </c:pt>
                <c:pt idx="208">
                  <c:v>0</c:v>
                </c:pt>
                <c:pt idx="209">
                  <c:v>0</c:v>
                </c:pt>
                <c:pt idx="210">
                  <c:v>85.26</c:v>
                </c:pt>
                <c:pt idx="211">
                  <c:v>0</c:v>
                </c:pt>
                <c:pt idx="212">
                  <c:v>0</c:v>
                </c:pt>
                <c:pt idx="213">
                  <c:v>107.063333333333</c:v>
                </c:pt>
                <c:pt idx="214">
                  <c:v>100</c:v>
                </c:pt>
                <c:pt idx="215">
                  <c:v>0</c:v>
                </c:pt>
                <c:pt idx="216">
                  <c:v>97.62</c:v>
                </c:pt>
                <c:pt idx="217">
                  <c:v>94.96</c:v>
                </c:pt>
                <c:pt idx="218">
                  <c:v>100</c:v>
                </c:pt>
                <c:pt idx="219">
                  <c:v>16.6675</c:v>
                </c:pt>
                <c:pt idx="220">
                  <c:v>26.2816666666667</c:v>
                </c:pt>
                <c:pt idx="221">
                  <c:v>0</c:v>
                </c:pt>
                <c:pt idx="222">
                  <c:v>0</c:v>
                </c:pt>
                <c:pt idx="223">
                  <c:v>117.39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135.48</c:v>
                </c:pt>
                <c:pt idx="229">
                  <c:v>58.3325</c:v>
                </c:pt>
                <c:pt idx="230">
                  <c:v>0</c:v>
                </c:pt>
                <c:pt idx="231">
                  <c:v>68.4533333333333</c:v>
                </c:pt>
                <c:pt idx="232">
                  <c:v>52.94</c:v>
                </c:pt>
                <c:pt idx="233">
                  <c:v>18.75</c:v>
                </c:pt>
                <c:pt idx="234">
                  <c:v>280.435</c:v>
                </c:pt>
                <c:pt idx="235">
                  <c:v>151.996666666667</c:v>
                </c:pt>
                <c:pt idx="236">
                  <c:v>100.556666666667</c:v>
                </c:pt>
                <c:pt idx="237">
                  <c:v>37.035</c:v>
                </c:pt>
                <c:pt idx="238">
                  <c:v>0</c:v>
                </c:pt>
                <c:pt idx="239">
                  <c:v>0</c:v>
                </c:pt>
                <c:pt idx="240">
                  <c:v>57.8675</c:v>
                </c:pt>
                <c:pt idx="241">
                  <c:v>0</c:v>
                </c:pt>
                <c:pt idx="242">
                  <c:v>146.425</c:v>
                </c:pt>
                <c:pt idx="243">
                  <c:v>52.8571428571429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79.44</c:v>
                </c:pt>
                <c:pt idx="248">
                  <c:v>24.0266666666667</c:v>
                </c:pt>
                <c:pt idx="249">
                  <c:v>160</c:v>
                </c:pt>
                <c:pt idx="250">
                  <c:v>114.23</c:v>
                </c:pt>
                <c:pt idx="251">
                  <c:v>31.2914285714286</c:v>
                </c:pt>
                <c:pt idx="252">
                  <c:v>112.5</c:v>
                </c:pt>
                <c:pt idx="253">
                  <c:v>45.25</c:v>
                </c:pt>
                <c:pt idx="254">
                  <c:v>0</c:v>
                </c:pt>
                <c:pt idx="255">
                  <c:v>108.33</c:v>
                </c:pt>
                <c:pt idx="256">
                  <c:v>27.815</c:v>
                </c:pt>
                <c:pt idx="257">
                  <c:v>95.27</c:v>
                </c:pt>
                <c:pt idx="258">
                  <c:v>40</c:v>
                </c:pt>
                <c:pt idx="259">
                  <c:v>105</c:v>
                </c:pt>
                <c:pt idx="260">
                  <c:v>38.89</c:v>
                </c:pt>
                <c:pt idx="261">
                  <c:v>88.73</c:v>
                </c:pt>
                <c:pt idx="262">
                  <c:v>0</c:v>
                </c:pt>
                <c:pt idx="263">
                  <c:v>119.1175</c:v>
                </c:pt>
                <c:pt idx="264">
                  <c:v>29.524</c:v>
                </c:pt>
                <c:pt idx="265">
                  <c:v>0</c:v>
                </c:pt>
                <c:pt idx="266">
                  <c:v>0</c:v>
                </c:pt>
                <c:pt idx="267">
                  <c:v>75</c:v>
                </c:pt>
                <c:pt idx="268">
                  <c:v>137.5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100.123333333333</c:v>
                </c:pt>
                <c:pt idx="275">
                  <c:v>41.6675</c:v>
                </c:pt>
                <c:pt idx="276">
                  <c:v>43.256</c:v>
                </c:pt>
                <c:pt idx="277">
                  <c:v>43.428</c:v>
                </c:pt>
                <c:pt idx="278">
                  <c:v>0</c:v>
                </c:pt>
                <c:pt idx="279">
                  <c:v>57.6785714285714</c:v>
                </c:pt>
                <c:pt idx="280">
                  <c:v>147.06</c:v>
                </c:pt>
                <c:pt idx="281">
                  <c:v>63.7033333333333</c:v>
                </c:pt>
                <c:pt idx="282">
                  <c:v>54.1</c:v>
                </c:pt>
                <c:pt idx="283">
                  <c:v>33.035</c:v>
                </c:pt>
                <c:pt idx="284">
                  <c:v>44.2866666666667</c:v>
                </c:pt>
                <c:pt idx="285">
                  <c:v>56.665</c:v>
                </c:pt>
                <c:pt idx="286">
                  <c:v>0</c:v>
                </c:pt>
                <c:pt idx="287">
                  <c:v>85.1075</c:v>
                </c:pt>
                <c:pt idx="288">
                  <c:v>30.475</c:v>
                </c:pt>
                <c:pt idx="289">
                  <c:v>23.915</c:v>
                </c:pt>
                <c:pt idx="290">
                  <c:v>108.333333333333</c:v>
                </c:pt>
                <c:pt idx="291">
                  <c:v>0</c:v>
                </c:pt>
                <c:pt idx="292">
                  <c:v>88.8866666666667</c:v>
                </c:pt>
                <c:pt idx="293">
                  <c:v>100</c:v>
                </c:pt>
                <c:pt idx="294">
                  <c:v>85.415</c:v>
                </c:pt>
                <c:pt idx="295">
                  <c:v>33.3333333333333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82.0825</c:v>
                </c:pt>
                <c:pt idx="300">
                  <c:v>41.665</c:v>
                </c:pt>
                <c:pt idx="301">
                  <c:v>120.86</c:v>
                </c:pt>
                <c:pt idx="302">
                  <c:v>12.5</c:v>
                </c:pt>
                <c:pt idx="303">
                  <c:v>79.8466666666667</c:v>
                </c:pt>
                <c:pt idx="304">
                  <c:v>112.1525</c:v>
                </c:pt>
                <c:pt idx="305">
                  <c:v>0</c:v>
                </c:pt>
                <c:pt idx="306">
                  <c:v>0</c:v>
                </c:pt>
                <c:pt idx="307">
                  <c:v>71.155</c:v>
                </c:pt>
                <c:pt idx="308">
                  <c:v>14.1666666666667</c:v>
                </c:pt>
                <c:pt idx="309">
                  <c:v>25.7142857142857</c:v>
                </c:pt>
                <c:pt idx="310">
                  <c:v>0</c:v>
                </c:pt>
                <c:pt idx="311">
                  <c:v>177.976666666667</c:v>
                </c:pt>
                <c:pt idx="312">
                  <c:v>8.57142857142857</c:v>
                </c:pt>
                <c:pt idx="313">
                  <c:v>0</c:v>
                </c:pt>
                <c:pt idx="314">
                  <c:v>41.945</c:v>
                </c:pt>
                <c:pt idx="315">
                  <c:v>124.3475</c:v>
                </c:pt>
                <c:pt idx="316">
                  <c:v>169.39</c:v>
                </c:pt>
                <c:pt idx="317">
                  <c:v>108.93</c:v>
                </c:pt>
                <c:pt idx="318">
                  <c:v>71.405</c:v>
                </c:pt>
                <c:pt idx="319">
                  <c:v>37.5</c:v>
                </c:pt>
                <c:pt idx="320">
                  <c:v>113.335</c:v>
                </c:pt>
                <c:pt idx="321">
                  <c:v>26.1375</c:v>
                </c:pt>
                <c:pt idx="322">
                  <c:v>25</c:v>
                </c:pt>
                <c:pt idx="323">
                  <c:v>55</c:v>
                </c:pt>
                <c:pt idx="324">
                  <c:v>76.332</c:v>
                </c:pt>
                <c:pt idx="325">
                  <c:v>10</c:v>
                </c:pt>
                <c:pt idx="326">
                  <c:v>50</c:v>
                </c:pt>
                <c:pt idx="327">
                  <c:v>111.11</c:v>
                </c:pt>
                <c:pt idx="328">
                  <c:v>170</c:v>
                </c:pt>
                <c:pt idx="329">
                  <c:v>0</c:v>
                </c:pt>
                <c:pt idx="330">
                  <c:v>176.775</c:v>
                </c:pt>
                <c:pt idx="331">
                  <c:v>60.99</c:v>
                </c:pt>
                <c:pt idx="332">
                  <c:v>57.1433333333333</c:v>
                </c:pt>
                <c:pt idx="333">
                  <c:v>42.9</c:v>
                </c:pt>
                <c:pt idx="334">
                  <c:v>31.3271428571429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2931807"/>
        <c:axId val="312932287"/>
      </c:lineChart>
      <c:catAx>
        <c:axId val="312931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932287"/>
        <c:crosses val="autoZero"/>
        <c:auto val="1"/>
        <c:lblAlgn val="ctr"/>
        <c:lblOffset val="100"/>
        <c:noMultiLvlLbl val="0"/>
      </c:catAx>
      <c:valAx>
        <c:axId val="312932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9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PROJECT_DATASET.xlsx]Sheet1!PivotTable11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0325658712932427"/>
          <c:y val="0.106707633907467"/>
          <c:w val="0.9262871386721"/>
          <c:h val="0.831514262251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Sum of NB_Conseded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50" b="0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Sheet1!$W$2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Sum of ECO_Conseded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0" i="0" u="none" strike="noStrike" kern="1200" baseline="0">
                    <a:solidFill>
                      <a:schemeClr val="accent5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Sheet1!$X$2</c:f>
              <c:numCache>
                <c:formatCode>General</c:formatCode>
                <c:ptCount val="1"/>
                <c:pt idx="0">
                  <c:v>2756.6999951601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2"/>
        <c:overlap val="-53"/>
        <c:axId val="991717536"/>
        <c:axId val="991717056"/>
      </c:barChart>
      <c:catAx>
        <c:axId val="99171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17056"/>
        <c:crosses val="autoZero"/>
        <c:auto val="1"/>
        <c:lblAlgn val="ctr"/>
        <c:lblOffset val="100"/>
        <c:noMultiLvlLbl val="0"/>
      </c:catAx>
      <c:valAx>
        <c:axId val="991717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7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328311537666265"/>
          <c:y val="0.196447736918144"/>
          <c:w val="0.342165186783688"/>
          <c:h val="0.316854127550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accent5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PROJECT_DATASET.xlsx]Sheet1!PivotTable14</c:name>
    <c:fmtId val="7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Sheet1!$W$14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Sheet1!$V$15:$V$20</c:f>
              <c:strCache>
                <c:ptCount val="5"/>
                <c:pt idx="0">
                  <c:v>01:00 PM LOCAL  </c:v>
                </c:pt>
                <c:pt idx="1">
                  <c:v>03:00 PM LOCAL  </c:v>
                </c:pt>
                <c:pt idx="2">
                  <c:v>07:30 PM LOCAL  </c:v>
                </c:pt>
                <c:pt idx="3">
                  <c:v>08:30 PM LOCAL  </c:v>
                </c:pt>
                <c:pt idx="4">
                  <c:v>10:30 AM LOCAL  </c:v>
                </c:pt>
              </c:strCache>
            </c:strRef>
          </c:cat>
          <c:val>
            <c:numRef>
              <c:f>Sheet1!$W$15:$W$20</c:f>
              <c:numCache>
                <c:formatCode>General</c:formatCode>
                <c:ptCount val="5"/>
                <c:pt idx="0">
                  <c:v>839</c:v>
                </c:pt>
                <c:pt idx="1">
                  <c:v>379</c:v>
                </c:pt>
                <c:pt idx="2">
                  <c:v>1346</c:v>
                </c:pt>
                <c:pt idx="3">
                  <c:v>2458</c:v>
                </c:pt>
                <c:pt idx="4">
                  <c:v>3059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334175"/>
        <c:axId val="341335135"/>
      </c:lineChart>
      <c:catAx>
        <c:axId val="34133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5135"/>
        <c:crosses val="autoZero"/>
        <c:auto val="1"/>
        <c:lblAlgn val="ctr"/>
        <c:lblOffset val="100"/>
        <c:noMultiLvlLbl val="0"/>
      </c:catAx>
      <c:valAx>
        <c:axId val="3413351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accent4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3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PROJECT_DATASET.xlsx]Sheet1!PivotTable10</c:name>
    <c:fmtId val="11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Sum of scored_6s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Sheet1!$H$9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Sum of scored_4s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Sheet1!$I$9</c:f>
              <c:numCache>
                <c:formatCode>General</c:formatCode>
                <c:ptCount val="1"/>
                <c:pt idx="0">
                  <c:v>636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7"/>
        <c:overlap val="-100"/>
        <c:axId val="210390575"/>
        <c:axId val="210387695"/>
      </c:barChart>
      <c:catAx>
        <c:axId val="210390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87695"/>
        <c:crosses val="autoZero"/>
        <c:auto val="1"/>
        <c:lblAlgn val="ctr"/>
        <c:lblOffset val="100"/>
        <c:noMultiLvlLbl val="0"/>
      </c:catAx>
      <c:valAx>
        <c:axId val="210387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PROJECT_DATASET.xlsx]Sheet3!PivotTable19</c:name>
    <c:fmtId val="6"/>
  </c:pivotSource>
  <c:chart>
    <c:autoTitleDeleted val="1"/>
    <c:plotArea>
      <c:layout>
        <c:manualLayout>
          <c:layoutTarget val="inner"/>
          <c:xMode val="edge"/>
          <c:yMode val="edge"/>
          <c:x val="0.0686452695695368"/>
          <c:y val="0.193730838600578"/>
          <c:w val="0.929589923554129"/>
          <c:h val="0.80378979243432"/>
        </c:manualLayout>
      </c:layout>
      <c:lineChart>
        <c:grouping val="stacked"/>
        <c:varyColors val="0"/>
        <c:ser>
          <c:idx val="0"/>
          <c:order val="0"/>
          <c:tx>
            <c:strRef>
              <c:f>Sheet3!$L$5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accent1">
                        <a:lumMod val="40000"/>
                        <a:lumOff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Sheet3!$K$6:$K$15</c:f>
              <c:strCache>
                <c:ptCount val="9"/>
                <c:pt idx="0">
                  <c:v>Arnos Vale Ground, Kingstown, St Vincent </c:v>
                </c:pt>
                <c:pt idx="1">
                  <c:v>Brian Lara Stadium, Tarouba, Trinidad </c:v>
                </c:pt>
                <c:pt idx="2">
                  <c:v>Central Broward Regional Park Stadium Turf Ground, Lauderhill, Florida </c:v>
                </c:pt>
                <c:pt idx="3">
                  <c:v>Daren Sammy National Cricket Stadium, Gros Islet, St Lucia </c:v>
                </c:pt>
                <c:pt idx="4">
                  <c:v>Grand Prairie Stadium, Dallas </c:v>
                </c:pt>
                <c:pt idx="5">
                  <c:v>Kensington Oval, Bridgetown, Barbados </c:v>
                </c:pt>
                <c:pt idx="6">
                  <c:v>Nassau County International Cricket Stadium, New York </c:v>
                </c:pt>
                <c:pt idx="7">
                  <c:v>Providence Stadium, Guyana </c:v>
                </c:pt>
                <c:pt idx="8">
                  <c:v>Sir Vivian Richards Stadium, North Sound, Antigua </c:v>
                </c:pt>
              </c:strCache>
            </c:strRef>
          </c:cat>
          <c:val>
            <c:numRef>
              <c:f>Sheet3!$L$6:$L$15</c:f>
              <c:numCache>
                <c:formatCode>General</c:formatCode>
                <c:ptCount val="9"/>
                <c:pt idx="0">
                  <c:v>661</c:v>
                </c:pt>
                <c:pt idx="1">
                  <c:v>643</c:v>
                </c:pt>
                <c:pt idx="2">
                  <c:v>203</c:v>
                </c:pt>
                <c:pt idx="3">
                  <c:v>933</c:v>
                </c:pt>
                <c:pt idx="4">
                  <c:v>1123</c:v>
                </c:pt>
                <c:pt idx="5">
                  <c:v>1201</c:v>
                </c:pt>
                <c:pt idx="6">
                  <c:v>1579</c:v>
                </c:pt>
                <c:pt idx="7">
                  <c:v>1023</c:v>
                </c:pt>
                <c:pt idx="8">
                  <c:v>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3894799"/>
        <c:axId val="53893839"/>
      </c:lineChart>
      <c:catAx>
        <c:axId val="538947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93839"/>
        <c:crosses val="autoZero"/>
        <c:auto val="1"/>
        <c:lblAlgn val="ctr"/>
        <c:lblOffset val="100"/>
        <c:noMultiLvlLbl val="0"/>
      </c:catAx>
      <c:valAx>
        <c:axId val="5389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PROJECT_DATASET.xlsx]Sheet3!PivotTable17</c:name>
    <c:fmtId val="3"/>
  </c:pivotSource>
  <c:chart>
    <c:autoTitleDeleted val="1"/>
    <c:plotArea>
      <c:layout>
        <c:manualLayout>
          <c:layoutTarget val="inner"/>
          <c:xMode val="edge"/>
          <c:yMode val="edge"/>
          <c:x val="0.0476425215586597"/>
          <c:y val="0.0312428620916063"/>
          <c:w val="0.952357456740538"/>
          <c:h val="0.937514275816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3399"/>
            </a:solidFill>
            <a:ln>
              <a:solidFill>
                <a:srgbClr val="CC3399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Sheet3!$A$2:$A$337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cat>
          <c:val>
            <c:numRef>
              <c:f>Sheet3!$B$2:$B$337</c:f>
              <c:numCache>
                <c:formatCode>General</c:formatCode>
                <c:ptCount val="335"/>
                <c:pt idx="0">
                  <c:v>89</c:v>
                </c:pt>
                <c:pt idx="1">
                  <c:v>130</c:v>
                </c:pt>
                <c:pt idx="2">
                  <c:v>11</c:v>
                </c:pt>
                <c:pt idx="3">
                  <c:v>63</c:v>
                </c:pt>
                <c:pt idx="4">
                  <c:v>17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15</c:v>
                </c:pt>
                <c:pt idx="11">
                  <c:v>21</c:v>
                </c:pt>
                <c:pt idx="12">
                  <c:v>0</c:v>
                </c:pt>
                <c:pt idx="13">
                  <c:v>13</c:v>
                </c:pt>
                <c:pt idx="14">
                  <c:v>6</c:v>
                </c:pt>
                <c:pt idx="15">
                  <c:v>15</c:v>
                </c:pt>
                <c:pt idx="16">
                  <c:v>17</c:v>
                </c:pt>
                <c:pt idx="17">
                  <c:v>100</c:v>
                </c:pt>
                <c:pt idx="18">
                  <c:v>2</c:v>
                </c:pt>
                <c:pt idx="19">
                  <c:v>0</c:v>
                </c:pt>
                <c:pt idx="20">
                  <c:v>38</c:v>
                </c:pt>
                <c:pt idx="21">
                  <c:v>0</c:v>
                </c:pt>
                <c:pt idx="22">
                  <c:v>42</c:v>
                </c:pt>
                <c:pt idx="23">
                  <c:v>9</c:v>
                </c:pt>
                <c:pt idx="24">
                  <c:v>25</c:v>
                </c:pt>
                <c:pt idx="25">
                  <c:v>71</c:v>
                </c:pt>
                <c:pt idx="26">
                  <c:v>30</c:v>
                </c:pt>
                <c:pt idx="27">
                  <c:v>20</c:v>
                </c:pt>
                <c:pt idx="28">
                  <c:v>0</c:v>
                </c:pt>
                <c:pt idx="29">
                  <c:v>93</c:v>
                </c:pt>
                <c:pt idx="30">
                  <c:v>0</c:v>
                </c:pt>
                <c:pt idx="31">
                  <c:v>27</c:v>
                </c:pt>
                <c:pt idx="32">
                  <c:v>13</c:v>
                </c:pt>
                <c:pt idx="33">
                  <c:v>122</c:v>
                </c:pt>
                <c:pt idx="34">
                  <c:v>31</c:v>
                </c:pt>
                <c:pt idx="35">
                  <c:v>5</c:v>
                </c:pt>
                <c:pt idx="36">
                  <c:v>4</c:v>
                </c:pt>
                <c:pt idx="37">
                  <c:v>20</c:v>
                </c:pt>
                <c:pt idx="38">
                  <c:v>0</c:v>
                </c:pt>
                <c:pt idx="39">
                  <c:v>7</c:v>
                </c:pt>
                <c:pt idx="40">
                  <c:v>6</c:v>
                </c:pt>
                <c:pt idx="41">
                  <c:v>42</c:v>
                </c:pt>
                <c:pt idx="42">
                  <c:v>8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63</c:v>
                </c:pt>
                <c:pt idx="47">
                  <c:v>140</c:v>
                </c:pt>
                <c:pt idx="48">
                  <c:v>1</c:v>
                </c:pt>
                <c:pt idx="49">
                  <c:v>0</c:v>
                </c:pt>
                <c:pt idx="50">
                  <c:v>24</c:v>
                </c:pt>
                <c:pt idx="51">
                  <c:v>34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15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36</c:v>
                </c:pt>
                <c:pt idx="62">
                  <c:v>0</c:v>
                </c:pt>
                <c:pt idx="63">
                  <c:v>101</c:v>
                </c:pt>
                <c:pt idx="64">
                  <c:v>21</c:v>
                </c:pt>
                <c:pt idx="65">
                  <c:v>36</c:v>
                </c:pt>
                <c:pt idx="66">
                  <c:v>28</c:v>
                </c:pt>
                <c:pt idx="67">
                  <c:v>57</c:v>
                </c:pt>
                <c:pt idx="68">
                  <c:v>70</c:v>
                </c:pt>
                <c:pt idx="69">
                  <c:v>55</c:v>
                </c:pt>
                <c:pt idx="70">
                  <c:v>10</c:v>
                </c:pt>
                <c:pt idx="71">
                  <c:v>7</c:v>
                </c:pt>
                <c:pt idx="72">
                  <c:v>11</c:v>
                </c:pt>
                <c:pt idx="73">
                  <c:v>10</c:v>
                </c:pt>
                <c:pt idx="74">
                  <c:v>1</c:v>
                </c:pt>
                <c:pt idx="75">
                  <c:v>31</c:v>
                </c:pt>
                <c:pt idx="76">
                  <c:v>14</c:v>
                </c:pt>
                <c:pt idx="77">
                  <c:v>10</c:v>
                </c:pt>
                <c:pt idx="78">
                  <c:v>33</c:v>
                </c:pt>
                <c:pt idx="79">
                  <c:v>2</c:v>
                </c:pt>
                <c:pt idx="80">
                  <c:v>0</c:v>
                </c:pt>
                <c:pt idx="81">
                  <c:v>35</c:v>
                </c:pt>
                <c:pt idx="82">
                  <c:v>0</c:v>
                </c:pt>
                <c:pt idx="83">
                  <c:v>3</c:v>
                </c:pt>
                <c:pt idx="84">
                  <c:v>30</c:v>
                </c:pt>
                <c:pt idx="85">
                  <c:v>89</c:v>
                </c:pt>
                <c:pt idx="86">
                  <c:v>102</c:v>
                </c:pt>
                <c:pt idx="87">
                  <c:v>11</c:v>
                </c:pt>
                <c:pt idx="88">
                  <c:v>58</c:v>
                </c:pt>
                <c:pt idx="89">
                  <c:v>0</c:v>
                </c:pt>
                <c:pt idx="90">
                  <c:v>4</c:v>
                </c:pt>
                <c:pt idx="91">
                  <c:v>72</c:v>
                </c:pt>
                <c:pt idx="92">
                  <c:v>20</c:v>
                </c:pt>
                <c:pt idx="93">
                  <c:v>156</c:v>
                </c:pt>
                <c:pt idx="94">
                  <c:v>7</c:v>
                </c:pt>
                <c:pt idx="95">
                  <c:v>3</c:v>
                </c:pt>
                <c:pt idx="96">
                  <c:v>10</c:v>
                </c:pt>
                <c:pt idx="97">
                  <c:v>67</c:v>
                </c:pt>
                <c:pt idx="98">
                  <c:v>11</c:v>
                </c:pt>
                <c:pt idx="99">
                  <c:v>0</c:v>
                </c:pt>
                <c:pt idx="100">
                  <c:v>46</c:v>
                </c:pt>
                <c:pt idx="101">
                  <c:v>23</c:v>
                </c:pt>
                <c:pt idx="102">
                  <c:v>0</c:v>
                </c:pt>
                <c:pt idx="103">
                  <c:v>25</c:v>
                </c:pt>
                <c:pt idx="104">
                  <c:v>121</c:v>
                </c:pt>
                <c:pt idx="105">
                  <c:v>23</c:v>
                </c:pt>
                <c:pt idx="106">
                  <c:v>19</c:v>
                </c:pt>
                <c:pt idx="107">
                  <c:v>0</c:v>
                </c:pt>
                <c:pt idx="108">
                  <c:v>87</c:v>
                </c:pt>
                <c:pt idx="109">
                  <c:v>2</c:v>
                </c:pt>
                <c:pt idx="110">
                  <c:v>34</c:v>
                </c:pt>
                <c:pt idx="111">
                  <c:v>10</c:v>
                </c:pt>
                <c:pt idx="112">
                  <c:v>58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15</c:v>
                </c:pt>
                <c:pt idx="122">
                  <c:v>66</c:v>
                </c:pt>
                <c:pt idx="123">
                  <c:v>0</c:v>
                </c:pt>
                <c:pt idx="124">
                  <c:v>36</c:v>
                </c:pt>
                <c:pt idx="125">
                  <c:v>26</c:v>
                </c:pt>
                <c:pt idx="126">
                  <c:v>0</c:v>
                </c:pt>
                <c:pt idx="127">
                  <c:v>11</c:v>
                </c:pt>
                <c:pt idx="128">
                  <c:v>2</c:v>
                </c:pt>
                <c:pt idx="129">
                  <c:v>0</c:v>
                </c:pt>
                <c:pt idx="130">
                  <c:v>13</c:v>
                </c:pt>
                <c:pt idx="131">
                  <c:v>13</c:v>
                </c:pt>
                <c:pt idx="132">
                  <c:v>32</c:v>
                </c:pt>
                <c:pt idx="133">
                  <c:v>28</c:v>
                </c:pt>
                <c:pt idx="134">
                  <c:v>17</c:v>
                </c:pt>
                <c:pt idx="135">
                  <c:v>19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0</c:v>
                </c:pt>
                <c:pt idx="140">
                  <c:v>48</c:v>
                </c:pt>
                <c:pt idx="141">
                  <c:v>0</c:v>
                </c:pt>
                <c:pt idx="142">
                  <c:v>71</c:v>
                </c:pt>
                <c:pt idx="143">
                  <c:v>49</c:v>
                </c:pt>
                <c:pt idx="144">
                  <c:v>4</c:v>
                </c:pt>
                <c:pt idx="145">
                  <c:v>0</c:v>
                </c:pt>
                <c:pt idx="146">
                  <c:v>75</c:v>
                </c:pt>
                <c:pt idx="147">
                  <c:v>24</c:v>
                </c:pt>
                <c:pt idx="148">
                  <c:v>37</c:v>
                </c:pt>
                <c:pt idx="149">
                  <c:v>0</c:v>
                </c:pt>
                <c:pt idx="150">
                  <c:v>13</c:v>
                </c:pt>
                <c:pt idx="151">
                  <c:v>15</c:v>
                </c:pt>
                <c:pt idx="152">
                  <c:v>56</c:v>
                </c:pt>
                <c:pt idx="153">
                  <c:v>13</c:v>
                </c:pt>
                <c:pt idx="154">
                  <c:v>2</c:v>
                </c:pt>
                <c:pt idx="155">
                  <c:v>2</c:v>
                </c:pt>
                <c:pt idx="156">
                  <c:v>22</c:v>
                </c:pt>
                <c:pt idx="157">
                  <c:v>0</c:v>
                </c:pt>
                <c:pt idx="158">
                  <c:v>7</c:v>
                </c:pt>
                <c:pt idx="159">
                  <c:v>4</c:v>
                </c:pt>
                <c:pt idx="160">
                  <c:v>0</c:v>
                </c:pt>
                <c:pt idx="161">
                  <c:v>74</c:v>
                </c:pt>
                <c:pt idx="162">
                  <c:v>3</c:v>
                </c:pt>
                <c:pt idx="163">
                  <c:v>9</c:v>
                </c:pt>
                <c:pt idx="164">
                  <c:v>59</c:v>
                </c:pt>
                <c:pt idx="165">
                  <c:v>52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19</c:v>
                </c:pt>
                <c:pt idx="170">
                  <c:v>3</c:v>
                </c:pt>
                <c:pt idx="171">
                  <c:v>0</c:v>
                </c:pt>
                <c:pt idx="172">
                  <c:v>62</c:v>
                </c:pt>
                <c:pt idx="173">
                  <c:v>12</c:v>
                </c:pt>
                <c:pt idx="174">
                  <c:v>36</c:v>
                </c:pt>
                <c:pt idx="175">
                  <c:v>4</c:v>
                </c:pt>
                <c:pt idx="176">
                  <c:v>79</c:v>
                </c:pt>
                <c:pt idx="177">
                  <c:v>28</c:v>
                </c:pt>
                <c:pt idx="178">
                  <c:v>47</c:v>
                </c:pt>
                <c:pt idx="179">
                  <c:v>0</c:v>
                </c:pt>
                <c:pt idx="180">
                  <c:v>89</c:v>
                </c:pt>
                <c:pt idx="181">
                  <c:v>40</c:v>
                </c:pt>
                <c:pt idx="182">
                  <c:v>50</c:v>
                </c:pt>
                <c:pt idx="183">
                  <c:v>43</c:v>
                </c:pt>
                <c:pt idx="184">
                  <c:v>75</c:v>
                </c:pt>
                <c:pt idx="185">
                  <c:v>25</c:v>
                </c:pt>
                <c:pt idx="186">
                  <c:v>0</c:v>
                </c:pt>
                <c:pt idx="187">
                  <c:v>16</c:v>
                </c:pt>
                <c:pt idx="188">
                  <c:v>25</c:v>
                </c:pt>
                <c:pt idx="189">
                  <c:v>0</c:v>
                </c:pt>
                <c:pt idx="190">
                  <c:v>30</c:v>
                </c:pt>
                <c:pt idx="191">
                  <c:v>6</c:v>
                </c:pt>
                <c:pt idx="192">
                  <c:v>101</c:v>
                </c:pt>
                <c:pt idx="193">
                  <c:v>0</c:v>
                </c:pt>
                <c:pt idx="194">
                  <c:v>66</c:v>
                </c:pt>
                <c:pt idx="195">
                  <c:v>0</c:v>
                </c:pt>
                <c:pt idx="196">
                  <c:v>0</c:v>
                </c:pt>
                <c:pt idx="197">
                  <c:v>35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14</c:v>
                </c:pt>
                <c:pt idx="202">
                  <c:v>3</c:v>
                </c:pt>
                <c:pt idx="203">
                  <c:v>1</c:v>
                </c:pt>
                <c:pt idx="204">
                  <c:v>21</c:v>
                </c:pt>
                <c:pt idx="205">
                  <c:v>10</c:v>
                </c:pt>
                <c:pt idx="206">
                  <c:v>6</c:v>
                </c:pt>
                <c:pt idx="207">
                  <c:v>10</c:v>
                </c:pt>
                <c:pt idx="208">
                  <c:v>0</c:v>
                </c:pt>
                <c:pt idx="209">
                  <c:v>0</c:v>
                </c:pt>
                <c:pt idx="210">
                  <c:v>71</c:v>
                </c:pt>
                <c:pt idx="211">
                  <c:v>0</c:v>
                </c:pt>
                <c:pt idx="212">
                  <c:v>0</c:v>
                </c:pt>
                <c:pt idx="213">
                  <c:v>101</c:v>
                </c:pt>
                <c:pt idx="214">
                  <c:v>27</c:v>
                </c:pt>
                <c:pt idx="215">
                  <c:v>0</c:v>
                </c:pt>
                <c:pt idx="216">
                  <c:v>22</c:v>
                </c:pt>
                <c:pt idx="217">
                  <c:v>42</c:v>
                </c:pt>
                <c:pt idx="218">
                  <c:v>14</c:v>
                </c:pt>
                <c:pt idx="219">
                  <c:v>4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42</c:v>
                </c:pt>
                <c:pt idx="229">
                  <c:v>25</c:v>
                </c:pt>
                <c:pt idx="230">
                  <c:v>0</c:v>
                </c:pt>
                <c:pt idx="231">
                  <c:v>50</c:v>
                </c:pt>
                <c:pt idx="232">
                  <c:v>9</c:v>
                </c:pt>
                <c:pt idx="233">
                  <c:v>3</c:v>
                </c:pt>
                <c:pt idx="234">
                  <c:v>49</c:v>
                </c:pt>
                <c:pt idx="235">
                  <c:v>137</c:v>
                </c:pt>
                <c:pt idx="236">
                  <c:v>59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17</c:v>
                </c:pt>
                <c:pt idx="241">
                  <c:v>0</c:v>
                </c:pt>
                <c:pt idx="242">
                  <c:v>49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50</c:v>
                </c:pt>
                <c:pt idx="248">
                  <c:v>49</c:v>
                </c:pt>
                <c:pt idx="249">
                  <c:v>60</c:v>
                </c:pt>
                <c:pt idx="250">
                  <c:v>54</c:v>
                </c:pt>
                <c:pt idx="251">
                  <c:v>14</c:v>
                </c:pt>
                <c:pt idx="252">
                  <c:v>9</c:v>
                </c:pt>
                <c:pt idx="253">
                  <c:v>21</c:v>
                </c:pt>
                <c:pt idx="254">
                  <c:v>0</c:v>
                </c:pt>
                <c:pt idx="255">
                  <c:v>13</c:v>
                </c:pt>
                <c:pt idx="256">
                  <c:v>36</c:v>
                </c:pt>
                <c:pt idx="257">
                  <c:v>55</c:v>
                </c:pt>
                <c:pt idx="258">
                  <c:v>18</c:v>
                </c:pt>
                <c:pt idx="259">
                  <c:v>6</c:v>
                </c:pt>
                <c:pt idx="260">
                  <c:v>42</c:v>
                </c:pt>
                <c:pt idx="261">
                  <c:v>42</c:v>
                </c:pt>
                <c:pt idx="262">
                  <c:v>0</c:v>
                </c:pt>
                <c:pt idx="263">
                  <c:v>45</c:v>
                </c:pt>
                <c:pt idx="264">
                  <c:v>11</c:v>
                </c:pt>
                <c:pt idx="265">
                  <c:v>0</c:v>
                </c:pt>
                <c:pt idx="266">
                  <c:v>0</c:v>
                </c:pt>
                <c:pt idx="267">
                  <c:v>23</c:v>
                </c:pt>
                <c:pt idx="268">
                  <c:v>11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61</c:v>
                </c:pt>
                <c:pt idx="275">
                  <c:v>3</c:v>
                </c:pt>
                <c:pt idx="276">
                  <c:v>67</c:v>
                </c:pt>
                <c:pt idx="277">
                  <c:v>44</c:v>
                </c:pt>
                <c:pt idx="278">
                  <c:v>0</c:v>
                </c:pt>
                <c:pt idx="279">
                  <c:v>36</c:v>
                </c:pt>
                <c:pt idx="280">
                  <c:v>25</c:v>
                </c:pt>
                <c:pt idx="281">
                  <c:v>25</c:v>
                </c:pt>
                <c:pt idx="282">
                  <c:v>81</c:v>
                </c:pt>
                <c:pt idx="283">
                  <c:v>11</c:v>
                </c:pt>
                <c:pt idx="284">
                  <c:v>12</c:v>
                </c:pt>
                <c:pt idx="285">
                  <c:v>5</c:v>
                </c:pt>
                <c:pt idx="286">
                  <c:v>0</c:v>
                </c:pt>
                <c:pt idx="287">
                  <c:v>92</c:v>
                </c:pt>
                <c:pt idx="288">
                  <c:v>34</c:v>
                </c:pt>
                <c:pt idx="289">
                  <c:v>11</c:v>
                </c:pt>
                <c:pt idx="290">
                  <c:v>71</c:v>
                </c:pt>
                <c:pt idx="291">
                  <c:v>0</c:v>
                </c:pt>
                <c:pt idx="292">
                  <c:v>9</c:v>
                </c:pt>
                <c:pt idx="293">
                  <c:v>7</c:v>
                </c:pt>
                <c:pt idx="294">
                  <c:v>14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62</c:v>
                </c:pt>
                <c:pt idx="300">
                  <c:v>3</c:v>
                </c:pt>
                <c:pt idx="301">
                  <c:v>97</c:v>
                </c:pt>
                <c:pt idx="302">
                  <c:v>1</c:v>
                </c:pt>
                <c:pt idx="303">
                  <c:v>59</c:v>
                </c:pt>
                <c:pt idx="304">
                  <c:v>98</c:v>
                </c:pt>
                <c:pt idx="305">
                  <c:v>0</c:v>
                </c:pt>
                <c:pt idx="306">
                  <c:v>0</c:v>
                </c:pt>
                <c:pt idx="307">
                  <c:v>47</c:v>
                </c:pt>
                <c:pt idx="308">
                  <c:v>4</c:v>
                </c:pt>
                <c:pt idx="309">
                  <c:v>13</c:v>
                </c:pt>
                <c:pt idx="310">
                  <c:v>0</c:v>
                </c:pt>
                <c:pt idx="311">
                  <c:v>44</c:v>
                </c:pt>
                <c:pt idx="312">
                  <c:v>3</c:v>
                </c:pt>
                <c:pt idx="313">
                  <c:v>0</c:v>
                </c:pt>
                <c:pt idx="314">
                  <c:v>15</c:v>
                </c:pt>
                <c:pt idx="315">
                  <c:v>95</c:v>
                </c:pt>
                <c:pt idx="316">
                  <c:v>102</c:v>
                </c:pt>
                <c:pt idx="317">
                  <c:v>10</c:v>
                </c:pt>
                <c:pt idx="318">
                  <c:v>73</c:v>
                </c:pt>
                <c:pt idx="319">
                  <c:v>8</c:v>
                </c:pt>
                <c:pt idx="320">
                  <c:v>20</c:v>
                </c:pt>
                <c:pt idx="321">
                  <c:v>23</c:v>
                </c:pt>
                <c:pt idx="322">
                  <c:v>1</c:v>
                </c:pt>
                <c:pt idx="323">
                  <c:v>11</c:v>
                </c:pt>
                <c:pt idx="324">
                  <c:v>67</c:v>
                </c:pt>
                <c:pt idx="325">
                  <c:v>1</c:v>
                </c:pt>
                <c:pt idx="326">
                  <c:v>1</c:v>
                </c:pt>
                <c:pt idx="327">
                  <c:v>20</c:v>
                </c:pt>
                <c:pt idx="328">
                  <c:v>17</c:v>
                </c:pt>
                <c:pt idx="329">
                  <c:v>0</c:v>
                </c:pt>
                <c:pt idx="330">
                  <c:v>95</c:v>
                </c:pt>
                <c:pt idx="331">
                  <c:v>15</c:v>
                </c:pt>
                <c:pt idx="332">
                  <c:v>15</c:v>
                </c:pt>
                <c:pt idx="333">
                  <c:v>29</c:v>
                </c:pt>
                <c:pt idx="334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axId val="158647519"/>
        <c:axId val="158654719"/>
      </c:barChart>
      <c:catAx>
        <c:axId val="158647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654719"/>
        <c:crosses val="autoZero"/>
        <c:auto val="1"/>
        <c:lblAlgn val="ctr"/>
        <c:lblOffset val="100"/>
        <c:noMultiLvlLbl val="0"/>
      </c:catAx>
      <c:valAx>
        <c:axId val="1586547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accent1">
                    <a:lumMod val="40000"/>
                    <a:lumOff val="60000"/>
                  </a:schemeClr>
                </a:solidFill>
                <a:latin typeface="Algerian" panose="04020705040A02060702" pitchFamily="82" charset="0"/>
                <a:ea typeface="+mn-ea"/>
                <a:cs typeface="+mn-cs"/>
              </a:defRPr>
            </a:pPr>
          </a:p>
        </c:txPr>
        <c:crossAx val="158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PROJECT_DATASET.xlsx]Sheet3!PivotTable22</c:name>
    <c:fmtId val="4"/>
  </c:pivotSource>
  <c:chart>
    <c:autoTitleDeleted val="1"/>
    <c:plotArea>
      <c:layout>
        <c:manualLayout>
          <c:layoutTarget val="inner"/>
          <c:xMode val="edge"/>
          <c:yMode val="edge"/>
          <c:x val="0.119655684990982"/>
          <c:y val="0.140357779716754"/>
          <c:w val="0.731831287354717"/>
          <c:h val="0.851803735616781"/>
        </c:manualLayout>
      </c:layout>
      <c:pieChart>
        <c:varyColors val="1"/>
        <c:ser>
          <c:idx val="0"/>
          <c:order val="0"/>
          <c:tx>
            <c:strRef>
              <c:f>Sheet3!$T$5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200" b="1" i="0" u="none" strike="noStrike" kern="1200" baseline="0">
                    <a:solidFill>
                      <a:schemeClr val="accent6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Sheet3!$S$6:$S$43</c:f>
              <c:strCache>
                <c:ptCount val="37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</c:strCache>
            </c:strRef>
          </c:cat>
          <c:val>
            <c:numRef>
              <c:f>Sheet3!$T$6:$T$43</c:f>
              <c:numCache>
                <c:formatCode>General</c:formatCode>
                <c:ptCount val="37"/>
                <c:pt idx="0">
                  <c:v>9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10</c:v>
                </c:pt>
                <c:pt idx="12">
                  <c:v>13</c:v>
                </c:pt>
                <c:pt idx="13">
                  <c:v>6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17</c:v>
                </c:pt>
                <c:pt idx="28">
                  <c:v>15</c:v>
                </c:pt>
                <c:pt idx="29">
                  <c:v>13</c:v>
                </c:pt>
                <c:pt idx="30">
                  <c:v>6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18</c:v>
                </c:pt>
                <c:pt idx="35">
                  <c:v>11</c:v>
                </c:pt>
                <c:pt idx="3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6211963809271"/>
          <c:y val="0.00799169161661596"/>
          <c:w val="0.938888888888889"/>
          <c:h val="0.898148148148148"/>
        </c:manualLayout>
      </c:layout>
      <c:scatterChart>
        <c:scatterStyle val="marker"/>
        <c:varyColors val="0"/>
        <c:ser>
          <c:idx val="0"/>
          <c:order val="0"/>
          <c:tx>
            <c:strRef>
              <c:f>Sheet3!$S$45</c:f>
              <c:strCache>
                <c:ptCount val="1"/>
                <c:pt idx="0">
                  <c:v>Wickets_conseded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Sheet3!$R$46:$R$380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xVal>
          <c:yVal>
            <c:numRef>
              <c:f>Sheet3!$S$46:$S$380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6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0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5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8</c:v>
                </c:pt>
                <c:pt idx="226">
                  <c:v>3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0</c:v>
                </c:pt>
                <c:pt idx="308">
                  <c:v>9</c:v>
                </c:pt>
                <c:pt idx="309">
                  <c:v>7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5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Sheet3!$T$45</c:f>
              <c:strCache>
                <c:ptCount val="1"/>
                <c:pt idx="0">
                  <c:v>Sum of ECO_Conseded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Sheet3!$R$46:$R$380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xVal>
          <c:yVal>
            <c:numRef>
              <c:f>Sheet3!$T$46:$T$380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4.19999980926514</c:v>
                </c:pt>
                <c:pt idx="5">
                  <c:v>24.2000002861023</c:v>
                </c:pt>
                <c:pt idx="6">
                  <c:v>0</c:v>
                </c:pt>
                <c:pt idx="7">
                  <c:v>13</c:v>
                </c:pt>
                <c:pt idx="8">
                  <c:v>40.9999997615814</c:v>
                </c:pt>
                <c:pt idx="9">
                  <c:v>4</c:v>
                </c:pt>
                <c:pt idx="10">
                  <c:v>16.1999995708466</c:v>
                </c:pt>
                <c:pt idx="11">
                  <c:v>22.3000001907349</c:v>
                </c:pt>
                <c:pt idx="12">
                  <c:v>24</c:v>
                </c:pt>
                <c:pt idx="13">
                  <c:v>17.6999998092651</c:v>
                </c:pt>
                <c:pt idx="14">
                  <c:v>25.3000001907349</c:v>
                </c:pt>
                <c:pt idx="15">
                  <c:v>11.5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15.3000001907349</c:v>
                </c:pt>
                <c:pt idx="20">
                  <c:v>0</c:v>
                </c:pt>
                <c:pt idx="21">
                  <c:v>11</c:v>
                </c:pt>
                <c:pt idx="22">
                  <c:v>22.3999996185303</c:v>
                </c:pt>
                <c:pt idx="23">
                  <c:v>18.8000004291534</c:v>
                </c:pt>
                <c:pt idx="24">
                  <c:v>11.8999996185303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5.5</c:v>
                </c:pt>
                <c:pt idx="29">
                  <c:v>26</c:v>
                </c:pt>
                <c:pt idx="30">
                  <c:v>0</c:v>
                </c:pt>
                <c:pt idx="31">
                  <c:v>24</c:v>
                </c:pt>
                <c:pt idx="32">
                  <c:v>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17.4999997615814</c:v>
                </c:pt>
                <c:pt idx="37">
                  <c:v>35.3999996185303</c:v>
                </c:pt>
                <c:pt idx="38">
                  <c:v>19</c:v>
                </c:pt>
                <c:pt idx="39">
                  <c:v>11.5</c:v>
                </c:pt>
                <c:pt idx="40">
                  <c:v>25</c:v>
                </c:pt>
                <c:pt idx="41">
                  <c:v>0</c:v>
                </c:pt>
                <c:pt idx="42">
                  <c:v>17</c:v>
                </c:pt>
                <c:pt idx="43">
                  <c:v>38.6999998092651</c:v>
                </c:pt>
                <c:pt idx="44">
                  <c:v>7.59999990463257</c:v>
                </c:pt>
                <c:pt idx="45">
                  <c:v>8.19999980926514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10.5</c:v>
                </c:pt>
                <c:pt idx="50">
                  <c:v>32.3000004291534</c:v>
                </c:pt>
                <c:pt idx="51">
                  <c:v>18</c:v>
                </c:pt>
                <c:pt idx="52">
                  <c:v>20.8000001907349</c:v>
                </c:pt>
                <c:pt idx="53">
                  <c:v>31.6999998092651</c:v>
                </c:pt>
                <c:pt idx="54">
                  <c:v>19.8000001907349</c:v>
                </c:pt>
                <c:pt idx="55">
                  <c:v>15.6999998092651</c:v>
                </c:pt>
                <c:pt idx="56">
                  <c:v>5.69999980926514</c:v>
                </c:pt>
                <c:pt idx="57">
                  <c:v>28.5999999046326</c:v>
                </c:pt>
                <c:pt idx="58">
                  <c:v>8</c:v>
                </c:pt>
                <c:pt idx="59">
                  <c:v>5.30000019073486</c:v>
                </c:pt>
                <c:pt idx="60">
                  <c:v>15.5</c:v>
                </c:pt>
                <c:pt idx="61">
                  <c:v>20.5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23.6000003814697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5.5</c:v>
                </c:pt>
                <c:pt idx="70">
                  <c:v>15.3000001907349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11.5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</c:v>
                </c:pt>
                <c:pt idx="80">
                  <c:v>23.9999997615814</c:v>
                </c:pt>
                <c:pt idx="81">
                  <c:v>0</c:v>
                </c:pt>
                <c:pt idx="82">
                  <c:v>0</c:v>
                </c:pt>
                <c:pt idx="83">
                  <c:v>10.3999996185303</c:v>
                </c:pt>
                <c:pt idx="84">
                  <c:v>0</c:v>
                </c:pt>
                <c:pt idx="85">
                  <c:v>0</c:v>
                </c:pt>
                <c:pt idx="86">
                  <c:v>30.1999998092651</c:v>
                </c:pt>
                <c:pt idx="87">
                  <c:v>16.5</c:v>
                </c:pt>
                <c:pt idx="88">
                  <c:v>6.80000019073486</c:v>
                </c:pt>
                <c:pt idx="89">
                  <c:v>16.1999998092651</c:v>
                </c:pt>
                <c:pt idx="90">
                  <c:v>15</c:v>
                </c:pt>
                <c:pt idx="91">
                  <c:v>0</c:v>
                </c:pt>
                <c:pt idx="92">
                  <c:v>8.5</c:v>
                </c:pt>
                <c:pt idx="93">
                  <c:v>0</c:v>
                </c:pt>
                <c:pt idx="94">
                  <c:v>14.1999998092651</c:v>
                </c:pt>
                <c:pt idx="95">
                  <c:v>20.8999996185303</c:v>
                </c:pt>
                <c:pt idx="96">
                  <c:v>15.3000001907349</c:v>
                </c:pt>
                <c:pt idx="97">
                  <c:v>0</c:v>
                </c:pt>
                <c:pt idx="98">
                  <c:v>0</c:v>
                </c:pt>
                <c:pt idx="99">
                  <c:v>4.5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15.8000001907349</c:v>
                </c:pt>
                <c:pt idx="106">
                  <c:v>24.5</c:v>
                </c:pt>
                <c:pt idx="107">
                  <c:v>0</c:v>
                </c:pt>
                <c:pt idx="108">
                  <c:v>0</c:v>
                </c:pt>
                <c:pt idx="109">
                  <c:v>34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18.3000001907349</c:v>
                </c:pt>
                <c:pt idx="114">
                  <c:v>3.5</c:v>
                </c:pt>
                <c:pt idx="115">
                  <c:v>23.5999999046326</c:v>
                </c:pt>
                <c:pt idx="116">
                  <c:v>8</c:v>
                </c:pt>
                <c:pt idx="117">
                  <c:v>0</c:v>
                </c:pt>
                <c:pt idx="118">
                  <c:v>39.0999999046326</c:v>
                </c:pt>
                <c:pt idx="119">
                  <c:v>13.6999998092651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12.1999998092651</c:v>
                </c:pt>
                <c:pt idx="124">
                  <c:v>25.3999996185303</c:v>
                </c:pt>
                <c:pt idx="125">
                  <c:v>19.0999999046326</c:v>
                </c:pt>
                <c:pt idx="126">
                  <c:v>16.1000003814697</c:v>
                </c:pt>
                <c:pt idx="127">
                  <c:v>0</c:v>
                </c:pt>
                <c:pt idx="128">
                  <c:v>11.7000000476837</c:v>
                </c:pt>
                <c:pt idx="129">
                  <c:v>13.3000001907349</c:v>
                </c:pt>
                <c:pt idx="130">
                  <c:v>25</c:v>
                </c:pt>
                <c:pt idx="131">
                  <c:v>33.5</c:v>
                </c:pt>
                <c:pt idx="132">
                  <c:v>0</c:v>
                </c:pt>
                <c:pt idx="133">
                  <c:v>0</c:v>
                </c:pt>
                <c:pt idx="134">
                  <c:v>14.6999998092651</c:v>
                </c:pt>
                <c:pt idx="135">
                  <c:v>2.5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6.80000019073486</c:v>
                </c:pt>
                <c:pt idx="140">
                  <c:v>0</c:v>
                </c:pt>
                <c:pt idx="141">
                  <c:v>23.5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10.3000001907349</c:v>
                </c:pt>
                <c:pt idx="148">
                  <c:v>8.5</c:v>
                </c:pt>
                <c:pt idx="149">
                  <c:v>8.69999980926514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</c:v>
                </c:pt>
                <c:pt idx="154">
                  <c:v>19.1999998092651</c:v>
                </c:pt>
                <c:pt idx="155">
                  <c:v>5.19999980926514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11.5</c:v>
                </c:pt>
                <c:pt idx="160">
                  <c:v>17.5</c:v>
                </c:pt>
                <c:pt idx="161">
                  <c:v>23.1999998092651</c:v>
                </c:pt>
                <c:pt idx="162">
                  <c:v>0</c:v>
                </c:pt>
                <c:pt idx="163">
                  <c:v>17.8999996185303</c:v>
                </c:pt>
                <c:pt idx="164">
                  <c:v>14.3000001907349</c:v>
                </c:pt>
                <c:pt idx="165">
                  <c:v>18.6000003814697</c:v>
                </c:pt>
                <c:pt idx="166">
                  <c:v>0</c:v>
                </c:pt>
                <c:pt idx="167">
                  <c:v>22.3999996185303</c:v>
                </c:pt>
                <c:pt idx="168">
                  <c:v>16.5</c:v>
                </c:pt>
                <c:pt idx="169">
                  <c:v>0</c:v>
                </c:pt>
                <c:pt idx="170">
                  <c:v>17.1999998092651</c:v>
                </c:pt>
                <c:pt idx="171">
                  <c:v>14.8000001907349</c:v>
                </c:pt>
                <c:pt idx="172">
                  <c:v>0</c:v>
                </c:pt>
                <c:pt idx="173">
                  <c:v>5.5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8.5</c:v>
                </c:pt>
                <c:pt idx="178">
                  <c:v>27.7999999523163</c:v>
                </c:pt>
                <c:pt idx="179">
                  <c:v>0</c:v>
                </c:pt>
                <c:pt idx="180">
                  <c:v>0</c:v>
                </c:pt>
                <c:pt idx="181">
                  <c:v>27.8000001907349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28.8000001907349</c:v>
                </c:pt>
                <c:pt idx="187">
                  <c:v>0</c:v>
                </c:pt>
                <c:pt idx="188">
                  <c:v>7.5</c:v>
                </c:pt>
                <c:pt idx="189">
                  <c:v>6.19999980926514</c:v>
                </c:pt>
                <c:pt idx="190">
                  <c:v>12</c:v>
                </c:pt>
                <c:pt idx="191">
                  <c:v>0</c:v>
                </c:pt>
                <c:pt idx="192">
                  <c:v>0</c:v>
                </c:pt>
                <c:pt idx="193">
                  <c:v>4.80000019073486</c:v>
                </c:pt>
                <c:pt idx="194">
                  <c:v>0</c:v>
                </c:pt>
                <c:pt idx="195">
                  <c:v>0</c:v>
                </c:pt>
                <c:pt idx="196">
                  <c:v>5.30000019073486</c:v>
                </c:pt>
                <c:pt idx="197">
                  <c:v>0</c:v>
                </c:pt>
                <c:pt idx="198">
                  <c:v>8.69999980926514</c:v>
                </c:pt>
                <c:pt idx="199">
                  <c:v>4.79999995231628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17.6999998092651</c:v>
                </c:pt>
                <c:pt idx="208">
                  <c:v>17.8000001907349</c:v>
                </c:pt>
                <c:pt idx="209">
                  <c:v>24.4999997615814</c:v>
                </c:pt>
                <c:pt idx="210">
                  <c:v>0</c:v>
                </c:pt>
                <c:pt idx="211">
                  <c:v>6.80000019073486</c:v>
                </c:pt>
                <c:pt idx="212">
                  <c:v>12.5</c:v>
                </c:pt>
                <c:pt idx="213">
                  <c:v>0</c:v>
                </c:pt>
                <c:pt idx="214">
                  <c:v>0</c:v>
                </c:pt>
                <c:pt idx="215">
                  <c:v>15.3999996185303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21.1999998092651</c:v>
                </c:pt>
                <c:pt idx="220">
                  <c:v>16.8000001907349</c:v>
                </c:pt>
                <c:pt idx="221">
                  <c:v>6.60000014305115</c:v>
                </c:pt>
                <c:pt idx="222">
                  <c:v>7.5</c:v>
                </c:pt>
                <c:pt idx="223">
                  <c:v>0</c:v>
                </c:pt>
                <c:pt idx="224">
                  <c:v>10.6999998092651</c:v>
                </c:pt>
                <c:pt idx="225">
                  <c:v>17</c:v>
                </c:pt>
                <c:pt idx="226">
                  <c:v>4.69999980926514</c:v>
                </c:pt>
                <c:pt idx="227">
                  <c:v>16.8000001907349</c:v>
                </c:pt>
                <c:pt idx="228">
                  <c:v>0</c:v>
                </c:pt>
                <c:pt idx="229">
                  <c:v>15</c:v>
                </c:pt>
                <c:pt idx="230">
                  <c:v>5.80000019073486</c:v>
                </c:pt>
                <c:pt idx="231">
                  <c:v>0</c:v>
                </c:pt>
                <c:pt idx="232">
                  <c:v>0</c:v>
                </c:pt>
                <c:pt idx="233">
                  <c:v>3.20000004768372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12</c:v>
                </c:pt>
                <c:pt idx="240">
                  <c:v>2.20000004768372</c:v>
                </c:pt>
                <c:pt idx="241">
                  <c:v>0</c:v>
                </c:pt>
                <c:pt idx="242">
                  <c:v>0</c:v>
                </c:pt>
                <c:pt idx="243">
                  <c:v>19.7999995946884</c:v>
                </c:pt>
                <c:pt idx="244">
                  <c:v>0</c:v>
                </c:pt>
                <c:pt idx="245">
                  <c:v>11.8000001907349</c:v>
                </c:pt>
                <c:pt idx="246">
                  <c:v>3</c:v>
                </c:pt>
                <c:pt idx="247">
                  <c:v>0</c:v>
                </c:pt>
                <c:pt idx="248">
                  <c:v>21</c:v>
                </c:pt>
                <c:pt idx="249">
                  <c:v>0</c:v>
                </c:pt>
                <c:pt idx="250">
                  <c:v>0</c:v>
                </c:pt>
                <c:pt idx="251">
                  <c:v>26.6999998092651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24.1999998092651</c:v>
                </c:pt>
                <c:pt idx="259">
                  <c:v>0</c:v>
                </c:pt>
                <c:pt idx="260">
                  <c:v>10.5</c:v>
                </c:pt>
                <c:pt idx="261">
                  <c:v>0</c:v>
                </c:pt>
                <c:pt idx="262">
                  <c:v>18.5</c:v>
                </c:pt>
                <c:pt idx="263">
                  <c:v>6.30000019073486</c:v>
                </c:pt>
                <c:pt idx="264">
                  <c:v>21.8000001907349</c:v>
                </c:pt>
                <c:pt idx="265">
                  <c:v>20.6999998092651</c:v>
                </c:pt>
                <c:pt idx="266">
                  <c:v>5.19999980926514</c:v>
                </c:pt>
                <c:pt idx="267">
                  <c:v>0</c:v>
                </c:pt>
                <c:pt idx="268">
                  <c:v>0</c:v>
                </c:pt>
                <c:pt idx="269">
                  <c:v>6.5</c:v>
                </c:pt>
                <c:pt idx="270">
                  <c:v>0</c:v>
                </c:pt>
                <c:pt idx="271">
                  <c:v>0</c:v>
                </c:pt>
                <c:pt idx="272">
                  <c:v>27.0999999046326</c:v>
                </c:pt>
                <c:pt idx="273">
                  <c:v>4.5</c:v>
                </c:pt>
                <c:pt idx="274">
                  <c:v>0</c:v>
                </c:pt>
                <c:pt idx="275">
                  <c:v>13</c:v>
                </c:pt>
                <c:pt idx="276">
                  <c:v>18</c:v>
                </c:pt>
                <c:pt idx="277">
                  <c:v>19.3000001907349</c:v>
                </c:pt>
                <c:pt idx="278">
                  <c:v>6.19999980926514</c:v>
                </c:pt>
                <c:pt idx="279">
                  <c:v>26.0999994277954</c:v>
                </c:pt>
                <c:pt idx="280">
                  <c:v>0</c:v>
                </c:pt>
                <c:pt idx="281">
                  <c:v>25.1999998092651</c:v>
                </c:pt>
                <c:pt idx="282">
                  <c:v>16</c:v>
                </c:pt>
                <c:pt idx="283">
                  <c:v>11.0999999046326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10.7999999523163</c:v>
                </c:pt>
                <c:pt idx="296">
                  <c:v>0</c:v>
                </c:pt>
                <c:pt idx="297">
                  <c:v>9.29999995231628</c:v>
                </c:pt>
                <c:pt idx="298">
                  <c:v>9.5</c:v>
                </c:pt>
                <c:pt idx="299">
                  <c:v>15</c:v>
                </c:pt>
                <c:pt idx="300">
                  <c:v>0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4.80000019073486</c:v>
                </c:pt>
                <c:pt idx="306">
                  <c:v>20.5999999046326</c:v>
                </c:pt>
                <c:pt idx="307">
                  <c:v>0</c:v>
                </c:pt>
                <c:pt idx="308">
                  <c:v>19.9999997615814</c:v>
                </c:pt>
                <c:pt idx="309">
                  <c:v>25.6999998092651</c:v>
                </c:pt>
                <c:pt idx="310">
                  <c:v>0</c:v>
                </c:pt>
                <c:pt idx="311">
                  <c:v>0</c:v>
                </c:pt>
                <c:pt idx="312">
                  <c:v>30.8999996185303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8.19999980926514</c:v>
                </c:pt>
                <c:pt idx="320">
                  <c:v>0</c:v>
                </c:pt>
                <c:pt idx="321">
                  <c:v>27.4000000953674</c:v>
                </c:pt>
                <c:pt idx="322">
                  <c:v>20.900000333786</c:v>
                </c:pt>
                <c:pt idx="323">
                  <c:v>11.3000001907349</c:v>
                </c:pt>
                <c:pt idx="324">
                  <c:v>11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0</c:v>
                </c:pt>
                <c:pt idx="329">
                  <c:v>20.7999997138977</c:v>
                </c:pt>
                <c:pt idx="330">
                  <c:v>0</c:v>
                </c:pt>
                <c:pt idx="331">
                  <c:v>0</c:v>
                </c:pt>
                <c:pt idx="332">
                  <c:v>9</c:v>
                </c:pt>
                <c:pt idx="333">
                  <c:v>0</c:v>
                </c:pt>
                <c:pt idx="334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01567"/>
        <c:axId val="1092704447"/>
      </c:scatterChart>
      <c:valAx>
        <c:axId val="10927015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golian Baiti" panose="03000500000000000000" pitchFamily="66" charset="0"/>
                <a:ea typeface="+mn-ea"/>
                <a:cs typeface="Mongolian Baiti" panose="03000500000000000000" pitchFamily="66" charset="0"/>
              </a:defRPr>
            </a:pPr>
          </a:p>
        </c:txPr>
        <c:crossAx val="1092704447"/>
        <c:crosses val="autoZero"/>
        <c:crossBetween val="midCat"/>
      </c:valAx>
      <c:valAx>
        <c:axId val="10927044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golian Baiti" panose="03000500000000000000" pitchFamily="66" charset="0"/>
                <a:ea typeface="+mn-ea"/>
                <a:cs typeface="Mongolian Baiti" panose="03000500000000000000" pitchFamily="66" charset="0"/>
              </a:defRPr>
            </a:pPr>
          </a:p>
        </c:txPr>
        <c:crossAx val="10927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>
          <a:latin typeface="Mongolian Baiti" panose="03000500000000000000" pitchFamily="66" charset="0"/>
          <a:cs typeface="Mongolian Baiti" panose="03000500000000000000" pitchFamily="66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PROJECT_DATASET.xlsx]Sheet1!PivotTable20</c:name>
    <c:fmtId val="6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Sum of NB_Conseded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Sheet1!$F$52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</c:ser>
        <c:ser>
          <c:idx val="1"/>
          <c:order val="1"/>
          <c:tx>
            <c:strRef>
              <c:f>Sheet1!$G$51</c:f>
              <c:strCache>
                <c:ptCount val="1"/>
                <c:pt idx="0">
                  <c:v>Sum of WD_Conseded</c:v>
                </c:pt>
              </c:strCache>
            </c:strRef>
          </c:tx>
          <c:spPr>
            <a:solidFill>
              <a:srgbClr val="31F1E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Sheet1!$G$52</c:f>
              <c:numCache>
                <c:formatCode>General</c:formatCode>
                <c:ptCount val="1"/>
                <c:pt idx="0">
                  <c:v>341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9"/>
        <c:overlap val="-100"/>
        <c:axId val="144193552"/>
        <c:axId val="144191632"/>
      </c:barChart>
      <c:catAx>
        <c:axId val="144193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91632"/>
        <c:crosses val="autoZero"/>
        <c:auto val="1"/>
        <c:lblAlgn val="ctr"/>
        <c:lblOffset val="100"/>
        <c:noMultiLvlLbl val="0"/>
      </c:catAx>
      <c:valAx>
        <c:axId val="144191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1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PROJECT_DATASET.xlsx]Sheet3!PivotTable19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Sheet3!$L$5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Sheet3!$K$6:$K$15</c:f>
              <c:strCache>
                <c:ptCount val="9"/>
                <c:pt idx="0">
                  <c:v>Arnos Vale Ground, Kingstown, St Vincent </c:v>
                </c:pt>
                <c:pt idx="1">
                  <c:v>Brian Lara Stadium, Tarouba, Trinidad </c:v>
                </c:pt>
                <c:pt idx="2">
                  <c:v>Central Broward Regional Park Stadium Turf Ground, Lauderhill, Florida </c:v>
                </c:pt>
                <c:pt idx="3">
                  <c:v>Daren Sammy National Cricket Stadium, Gros Islet, St Lucia </c:v>
                </c:pt>
                <c:pt idx="4">
                  <c:v>Grand Prairie Stadium, Dallas </c:v>
                </c:pt>
                <c:pt idx="5">
                  <c:v>Kensington Oval, Bridgetown, Barbados </c:v>
                </c:pt>
                <c:pt idx="6">
                  <c:v>Nassau County International Cricket Stadium, New York </c:v>
                </c:pt>
                <c:pt idx="7">
                  <c:v>Providence Stadium, Guyana </c:v>
                </c:pt>
                <c:pt idx="8">
                  <c:v>Sir Vivian Richards Stadium, North Sound, Antigua </c:v>
                </c:pt>
              </c:strCache>
            </c:strRef>
          </c:cat>
          <c:val>
            <c:numRef>
              <c:f>Sheet3!$L$6:$L$15</c:f>
              <c:numCache>
                <c:formatCode>General</c:formatCode>
                <c:ptCount val="9"/>
                <c:pt idx="0">
                  <c:v>661</c:v>
                </c:pt>
                <c:pt idx="1">
                  <c:v>643</c:v>
                </c:pt>
                <c:pt idx="2">
                  <c:v>203</c:v>
                </c:pt>
                <c:pt idx="3">
                  <c:v>933</c:v>
                </c:pt>
                <c:pt idx="4">
                  <c:v>1123</c:v>
                </c:pt>
                <c:pt idx="5">
                  <c:v>1201</c:v>
                </c:pt>
                <c:pt idx="6">
                  <c:v>1579</c:v>
                </c:pt>
                <c:pt idx="7">
                  <c:v>1023</c:v>
                </c:pt>
                <c:pt idx="8">
                  <c:v>715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94799"/>
        <c:axId val="53893839"/>
      </c:lineChart>
      <c:catAx>
        <c:axId val="5389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93839"/>
        <c:crosses val="autoZero"/>
        <c:auto val="1"/>
        <c:lblAlgn val="ctr"/>
        <c:lblOffset val="100"/>
        <c:noMultiLvlLbl val="0"/>
      </c:catAx>
      <c:valAx>
        <c:axId val="538938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9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PROJECT_DATASET.xlsx]Sheet3!PivotTable20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Sheet3!$L$30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Sheet3!$K$31:$K$366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cat>
          <c:val>
            <c:numRef>
              <c:f>Sheet3!$L$31:$L$366</c:f>
              <c:numCache>
                <c:formatCode>General</c:formatCode>
                <c:ptCount val="335"/>
                <c:pt idx="0">
                  <c:v>16</c:v>
                </c:pt>
                <c:pt idx="1">
                  <c:v>18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21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10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8</c:v>
                </c:pt>
                <c:pt idx="68">
                  <c:v>10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12</c:v>
                </c:pt>
                <c:pt idx="86">
                  <c:v>13</c:v>
                </c:pt>
                <c:pt idx="87">
                  <c:v>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2</c:v>
                </c:pt>
                <c:pt idx="93">
                  <c:v>18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16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7</c:v>
                </c:pt>
                <c:pt idx="143">
                  <c:v>5</c:v>
                </c:pt>
                <c:pt idx="144">
                  <c:v>1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9</c:v>
                </c:pt>
                <c:pt idx="162">
                  <c:v>0</c:v>
                </c:pt>
                <c:pt idx="163">
                  <c:v>0</c:v>
                </c:pt>
                <c:pt idx="164">
                  <c:v>11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4</c:v>
                </c:pt>
                <c:pt idx="175">
                  <c:v>0</c:v>
                </c:pt>
                <c:pt idx="176">
                  <c:v>9</c:v>
                </c:pt>
                <c:pt idx="177">
                  <c:v>4</c:v>
                </c:pt>
                <c:pt idx="178">
                  <c:v>6</c:v>
                </c:pt>
                <c:pt idx="179">
                  <c:v>0</c:v>
                </c:pt>
                <c:pt idx="180">
                  <c:v>13</c:v>
                </c:pt>
                <c:pt idx="181">
                  <c:v>4</c:v>
                </c:pt>
                <c:pt idx="182">
                  <c:v>8</c:v>
                </c:pt>
                <c:pt idx="183">
                  <c:v>6</c:v>
                </c:pt>
                <c:pt idx="184">
                  <c:v>11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10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11</c:v>
                </c:pt>
                <c:pt idx="211">
                  <c:v>0</c:v>
                </c:pt>
                <c:pt idx="212">
                  <c:v>0</c:v>
                </c:pt>
                <c:pt idx="213">
                  <c:v>10</c:v>
                </c:pt>
                <c:pt idx="214">
                  <c:v>3</c:v>
                </c:pt>
                <c:pt idx="215">
                  <c:v>0</c:v>
                </c:pt>
                <c:pt idx="216">
                  <c:v>4</c:v>
                </c:pt>
                <c:pt idx="217">
                  <c:v>5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2</c:v>
                </c:pt>
                <c:pt idx="230">
                  <c:v>0</c:v>
                </c:pt>
                <c:pt idx="231">
                  <c:v>8</c:v>
                </c:pt>
                <c:pt idx="232">
                  <c:v>1</c:v>
                </c:pt>
                <c:pt idx="233">
                  <c:v>0</c:v>
                </c:pt>
                <c:pt idx="234">
                  <c:v>8</c:v>
                </c:pt>
                <c:pt idx="235">
                  <c:v>20</c:v>
                </c:pt>
                <c:pt idx="236">
                  <c:v>8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1</c:v>
                </c:pt>
                <c:pt idx="249">
                  <c:v>6</c:v>
                </c:pt>
                <c:pt idx="250">
                  <c:v>7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5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6</c:v>
                </c:pt>
                <c:pt idx="261">
                  <c:v>4</c:v>
                </c:pt>
                <c:pt idx="262">
                  <c:v>0</c:v>
                </c:pt>
                <c:pt idx="263">
                  <c:v>9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</c:v>
                </c:pt>
                <c:pt idx="275">
                  <c:v>0</c:v>
                </c:pt>
                <c:pt idx="276">
                  <c:v>9</c:v>
                </c:pt>
                <c:pt idx="277">
                  <c:v>4</c:v>
                </c:pt>
                <c:pt idx="278">
                  <c:v>0</c:v>
                </c:pt>
                <c:pt idx="279">
                  <c:v>5</c:v>
                </c:pt>
                <c:pt idx="280">
                  <c:v>2</c:v>
                </c:pt>
                <c:pt idx="281">
                  <c:v>3</c:v>
                </c:pt>
                <c:pt idx="282">
                  <c:v>11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11</c:v>
                </c:pt>
                <c:pt idx="288">
                  <c:v>2</c:v>
                </c:pt>
                <c:pt idx="289">
                  <c:v>1</c:v>
                </c:pt>
                <c:pt idx="290">
                  <c:v>7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0</c:v>
                </c:pt>
                <c:pt idx="301">
                  <c:v>12</c:v>
                </c:pt>
                <c:pt idx="302">
                  <c:v>0</c:v>
                </c:pt>
                <c:pt idx="303">
                  <c:v>5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8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11</c:v>
                </c:pt>
                <c:pt idx="316">
                  <c:v>16</c:v>
                </c:pt>
                <c:pt idx="317">
                  <c:v>1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13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PROJECT_DATASET.xlsx]Sheet3!PivotTable22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258333333333333"/>
          <c:y val="0.0601851851851852"/>
          <c:w val="0.538888888888889"/>
          <c:h val="0.898148148148148"/>
        </c:manualLayout>
      </c:layout>
      <c:pieChart>
        <c:varyColors val="1"/>
        <c:ser>
          <c:idx val="0"/>
          <c:order val="0"/>
          <c:tx>
            <c:strRef>
              <c:f>Sheet3!$T$5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Sheet3!$S$6:$S$43</c:f>
              <c:strCache>
                <c:ptCount val="37"/>
                <c:pt idx="0">
                  <c:v>Afghanistan vs Papua New Guinea</c:v>
                </c:pt>
                <c:pt idx="1">
                  <c:v>Afghanistan vs Uganda</c:v>
                </c:pt>
                <c:pt idx="2">
                  <c:v>Australia vs England</c:v>
                </c:pt>
                <c:pt idx="3">
                  <c:v>Australia vs Namibia</c:v>
                </c:pt>
                <c:pt idx="4">
                  <c:v>Australia vs Oman</c:v>
                </c:pt>
                <c:pt idx="5">
                  <c:v>Australia vs Scotland</c:v>
                </c:pt>
                <c:pt idx="6">
                  <c:v>Bangladesh vs Nepal</c:v>
                </c:pt>
                <c:pt idx="7">
                  <c:v>Bangladesh vs Netherlands</c:v>
                </c:pt>
                <c:pt idx="8">
                  <c:v>Canada vs Ireland</c:v>
                </c:pt>
                <c:pt idx="9">
                  <c:v>England vs Oman</c:v>
                </c:pt>
                <c:pt idx="10">
                  <c:v>England vs Scotland</c:v>
                </c:pt>
                <c:pt idx="11">
                  <c:v>India vs Ireland</c:v>
                </c:pt>
                <c:pt idx="12">
                  <c:v>India vs Pakistan</c:v>
                </c:pt>
                <c:pt idx="13">
                  <c:v>Namibia vs England</c:v>
                </c:pt>
                <c:pt idx="14">
                  <c:v>Namibia vs Oman</c:v>
                </c:pt>
                <c:pt idx="15">
                  <c:v>Namibia vs Scotland</c:v>
                </c:pt>
                <c:pt idx="16">
                  <c:v>Netherlands vs Nepal</c:v>
                </c:pt>
                <c:pt idx="17">
                  <c:v>Netherlands vs South Africa</c:v>
                </c:pt>
                <c:pt idx="18">
                  <c:v>New Zealand vs Afghanistan</c:v>
                </c:pt>
                <c:pt idx="19">
                  <c:v>New Zealand vs Papua New Guinea</c:v>
                </c:pt>
                <c:pt idx="20">
                  <c:v>New Zealand vs Uganda</c:v>
                </c:pt>
                <c:pt idx="21">
                  <c:v>Oman vs Scotland</c:v>
                </c:pt>
                <c:pt idx="22">
                  <c:v>Pakistan vs Canada</c:v>
                </c:pt>
                <c:pt idx="23">
                  <c:v>Pakistan vs Ireland</c:v>
                </c:pt>
                <c:pt idx="24">
                  <c:v>Papua New Guinea vs Uganda</c:v>
                </c:pt>
                <c:pt idx="25">
                  <c:v>South Africa vs Bangladesh</c:v>
                </c:pt>
                <c:pt idx="26">
                  <c:v>South Africa vs Nepal</c:v>
                </c:pt>
                <c:pt idx="27">
                  <c:v>Sri Lanka vs Bangladesh</c:v>
                </c:pt>
                <c:pt idx="28">
                  <c:v>Sri Lanka vs Netherlands</c:v>
                </c:pt>
                <c:pt idx="29">
                  <c:v>Sri Lanka vs South Africa</c:v>
                </c:pt>
                <c:pt idx="30">
                  <c:v>United States vs Canada</c:v>
                </c:pt>
                <c:pt idx="31">
                  <c:v>United States vs India</c:v>
                </c:pt>
                <c:pt idx="32">
                  <c:v>United States vs Pakistan</c:v>
                </c:pt>
                <c:pt idx="33">
                  <c:v>West Indies vs Afghanistan</c:v>
                </c:pt>
                <c:pt idx="34">
                  <c:v>West Indies vs New Zealand</c:v>
                </c:pt>
                <c:pt idx="35">
                  <c:v>West Indies vs Papua New Guinea</c:v>
                </c:pt>
                <c:pt idx="36">
                  <c:v>West Indies vs Uganda</c:v>
                </c:pt>
              </c:strCache>
            </c:strRef>
          </c:cat>
          <c:val>
            <c:numRef>
              <c:f>Sheet3!$T$6:$T$43</c:f>
              <c:numCache>
                <c:formatCode>General</c:formatCode>
                <c:ptCount val="37"/>
                <c:pt idx="0">
                  <c:v>9</c:v>
                </c:pt>
                <c:pt idx="1">
                  <c:v>15</c:v>
                </c:pt>
                <c:pt idx="2">
                  <c:v>11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18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0</c:v>
                </c:pt>
                <c:pt idx="11">
                  <c:v>10</c:v>
                </c:pt>
                <c:pt idx="12">
                  <c:v>13</c:v>
                </c:pt>
                <c:pt idx="13">
                  <c:v>6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15</c:v>
                </c:pt>
                <c:pt idx="19">
                  <c:v>12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13</c:v>
                </c:pt>
                <c:pt idx="27">
                  <c:v>17</c:v>
                </c:pt>
                <c:pt idx="28">
                  <c:v>15</c:v>
                </c:pt>
                <c:pt idx="29">
                  <c:v>13</c:v>
                </c:pt>
                <c:pt idx="30">
                  <c:v>6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18</c:v>
                </c:pt>
                <c:pt idx="35">
                  <c:v>11</c:v>
                </c:pt>
                <c:pt idx="36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Sheet3!$S$45</c:f>
              <c:strCache>
                <c:ptCount val="1"/>
                <c:pt idx="0">
                  <c:v>Wickets_conseded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Sheet3!$R$46:$R$380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xVal>
          <c:yVal>
            <c:numRef>
              <c:f>Sheet3!$S$46:$S$380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5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6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2</c:v>
                </c:pt>
                <c:pt idx="164">
                  <c:v>4</c:v>
                </c:pt>
                <c:pt idx="165">
                  <c:v>3</c:v>
                </c:pt>
                <c:pt idx="166">
                  <c:v>0</c:v>
                </c:pt>
                <c:pt idx="167">
                  <c:v>4</c:v>
                </c:pt>
                <c:pt idx="168">
                  <c:v>4</c:v>
                </c:pt>
                <c:pt idx="169">
                  <c:v>0</c:v>
                </c:pt>
                <c:pt idx="170">
                  <c:v>5</c:v>
                </c:pt>
                <c:pt idx="171">
                  <c:v>3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3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5</c:v>
                </c:pt>
                <c:pt idx="208">
                  <c:v>6</c:v>
                </c:pt>
                <c:pt idx="209">
                  <c:v>3</c:v>
                </c:pt>
                <c:pt idx="210">
                  <c:v>0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6</c:v>
                </c:pt>
                <c:pt idx="222">
                  <c:v>3</c:v>
                </c:pt>
                <c:pt idx="223">
                  <c:v>0</c:v>
                </c:pt>
                <c:pt idx="224">
                  <c:v>2</c:v>
                </c:pt>
                <c:pt idx="225">
                  <c:v>8</c:v>
                </c:pt>
                <c:pt idx="226">
                  <c:v>3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8</c:v>
                </c:pt>
                <c:pt idx="244">
                  <c:v>0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</c:v>
                </c:pt>
                <c:pt idx="273">
                  <c:v>2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3</c:v>
                </c:pt>
                <c:pt idx="296">
                  <c:v>0</c:v>
                </c:pt>
                <c:pt idx="297">
                  <c:v>7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</c:v>
                </c:pt>
                <c:pt idx="306">
                  <c:v>4</c:v>
                </c:pt>
                <c:pt idx="307">
                  <c:v>0</c:v>
                </c:pt>
                <c:pt idx="308">
                  <c:v>9</c:v>
                </c:pt>
                <c:pt idx="309">
                  <c:v>7</c:v>
                </c:pt>
                <c:pt idx="310">
                  <c:v>0</c:v>
                </c:pt>
                <c:pt idx="311">
                  <c:v>0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5</c:v>
                </c:pt>
                <c:pt idx="320">
                  <c:v>0</c:v>
                </c:pt>
                <c:pt idx="321">
                  <c:v>5</c:v>
                </c:pt>
                <c:pt idx="322">
                  <c:v>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6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Sheet3!$T$45</c:f>
              <c:strCache>
                <c:ptCount val="1"/>
                <c:pt idx="0">
                  <c:v>Sum of ECO_Conseded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strRef>
              <c:f>Sheet3!$R$46:$R$380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xVal>
          <c:yVal>
            <c:numRef>
              <c:f>Sheet3!$T$46:$T$380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4.19999980926514</c:v>
                </c:pt>
                <c:pt idx="5">
                  <c:v>24.2000002861023</c:v>
                </c:pt>
                <c:pt idx="6">
                  <c:v>0</c:v>
                </c:pt>
                <c:pt idx="7">
                  <c:v>13</c:v>
                </c:pt>
                <c:pt idx="8">
                  <c:v>40.9999997615814</c:v>
                </c:pt>
                <c:pt idx="9">
                  <c:v>4</c:v>
                </c:pt>
                <c:pt idx="10">
                  <c:v>16.1999995708466</c:v>
                </c:pt>
                <c:pt idx="11">
                  <c:v>22.3000001907349</c:v>
                </c:pt>
                <c:pt idx="12">
                  <c:v>24</c:v>
                </c:pt>
                <c:pt idx="13">
                  <c:v>17.6999998092651</c:v>
                </c:pt>
                <c:pt idx="14">
                  <c:v>25.3000001907349</c:v>
                </c:pt>
                <c:pt idx="15">
                  <c:v>11.5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15.3000001907349</c:v>
                </c:pt>
                <c:pt idx="20">
                  <c:v>0</c:v>
                </c:pt>
                <c:pt idx="21">
                  <c:v>11</c:v>
                </c:pt>
                <c:pt idx="22">
                  <c:v>22.3999996185303</c:v>
                </c:pt>
                <c:pt idx="23">
                  <c:v>18.8000004291534</c:v>
                </c:pt>
                <c:pt idx="24">
                  <c:v>11.8999996185303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5.5</c:v>
                </c:pt>
                <c:pt idx="29">
                  <c:v>26</c:v>
                </c:pt>
                <c:pt idx="30">
                  <c:v>0</c:v>
                </c:pt>
                <c:pt idx="31">
                  <c:v>24</c:v>
                </c:pt>
                <c:pt idx="32">
                  <c:v>3.5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17.4999997615814</c:v>
                </c:pt>
                <c:pt idx="37">
                  <c:v>35.3999996185303</c:v>
                </c:pt>
                <c:pt idx="38">
                  <c:v>19</c:v>
                </c:pt>
                <c:pt idx="39">
                  <c:v>11.5</c:v>
                </c:pt>
                <c:pt idx="40">
                  <c:v>25</c:v>
                </c:pt>
                <c:pt idx="41">
                  <c:v>0</c:v>
                </c:pt>
                <c:pt idx="42">
                  <c:v>17</c:v>
                </c:pt>
                <c:pt idx="43">
                  <c:v>38.6999998092651</c:v>
                </c:pt>
                <c:pt idx="44">
                  <c:v>7.59999990463257</c:v>
                </c:pt>
                <c:pt idx="45">
                  <c:v>8.19999980926514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10.5</c:v>
                </c:pt>
                <c:pt idx="50">
                  <c:v>32.3000004291534</c:v>
                </c:pt>
                <c:pt idx="51">
                  <c:v>18</c:v>
                </c:pt>
                <c:pt idx="52">
                  <c:v>20.8000001907349</c:v>
                </c:pt>
                <c:pt idx="53">
                  <c:v>31.6999998092651</c:v>
                </c:pt>
                <c:pt idx="54">
                  <c:v>19.8000001907349</c:v>
                </c:pt>
                <c:pt idx="55">
                  <c:v>15.6999998092651</c:v>
                </c:pt>
                <c:pt idx="56">
                  <c:v>5.69999980926514</c:v>
                </c:pt>
                <c:pt idx="57">
                  <c:v>28.5999999046326</c:v>
                </c:pt>
                <c:pt idx="58">
                  <c:v>8</c:v>
                </c:pt>
                <c:pt idx="59">
                  <c:v>5.30000019073486</c:v>
                </c:pt>
                <c:pt idx="60">
                  <c:v>15.5</c:v>
                </c:pt>
                <c:pt idx="61">
                  <c:v>20.5</c:v>
                </c:pt>
                <c:pt idx="62">
                  <c:v>23</c:v>
                </c:pt>
                <c:pt idx="63">
                  <c:v>0</c:v>
                </c:pt>
                <c:pt idx="64">
                  <c:v>0</c:v>
                </c:pt>
                <c:pt idx="65">
                  <c:v>23.6000003814697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5.5</c:v>
                </c:pt>
                <c:pt idx="70">
                  <c:v>15.3000001907349</c:v>
                </c:pt>
                <c:pt idx="71">
                  <c:v>0</c:v>
                </c:pt>
                <c:pt idx="72">
                  <c:v>0</c:v>
                </c:pt>
                <c:pt idx="73">
                  <c:v>19</c:v>
                </c:pt>
                <c:pt idx="74">
                  <c:v>11.5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24</c:v>
                </c:pt>
                <c:pt idx="80">
                  <c:v>23.9999997615814</c:v>
                </c:pt>
                <c:pt idx="81">
                  <c:v>0</c:v>
                </c:pt>
                <c:pt idx="82">
                  <c:v>0</c:v>
                </c:pt>
                <c:pt idx="83">
                  <c:v>10.3999996185303</c:v>
                </c:pt>
                <c:pt idx="84">
                  <c:v>0</c:v>
                </c:pt>
                <c:pt idx="85">
                  <c:v>0</c:v>
                </c:pt>
                <c:pt idx="86">
                  <c:v>30.1999998092651</c:v>
                </c:pt>
                <c:pt idx="87">
                  <c:v>16.5</c:v>
                </c:pt>
                <c:pt idx="88">
                  <c:v>6.80000019073486</c:v>
                </c:pt>
                <c:pt idx="89">
                  <c:v>16.1999998092651</c:v>
                </c:pt>
                <c:pt idx="90">
                  <c:v>15</c:v>
                </c:pt>
                <c:pt idx="91">
                  <c:v>0</c:v>
                </c:pt>
                <c:pt idx="92">
                  <c:v>8.5</c:v>
                </c:pt>
                <c:pt idx="93">
                  <c:v>0</c:v>
                </c:pt>
                <c:pt idx="94">
                  <c:v>14.1999998092651</c:v>
                </c:pt>
                <c:pt idx="95">
                  <c:v>20.8999996185303</c:v>
                </c:pt>
                <c:pt idx="96">
                  <c:v>15.3000001907349</c:v>
                </c:pt>
                <c:pt idx="97">
                  <c:v>0</c:v>
                </c:pt>
                <c:pt idx="98">
                  <c:v>0</c:v>
                </c:pt>
                <c:pt idx="99">
                  <c:v>4.5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15.8000001907349</c:v>
                </c:pt>
                <c:pt idx="106">
                  <c:v>24.5</c:v>
                </c:pt>
                <c:pt idx="107">
                  <c:v>0</c:v>
                </c:pt>
                <c:pt idx="108">
                  <c:v>0</c:v>
                </c:pt>
                <c:pt idx="109">
                  <c:v>34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18.3000001907349</c:v>
                </c:pt>
                <c:pt idx="114">
                  <c:v>3.5</c:v>
                </c:pt>
                <c:pt idx="115">
                  <c:v>23.5999999046326</c:v>
                </c:pt>
                <c:pt idx="116">
                  <c:v>8</c:v>
                </c:pt>
                <c:pt idx="117">
                  <c:v>0</c:v>
                </c:pt>
                <c:pt idx="118">
                  <c:v>39.0999999046326</c:v>
                </c:pt>
                <c:pt idx="119">
                  <c:v>13.6999998092651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12.1999998092651</c:v>
                </c:pt>
                <c:pt idx="124">
                  <c:v>25.3999996185303</c:v>
                </c:pt>
                <c:pt idx="125">
                  <c:v>19.0999999046326</c:v>
                </c:pt>
                <c:pt idx="126">
                  <c:v>16.1000003814697</c:v>
                </c:pt>
                <c:pt idx="127">
                  <c:v>0</c:v>
                </c:pt>
                <c:pt idx="128">
                  <c:v>11.7000000476837</c:v>
                </c:pt>
                <c:pt idx="129">
                  <c:v>13.3000001907349</c:v>
                </c:pt>
                <c:pt idx="130">
                  <c:v>25</c:v>
                </c:pt>
                <c:pt idx="131">
                  <c:v>33.5</c:v>
                </c:pt>
                <c:pt idx="132">
                  <c:v>0</c:v>
                </c:pt>
                <c:pt idx="133">
                  <c:v>0</c:v>
                </c:pt>
                <c:pt idx="134">
                  <c:v>14.6999998092651</c:v>
                </c:pt>
                <c:pt idx="135">
                  <c:v>2.5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6.80000019073486</c:v>
                </c:pt>
                <c:pt idx="140">
                  <c:v>0</c:v>
                </c:pt>
                <c:pt idx="141">
                  <c:v>23.5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10.3000001907349</c:v>
                </c:pt>
                <c:pt idx="148">
                  <c:v>8.5</c:v>
                </c:pt>
                <c:pt idx="149">
                  <c:v>8.69999980926514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11</c:v>
                </c:pt>
                <c:pt idx="154">
                  <c:v>19.1999998092651</c:v>
                </c:pt>
                <c:pt idx="155">
                  <c:v>5.19999980926514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11.5</c:v>
                </c:pt>
                <c:pt idx="160">
                  <c:v>17.5</c:v>
                </c:pt>
                <c:pt idx="161">
                  <c:v>23.1999998092651</c:v>
                </c:pt>
                <c:pt idx="162">
                  <c:v>0</c:v>
                </c:pt>
                <c:pt idx="163">
                  <c:v>17.8999996185303</c:v>
                </c:pt>
                <c:pt idx="164">
                  <c:v>14.3000001907349</c:v>
                </c:pt>
                <c:pt idx="165">
                  <c:v>18.6000003814697</c:v>
                </c:pt>
                <c:pt idx="166">
                  <c:v>0</c:v>
                </c:pt>
                <c:pt idx="167">
                  <c:v>22.3999996185303</c:v>
                </c:pt>
                <c:pt idx="168">
                  <c:v>16.5</c:v>
                </c:pt>
                <c:pt idx="169">
                  <c:v>0</c:v>
                </c:pt>
                <c:pt idx="170">
                  <c:v>17.1999998092651</c:v>
                </c:pt>
                <c:pt idx="171">
                  <c:v>14.8000001907349</c:v>
                </c:pt>
                <c:pt idx="172">
                  <c:v>0</c:v>
                </c:pt>
                <c:pt idx="173">
                  <c:v>5.5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8.5</c:v>
                </c:pt>
                <c:pt idx="178">
                  <c:v>27.7999999523163</c:v>
                </c:pt>
                <c:pt idx="179">
                  <c:v>0</c:v>
                </c:pt>
                <c:pt idx="180">
                  <c:v>0</c:v>
                </c:pt>
                <c:pt idx="181">
                  <c:v>27.8000001907349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28.8000001907349</c:v>
                </c:pt>
                <c:pt idx="187">
                  <c:v>0</c:v>
                </c:pt>
                <c:pt idx="188">
                  <c:v>7.5</c:v>
                </c:pt>
                <c:pt idx="189">
                  <c:v>6.19999980926514</c:v>
                </c:pt>
                <c:pt idx="190">
                  <c:v>12</c:v>
                </c:pt>
                <c:pt idx="191">
                  <c:v>0</c:v>
                </c:pt>
                <c:pt idx="192">
                  <c:v>0</c:v>
                </c:pt>
                <c:pt idx="193">
                  <c:v>4.80000019073486</c:v>
                </c:pt>
                <c:pt idx="194">
                  <c:v>0</c:v>
                </c:pt>
                <c:pt idx="195">
                  <c:v>0</c:v>
                </c:pt>
                <c:pt idx="196">
                  <c:v>5.30000019073486</c:v>
                </c:pt>
                <c:pt idx="197">
                  <c:v>0</c:v>
                </c:pt>
                <c:pt idx="198">
                  <c:v>8.69999980926514</c:v>
                </c:pt>
                <c:pt idx="199">
                  <c:v>4.79999995231628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17.6999998092651</c:v>
                </c:pt>
                <c:pt idx="208">
                  <c:v>17.8000001907349</c:v>
                </c:pt>
                <c:pt idx="209">
                  <c:v>24.4999997615814</c:v>
                </c:pt>
                <c:pt idx="210">
                  <c:v>0</c:v>
                </c:pt>
                <c:pt idx="211">
                  <c:v>6.80000019073486</c:v>
                </c:pt>
                <c:pt idx="212">
                  <c:v>12.5</c:v>
                </c:pt>
                <c:pt idx="213">
                  <c:v>0</c:v>
                </c:pt>
                <c:pt idx="214">
                  <c:v>0</c:v>
                </c:pt>
                <c:pt idx="215">
                  <c:v>15.3999996185303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21.1999998092651</c:v>
                </c:pt>
                <c:pt idx="220">
                  <c:v>16.8000001907349</c:v>
                </c:pt>
                <c:pt idx="221">
                  <c:v>6.60000014305115</c:v>
                </c:pt>
                <c:pt idx="222">
                  <c:v>7.5</c:v>
                </c:pt>
                <c:pt idx="223">
                  <c:v>0</c:v>
                </c:pt>
                <c:pt idx="224">
                  <c:v>10.6999998092651</c:v>
                </c:pt>
                <c:pt idx="225">
                  <c:v>17</c:v>
                </c:pt>
                <c:pt idx="226">
                  <c:v>4.69999980926514</c:v>
                </c:pt>
                <c:pt idx="227">
                  <c:v>16.8000001907349</c:v>
                </c:pt>
                <c:pt idx="228">
                  <c:v>0</c:v>
                </c:pt>
                <c:pt idx="229">
                  <c:v>15</c:v>
                </c:pt>
                <c:pt idx="230">
                  <c:v>5.80000019073486</c:v>
                </c:pt>
                <c:pt idx="231">
                  <c:v>0</c:v>
                </c:pt>
                <c:pt idx="232">
                  <c:v>0</c:v>
                </c:pt>
                <c:pt idx="233">
                  <c:v>3.20000004768372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12</c:v>
                </c:pt>
                <c:pt idx="240">
                  <c:v>2.20000004768372</c:v>
                </c:pt>
                <c:pt idx="241">
                  <c:v>0</c:v>
                </c:pt>
                <c:pt idx="242">
                  <c:v>0</c:v>
                </c:pt>
                <c:pt idx="243">
                  <c:v>19.7999995946884</c:v>
                </c:pt>
                <c:pt idx="244">
                  <c:v>0</c:v>
                </c:pt>
                <c:pt idx="245">
                  <c:v>11.8000001907349</c:v>
                </c:pt>
                <c:pt idx="246">
                  <c:v>3</c:v>
                </c:pt>
                <c:pt idx="247">
                  <c:v>0</c:v>
                </c:pt>
                <c:pt idx="248">
                  <c:v>21</c:v>
                </c:pt>
                <c:pt idx="249">
                  <c:v>0</c:v>
                </c:pt>
                <c:pt idx="250">
                  <c:v>0</c:v>
                </c:pt>
                <c:pt idx="251">
                  <c:v>26.6999998092651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24.1999998092651</c:v>
                </c:pt>
                <c:pt idx="259">
                  <c:v>0</c:v>
                </c:pt>
                <c:pt idx="260">
                  <c:v>10.5</c:v>
                </c:pt>
                <c:pt idx="261">
                  <c:v>0</c:v>
                </c:pt>
                <c:pt idx="262">
                  <c:v>18.5</c:v>
                </c:pt>
                <c:pt idx="263">
                  <c:v>6.30000019073486</c:v>
                </c:pt>
                <c:pt idx="264">
                  <c:v>21.8000001907349</c:v>
                </c:pt>
                <c:pt idx="265">
                  <c:v>20.6999998092651</c:v>
                </c:pt>
                <c:pt idx="266">
                  <c:v>5.19999980926514</c:v>
                </c:pt>
                <c:pt idx="267">
                  <c:v>0</c:v>
                </c:pt>
                <c:pt idx="268">
                  <c:v>0</c:v>
                </c:pt>
                <c:pt idx="269">
                  <c:v>6.5</c:v>
                </c:pt>
                <c:pt idx="270">
                  <c:v>0</c:v>
                </c:pt>
                <c:pt idx="271">
                  <c:v>0</c:v>
                </c:pt>
                <c:pt idx="272">
                  <c:v>27.0999999046326</c:v>
                </c:pt>
                <c:pt idx="273">
                  <c:v>4.5</c:v>
                </c:pt>
                <c:pt idx="274">
                  <c:v>0</c:v>
                </c:pt>
                <c:pt idx="275">
                  <c:v>13</c:v>
                </c:pt>
                <c:pt idx="276">
                  <c:v>18</c:v>
                </c:pt>
                <c:pt idx="277">
                  <c:v>19.3000001907349</c:v>
                </c:pt>
                <c:pt idx="278">
                  <c:v>6.19999980926514</c:v>
                </c:pt>
                <c:pt idx="279">
                  <c:v>26.0999994277954</c:v>
                </c:pt>
                <c:pt idx="280">
                  <c:v>0</c:v>
                </c:pt>
                <c:pt idx="281">
                  <c:v>25.1999998092651</c:v>
                </c:pt>
                <c:pt idx="282">
                  <c:v>16</c:v>
                </c:pt>
                <c:pt idx="283">
                  <c:v>11.0999999046326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3.5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10.7999999523163</c:v>
                </c:pt>
                <c:pt idx="296">
                  <c:v>0</c:v>
                </c:pt>
                <c:pt idx="297">
                  <c:v>9.29999995231628</c:v>
                </c:pt>
                <c:pt idx="298">
                  <c:v>9.5</c:v>
                </c:pt>
                <c:pt idx="299">
                  <c:v>15</c:v>
                </c:pt>
                <c:pt idx="300">
                  <c:v>0</c:v>
                </c:pt>
                <c:pt idx="301">
                  <c:v>3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4.80000019073486</c:v>
                </c:pt>
                <c:pt idx="306">
                  <c:v>20.5999999046326</c:v>
                </c:pt>
                <c:pt idx="307">
                  <c:v>0</c:v>
                </c:pt>
                <c:pt idx="308">
                  <c:v>19.9999997615814</c:v>
                </c:pt>
                <c:pt idx="309">
                  <c:v>25.6999998092651</c:v>
                </c:pt>
                <c:pt idx="310">
                  <c:v>0</c:v>
                </c:pt>
                <c:pt idx="311">
                  <c:v>0</c:v>
                </c:pt>
                <c:pt idx="312">
                  <c:v>30.8999996185303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8.19999980926514</c:v>
                </c:pt>
                <c:pt idx="320">
                  <c:v>0</c:v>
                </c:pt>
                <c:pt idx="321">
                  <c:v>27.4000000953674</c:v>
                </c:pt>
                <c:pt idx="322">
                  <c:v>20.900000333786</c:v>
                </c:pt>
                <c:pt idx="323">
                  <c:v>11.3000001907349</c:v>
                </c:pt>
                <c:pt idx="324">
                  <c:v>11</c:v>
                </c:pt>
                <c:pt idx="325">
                  <c:v>0</c:v>
                </c:pt>
                <c:pt idx="326">
                  <c:v>3</c:v>
                </c:pt>
                <c:pt idx="327">
                  <c:v>0</c:v>
                </c:pt>
                <c:pt idx="328">
                  <c:v>0</c:v>
                </c:pt>
                <c:pt idx="329">
                  <c:v>20.7999997138977</c:v>
                </c:pt>
                <c:pt idx="330">
                  <c:v>0</c:v>
                </c:pt>
                <c:pt idx="331">
                  <c:v>0</c:v>
                </c:pt>
                <c:pt idx="332">
                  <c:v>9</c:v>
                </c:pt>
                <c:pt idx="333">
                  <c:v>0</c:v>
                </c:pt>
                <c:pt idx="334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701567"/>
        <c:axId val="1092704447"/>
      </c:scatterChart>
      <c:valAx>
        <c:axId val="10927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704447"/>
        <c:crosses val="autoZero"/>
        <c:crossBetween val="midCat"/>
      </c:valAx>
      <c:valAx>
        <c:axId val="10927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9270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Sheet1!$A$4:$A$339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cat>
          <c:val>
            <c:numRef>
              <c:f>Sheet1!$B$4:$B$339</c:f>
              <c:numCache>
                <c:formatCode>General</c:formatCode>
                <c:ptCount val="335"/>
                <c:pt idx="0">
                  <c:v>89</c:v>
                </c:pt>
                <c:pt idx="1">
                  <c:v>130</c:v>
                </c:pt>
                <c:pt idx="2">
                  <c:v>11</c:v>
                </c:pt>
                <c:pt idx="3">
                  <c:v>63</c:v>
                </c:pt>
                <c:pt idx="4">
                  <c:v>17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15</c:v>
                </c:pt>
                <c:pt idx="11">
                  <c:v>21</c:v>
                </c:pt>
                <c:pt idx="12">
                  <c:v>0</c:v>
                </c:pt>
                <c:pt idx="13">
                  <c:v>13</c:v>
                </c:pt>
                <c:pt idx="14">
                  <c:v>6</c:v>
                </c:pt>
                <c:pt idx="15">
                  <c:v>15</c:v>
                </c:pt>
                <c:pt idx="16">
                  <c:v>17</c:v>
                </c:pt>
                <c:pt idx="17">
                  <c:v>100</c:v>
                </c:pt>
                <c:pt idx="18">
                  <c:v>2</c:v>
                </c:pt>
                <c:pt idx="19">
                  <c:v>0</c:v>
                </c:pt>
                <c:pt idx="20">
                  <c:v>38</c:v>
                </c:pt>
                <c:pt idx="21">
                  <c:v>0</c:v>
                </c:pt>
                <c:pt idx="22">
                  <c:v>42</c:v>
                </c:pt>
                <c:pt idx="23">
                  <c:v>9</c:v>
                </c:pt>
                <c:pt idx="24">
                  <c:v>25</c:v>
                </c:pt>
                <c:pt idx="25">
                  <c:v>71</c:v>
                </c:pt>
                <c:pt idx="26">
                  <c:v>30</c:v>
                </c:pt>
                <c:pt idx="27">
                  <c:v>20</c:v>
                </c:pt>
                <c:pt idx="28">
                  <c:v>0</c:v>
                </c:pt>
                <c:pt idx="29">
                  <c:v>93</c:v>
                </c:pt>
                <c:pt idx="30">
                  <c:v>0</c:v>
                </c:pt>
                <c:pt idx="31">
                  <c:v>27</c:v>
                </c:pt>
                <c:pt idx="32">
                  <c:v>13</c:v>
                </c:pt>
                <c:pt idx="33">
                  <c:v>122</c:v>
                </c:pt>
                <c:pt idx="34">
                  <c:v>31</c:v>
                </c:pt>
                <c:pt idx="35">
                  <c:v>5</c:v>
                </c:pt>
                <c:pt idx="36">
                  <c:v>4</c:v>
                </c:pt>
                <c:pt idx="37">
                  <c:v>20</c:v>
                </c:pt>
                <c:pt idx="38">
                  <c:v>0</c:v>
                </c:pt>
                <c:pt idx="39">
                  <c:v>7</c:v>
                </c:pt>
                <c:pt idx="40">
                  <c:v>6</c:v>
                </c:pt>
                <c:pt idx="41">
                  <c:v>42</c:v>
                </c:pt>
                <c:pt idx="42">
                  <c:v>8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63</c:v>
                </c:pt>
                <c:pt idx="47">
                  <c:v>140</c:v>
                </c:pt>
                <c:pt idx="48">
                  <c:v>1</c:v>
                </c:pt>
                <c:pt idx="49">
                  <c:v>0</c:v>
                </c:pt>
                <c:pt idx="50">
                  <c:v>24</c:v>
                </c:pt>
                <c:pt idx="51">
                  <c:v>34</c:v>
                </c:pt>
                <c:pt idx="52">
                  <c:v>13</c:v>
                </c:pt>
                <c:pt idx="53">
                  <c:v>1</c:v>
                </c:pt>
                <c:pt idx="54">
                  <c:v>0</c:v>
                </c:pt>
                <c:pt idx="55">
                  <c:v>15</c:v>
                </c:pt>
                <c:pt idx="56">
                  <c:v>3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36</c:v>
                </c:pt>
                <c:pt idx="62">
                  <c:v>0</c:v>
                </c:pt>
                <c:pt idx="63">
                  <c:v>101</c:v>
                </c:pt>
                <c:pt idx="64">
                  <c:v>21</c:v>
                </c:pt>
                <c:pt idx="65">
                  <c:v>36</c:v>
                </c:pt>
                <c:pt idx="66">
                  <c:v>28</c:v>
                </c:pt>
                <c:pt idx="67">
                  <c:v>57</c:v>
                </c:pt>
                <c:pt idx="68">
                  <c:v>70</c:v>
                </c:pt>
                <c:pt idx="69">
                  <c:v>55</c:v>
                </c:pt>
                <c:pt idx="70">
                  <c:v>10</c:v>
                </c:pt>
                <c:pt idx="71">
                  <c:v>7</c:v>
                </c:pt>
                <c:pt idx="72">
                  <c:v>11</c:v>
                </c:pt>
                <c:pt idx="73">
                  <c:v>10</c:v>
                </c:pt>
                <c:pt idx="74">
                  <c:v>1</c:v>
                </c:pt>
                <c:pt idx="75">
                  <c:v>31</c:v>
                </c:pt>
                <c:pt idx="76">
                  <c:v>14</c:v>
                </c:pt>
                <c:pt idx="77">
                  <c:v>10</c:v>
                </c:pt>
                <c:pt idx="78">
                  <c:v>33</c:v>
                </c:pt>
                <c:pt idx="79">
                  <c:v>2</c:v>
                </c:pt>
                <c:pt idx="80">
                  <c:v>0</c:v>
                </c:pt>
                <c:pt idx="81">
                  <c:v>35</c:v>
                </c:pt>
                <c:pt idx="82">
                  <c:v>0</c:v>
                </c:pt>
                <c:pt idx="83">
                  <c:v>3</c:v>
                </c:pt>
                <c:pt idx="84">
                  <c:v>30</c:v>
                </c:pt>
                <c:pt idx="85">
                  <c:v>89</c:v>
                </c:pt>
                <c:pt idx="86">
                  <c:v>102</c:v>
                </c:pt>
                <c:pt idx="87">
                  <c:v>11</c:v>
                </c:pt>
                <c:pt idx="88">
                  <c:v>58</c:v>
                </c:pt>
                <c:pt idx="89">
                  <c:v>0</c:v>
                </c:pt>
                <c:pt idx="90">
                  <c:v>4</c:v>
                </c:pt>
                <c:pt idx="91">
                  <c:v>72</c:v>
                </c:pt>
                <c:pt idx="92">
                  <c:v>20</c:v>
                </c:pt>
                <c:pt idx="93">
                  <c:v>156</c:v>
                </c:pt>
                <c:pt idx="94">
                  <c:v>7</c:v>
                </c:pt>
                <c:pt idx="95">
                  <c:v>3</c:v>
                </c:pt>
                <c:pt idx="96">
                  <c:v>10</c:v>
                </c:pt>
                <c:pt idx="97">
                  <c:v>67</c:v>
                </c:pt>
                <c:pt idx="98">
                  <c:v>11</c:v>
                </c:pt>
                <c:pt idx="99">
                  <c:v>0</c:v>
                </c:pt>
                <c:pt idx="100">
                  <c:v>46</c:v>
                </c:pt>
                <c:pt idx="101">
                  <c:v>23</c:v>
                </c:pt>
                <c:pt idx="102">
                  <c:v>0</c:v>
                </c:pt>
                <c:pt idx="103">
                  <c:v>25</c:v>
                </c:pt>
                <c:pt idx="104">
                  <c:v>121</c:v>
                </c:pt>
                <c:pt idx="105">
                  <c:v>23</c:v>
                </c:pt>
                <c:pt idx="106">
                  <c:v>19</c:v>
                </c:pt>
                <c:pt idx="107">
                  <c:v>0</c:v>
                </c:pt>
                <c:pt idx="108">
                  <c:v>87</c:v>
                </c:pt>
                <c:pt idx="109">
                  <c:v>2</c:v>
                </c:pt>
                <c:pt idx="110">
                  <c:v>34</c:v>
                </c:pt>
                <c:pt idx="111">
                  <c:v>10</c:v>
                </c:pt>
                <c:pt idx="112">
                  <c:v>58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4</c:v>
                </c:pt>
                <c:pt idx="120">
                  <c:v>0</c:v>
                </c:pt>
                <c:pt idx="121">
                  <c:v>15</c:v>
                </c:pt>
                <c:pt idx="122">
                  <c:v>66</c:v>
                </c:pt>
                <c:pt idx="123">
                  <c:v>0</c:v>
                </c:pt>
                <c:pt idx="124">
                  <c:v>36</c:v>
                </c:pt>
                <c:pt idx="125">
                  <c:v>26</c:v>
                </c:pt>
                <c:pt idx="126">
                  <c:v>0</c:v>
                </c:pt>
                <c:pt idx="127">
                  <c:v>11</c:v>
                </c:pt>
                <c:pt idx="128">
                  <c:v>2</c:v>
                </c:pt>
                <c:pt idx="129">
                  <c:v>0</c:v>
                </c:pt>
                <c:pt idx="130">
                  <c:v>13</c:v>
                </c:pt>
                <c:pt idx="131">
                  <c:v>13</c:v>
                </c:pt>
                <c:pt idx="132">
                  <c:v>32</c:v>
                </c:pt>
                <c:pt idx="133">
                  <c:v>28</c:v>
                </c:pt>
                <c:pt idx="134">
                  <c:v>17</c:v>
                </c:pt>
                <c:pt idx="135">
                  <c:v>19</c:v>
                </c:pt>
                <c:pt idx="136">
                  <c:v>9</c:v>
                </c:pt>
                <c:pt idx="137">
                  <c:v>7</c:v>
                </c:pt>
                <c:pt idx="138">
                  <c:v>8</c:v>
                </c:pt>
                <c:pt idx="139">
                  <c:v>0</c:v>
                </c:pt>
                <c:pt idx="140">
                  <c:v>48</c:v>
                </c:pt>
                <c:pt idx="141">
                  <c:v>0</c:v>
                </c:pt>
                <c:pt idx="142">
                  <c:v>71</c:v>
                </c:pt>
                <c:pt idx="143">
                  <c:v>49</c:v>
                </c:pt>
                <c:pt idx="144">
                  <c:v>4</c:v>
                </c:pt>
                <c:pt idx="145">
                  <c:v>0</c:v>
                </c:pt>
                <c:pt idx="146">
                  <c:v>75</c:v>
                </c:pt>
                <c:pt idx="147">
                  <c:v>24</c:v>
                </c:pt>
                <c:pt idx="148">
                  <c:v>37</c:v>
                </c:pt>
                <c:pt idx="149">
                  <c:v>0</c:v>
                </c:pt>
                <c:pt idx="150">
                  <c:v>13</c:v>
                </c:pt>
                <c:pt idx="151">
                  <c:v>15</c:v>
                </c:pt>
                <c:pt idx="152">
                  <c:v>56</c:v>
                </c:pt>
                <c:pt idx="153">
                  <c:v>13</c:v>
                </c:pt>
                <c:pt idx="154">
                  <c:v>2</c:v>
                </c:pt>
                <c:pt idx="155">
                  <c:v>2</c:v>
                </c:pt>
                <c:pt idx="156">
                  <c:v>22</c:v>
                </c:pt>
                <c:pt idx="157">
                  <c:v>0</c:v>
                </c:pt>
                <c:pt idx="158">
                  <c:v>7</c:v>
                </c:pt>
                <c:pt idx="159">
                  <c:v>4</c:v>
                </c:pt>
                <c:pt idx="160">
                  <c:v>0</c:v>
                </c:pt>
                <c:pt idx="161">
                  <c:v>74</c:v>
                </c:pt>
                <c:pt idx="162">
                  <c:v>3</c:v>
                </c:pt>
                <c:pt idx="163">
                  <c:v>9</c:v>
                </c:pt>
                <c:pt idx="164">
                  <c:v>59</c:v>
                </c:pt>
                <c:pt idx="165">
                  <c:v>52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19</c:v>
                </c:pt>
                <c:pt idx="170">
                  <c:v>3</c:v>
                </c:pt>
                <c:pt idx="171">
                  <c:v>0</c:v>
                </c:pt>
                <c:pt idx="172">
                  <c:v>62</c:v>
                </c:pt>
                <c:pt idx="173">
                  <c:v>12</c:v>
                </c:pt>
                <c:pt idx="174">
                  <c:v>36</c:v>
                </c:pt>
                <c:pt idx="175">
                  <c:v>4</c:v>
                </c:pt>
                <c:pt idx="176">
                  <c:v>79</c:v>
                </c:pt>
                <c:pt idx="177">
                  <c:v>28</c:v>
                </c:pt>
                <c:pt idx="178">
                  <c:v>47</c:v>
                </c:pt>
                <c:pt idx="179">
                  <c:v>0</c:v>
                </c:pt>
                <c:pt idx="180">
                  <c:v>89</c:v>
                </c:pt>
                <c:pt idx="181">
                  <c:v>40</c:v>
                </c:pt>
                <c:pt idx="182">
                  <c:v>50</c:v>
                </c:pt>
                <c:pt idx="183">
                  <c:v>43</c:v>
                </c:pt>
                <c:pt idx="184">
                  <c:v>75</c:v>
                </c:pt>
                <c:pt idx="185">
                  <c:v>25</c:v>
                </c:pt>
                <c:pt idx="186">
                  <c:v>0</c:v>
                </c:pt>
                <c:pt idx="187">
                  <c:v>16</c:v>
                </c:pt>
                <c:pt idx="188">
                  <c:v>25</c:v>
                </c:pt>
                <c:pt idx="189">
                  <c:v>0</c:v>
                </c:pt>
                <c:pt idx="190">
                  <c:v>30</c:v>
                </c:pt>
                <c:pt idx="191">
                  <c:v>6</c:v>
                </c:pt>
                <c:pt idx="192">
                  <c:v>101</c:v>
                </c:pt>
                <c:pt idx="193">
                  <c:v>0</c:v>
                </c:pt>
                <c:pt idx="194">
                  <c:v>66</c:v>
                </c:pt>
                <c:pt idx="195">
                  <c:v>0</c:v>
                </c:pt>
                <c:pt idx="196">
                  <c:v>0</c:v>
                </c:pt>
                <c:pt idx="197">
                  <c:v>35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14</c:v>
                </c:pt>
                <c:pt idx="202">
                  <c:v>3</c:v>
                </c:pt>
                <c:pt idx="203">
                  <c:v>1</c:v>
                </c:pt>
                <c:pt idx="204">
                  <c:v>21</c:v>
                </c:pt>
                <c:pt idx="205">
                  <c:v>10</c:v>
                </c:pt>
                <c:pt idx="206">
                  <c:v>6</c:v>
                </c:pt>
                <c:pt idx="207">
                  <c:v>10</c:v>
                </c:pt>
                <c:pt idx="208">
                  <c:v>0</c:v>
                </c:pt>
                <c:pt idx="209">
                  <c:v>0</c:v>
                </c:pt>
                <c:pt idx="210">
                  <c:v>71</c:v>
                </c:pt>
                <c:pt idx="211">
                  <c:v>0</c:v>
                </c:pt>
                <c:pt idx="212">
                  <c:v>0</c:v>
                </c:pt>
                <c:pt idx="213">
                  <c:v>101</c:v>
                </c:pt>
                <c:pt idx="214">
                  <c:v>27</c:v>
                </c:pt>
                <c:pt idx="215">
                  <c:v>0</c:v>
                </c:pt>
                <c:pt idx="216">
                  <c:v>22</c:v>
                </c:pt>
                <c:pt idx="217">
                  <c:v>42</c:v>
                </c:pt>
                <c:pt idx="218">
                  <c:v>14</c:v>
                </c:pt>
                <c:pt idx="219">
                  <c:v>4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42</c:v>
                </c:pt>
                <c:pt idx="229">
                  <c:v>25</c:v>
                </c:pt>
                <c:pt idx="230">
                  <c:v>0</c:v>
                </c:pt>
                <c:pt idx="231">
                  <c:v>50</c:v>
                </c:pt>
                <c:pt idx="232">
                  <c:v>9</c:v>
                </c:pt>
                <c:pt idx="233">
                  <c:v>3</c:v>
                </c:pt>
                <c:pt idx="234">
                  <c:v>49</c:v>
                </c:pt>
                <c:pt idx="235">
                  <c:v>137</c:v>
                </c:pt>
                <c:pt idx="236">
                  <c:v>59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17</c:v>
                </c:pt>
                <c:pt idx="241">
                  <c:v>0</c:v>
                </c:pt>
                <c:pt idx="242">
                  <c:v>49</c:v>
                </c:pt>
                <c:pt idx="243">
                  <c:v>10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50</c:v>
                </c:pt>
                <c:pt idx="248">
                  <c:v>49</c:v>
                </c:pt>
                <c:pt idx="249">
                  <c:v>60</c:v>
                </c:pt>
                <c:pt idx="250">
                  <c:v>54</c:v>
                </c:pt>
                <c:pt idx="251">
                  <c:v>14</c:v>
                </c:pt>
                <c:pt idx="252">
                  <c:v>9</c:v>
                </c:pt>
                <c:pt idx="253">
                  <c:v>21</c:v>
                </c:pt>
                <c:pt idx="254">
                  <c:v>0</c:v>
                </c:pt>
                <c:pt idx="255">
                  <c:v>13</c:v>
                </c:pt>
                <c:pt idx="256">
                  <c:v>36</c:v>
                </c:pt>
                <c:pt idx="257">
                  <c:v>55</c:v>
                </c:pt>
                <c:pt idx="258">
                  <c:v>18</c:v>
                </c:pt>
                <c:pt idx="259">
                  <c:v>6</c:v>
                </c:pt>
                <c:pt idx="260">
                  <c:v>42</c:v>
                </c:pt>
                <c:pt idx="261">
                  <c:v>42</c:v>
                </c:pt>
                <c:pt idx="262">
                  <c:v>0</c:v>
                </c:pt>
                <c:pt idx="263">
                  <c:v>45</c:v>
                </c:pt>
                <c:pt idx="264">
                  <c:v>11</c:v>
                </c:pt>
                <c:pt idx="265">
                  <c:v>0</c:v>
                </c:pt>
                <c:pt idx="266">
                  <c:v>0</c:v>
                </c:pt>
                <c:pt idx="267">
                  <c:v>23</c:v>
                </c:pt>
                <c:pt idx="268">
                  <c:v>11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61</c:v>
                </c:pt>
                <c:pt idx="275">
                  <c:v>3</c:v>
                </c:pt>
                <c:pt idx="276">
                  <c:v>67</c:v>
                </c:pt>
                <c:pt idx="277">
                  <c:v>44</c:v>
                </c:pt>
                <c:pt idx="278">
                  <c:v>0</c:v>
                </c:pt>
                <c:pt idx="279">
                  <c:v>36</c:v>
                </c:pt>
                <c:pt idx="280">
                  <c:v>25</c:v>
                </c:pt>
                <c:pt idx="281">
                  <c:v>25</c:v>
                </c:pt>
                <c:pt idx="282">
                  <c:v>81</c:v>
                </c:pt>
                <c:pt idx="283">
                  <c:v>11</c:v>
                </c:pt>
                <c:pt idx="284">
                  <c:v>12</c:v>
                </c:pt>
                <c:pt idx="285">
                  <c:v>5</c:v>
                </c:pt>
                <c:pt idx="286">
                  <c:v>0</c:v>
                </c:pt>
                <c:pt idx="287">
                  <c:v>92</c:v>
                </c:pt>
                <c:pt idx="288">
                  <c:v>34</c:v>
                </c:pt>
                <c:pt idx="289">
                  <c:v>11</c:v>
                </c:pt>
                <c:pt idx="290">
                  <c:v>71</c:v>
                </c:pt>
                <c:pt idx="291">
                  <c:v>0</c:v>
                </c:pt>
                <c:pt idx="292">
                  <c:v>9</c:v>
                </c:pt>
                <c:pt idx="293">
                  <c:v>7</c:v>
                </c:pt>
                <c:pt idx="294">
                  <c:v>14</c:v>
                </c:pt>
                <c:pt idx="295">
                  <c:v>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62</c:v>
                </c:pt>
                <c:pt idx="300">
                  <c:v>3</c:v>
                </c:pt>
                <c:pt idx="301">
                  <c:v>97</c:v>
                </c:pt>
                <c:pt idx="302">
                  <c:v>1</c:v>
                </c:pt>
                <c:pt idx="303">
                  <c:v>59</c:v>
                </c:pt>
                <c:pt idx="304">
                  <c:v>98</c:v>
                </c:pt>
                <c:pt idx="305">
                  <c:v>0</c:v>
                </c:pt>
                <c:pt idx="306">
                  <c:v>0</c:v>
                </c:pt>
                <c:pt idx="307">
                  <c:v>47</c:v>
                </c:pt>
                <c:pt idx="308">
                  <c:v>4</c:v>
                </c:pt>
                <c:pt idx="309">
                  <c:v>13</c:v>
                </c:pt>
                <c:pt idx="310">
                  <c:v>0</c:v>
                </c:pt>
                <c:pt idx="311">
                  <c:v>44</c:v>
                </c:pt>
                <c:pt idx="312">
                  <c:v>3</c:v>
                </c:pt>
                <c:pt idx="313">
                  <c:v>0</c:v>
                </c:pt>
                <c:pt idx="314">
                  <c:v>15</c:v>
                </c:pt>
                <c:pt idx="315">
                  <c:v>95</c:v>
                </c:pt>
                <c:pt idx="316">
                  <c:v>102</c:v>
                </c:pt>
                <c:pt idx="317">
                  <c:v>10</c:v>
                </c:pt>
                <c:pt idx="318">
                  <c:v>73</c:v>
                </c:pt>
                <c:pt idx="319">
                  <c:v>8</c:v>
                </c:pt>
                <c:pt idx="320">
                  <c:v>20</c:v>
                </c:pt>
                <c:pt idx="321">
                  <c:v>23</c:v>
                </c:pt>
                <c:pt idx="322">
                  <c:v>1</c:v>
                </c:pt>
                <c:pt idx="323">
                  <c:v>11</c:v>
                </c:pt>
                <c:pt idx="324">
                  <c:v>67</c:v>
                </c:pt>
                <c:pt idx="325">
                  <c:v>1</c:v>
                </c:pt>
                <c:pt idx="326">
                  <c:v>1</c:v>
                </c:pt>
                <c:pt idx="327">
                  <c:v>20</c:v>
                </c:pt>
                <c:pt idx="328">
                  <c:v>17</c:v>
                </c:pt>
                <c:pt idx="329">
                  <c:v>0</c:v>
                </c:pt>
                <c:pt idx="330">
                  <c:v>95</c:v>
                </c:pt>
                <c:pt idx="331">
                  <c:v>15</c:v>
                </c:pt>
                <c:pt idx="332">
                  <c:v>15</c:v>
                </c:pt>
                <c:pt idx="333">
                  <c:v>29</c:v>
                </c:pt>
                <c:pt idx="334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5103"/>
        <c:axId val="159317023"/>
      </c:areaChart>
      <c:catAx>
        <c:axId val="15931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317023"/>
        <c:crosses val="autoZero"/>
        <c:auto val="1"/>
        <c:lblAlgn val="ctr"/>
        <c:lblOffset val="100"/>
        <c:noMultiLvlLbl val="0"/>
      </c:catAx>
      <c:valAx>
        <c:axId val="15931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315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ANALYST PORTFOLIO PROJECT_DATASET.xlsx]Sheet1!PivotTable10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Sum of scored_6s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Sheet1!$H$9</c:f>
              <c:numCache>
                <c:formatCode>General</c:formatCode>
                <c:ptCount val="1"/>
                <c:pt idx="0">
                  <c:v>328</c:v>
                </c:pt>
              </c:numCache>
            </c:numRef>
          </c:val>
        </c:ser>
        <c:ser>
          <c:idx val="1"/>
          <c:order val="1"/>
          <c:tx>
            <c:strRef>
              <c:f>Sheet1!$I$8</c:f>
              <c:strCache>
                <c:ptCount val="1"/>
                <c:pt idx="0">
                  <c:v>Sum of scored_4s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Sheet1!$H$9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Sheet1!$I$9</c:f>
              <c:numCache>
                <c:formatCode>General</c:formatCode>
                <c:ptCount val="1"/>
                <c:pt idx="0">
                  <c:v>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90575"/>
        <c:axId val="210387695"/>
      </c:barChart>
      <c:catAx>
        <c:axId val="210390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87695"/>
        <c:crosses val="autoZero"/>
        <c:auto val="1"/>
        <c:lblAlgn val="ctr"/>
        <c:lblOffset val="100"/>
        <c:noMultiLvlLbl val="0"/>
      </c:catAx>
      <c:valAx>
        <c:axId val="2103876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39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strRef>
              <c:f>Sheet1!$M$11:$M$345</c:f>
              <c:strCache>
                <c:ptCount val="335"/>
                <c:pt idx="0">
                  <c:v>Aaron Johnson</c:v>
                </c:pt>
                <c:pt idx="1">
                  <c:v>Aaron Jones</c:v>
                </c:pt>
                <c:pt idx="2">
                  <c:v>Aaron Jones (c)</c:v>
                </c:pt>
                <c:pt idx="3">
                  <c:v>Aasif Sheikh (wk)</c:v>
                </c:pt>
                <c:pt idx="4">
                  <c:v>Abbas Afridi</c:v>
                </c:pt>
                <c:pt idx="5">
                  <c:v>Abinash Bohara</c:v>
                </c:pt>
                <c:pt idx="6">
                  <c:v>Achelam (wk)</c:v>
                </c:pt>
                <c:pt idx="7">
                  <c:v>Adam Zampa</c:v>
                </c:pt>
                <c:pt idx="8">
                  <c:v>Adil Rashid</c:v>
                </c:pt>
                <c:pt idx="9">
                  <c:v>Aiden Markram (c)</c:v>
                </c:pt>
                <c:pt idx="10">
                  <c:v>Akeal Hosein</c:v>
                </c:pt>
                <c:pt idx="11">
                  <c:v>Alei Nao</c:v>
                </c:pt>
                <c:pt idx="12">
                  <c:v>Ali Khan</c:v>
                </c:pt>
                <c:pt idx="13">
                  <c:v>Alpesh Ramjani</c:v>
                </c:pt>
                <c:pt idx="14">
                  <c:v>Alzarri Joseph</c:v>
                </c:pt>
                <c:pt idx="15">
                  <c:v>Andre Russell</c:v>
                </c:pt>
                <c:pt idx="16">
                  <c:v>Andrew Balbirnie</c:v>
                </c:pt>
                <c:pt idx="17">
                  <c:v>Andries Gous</c:v>
                </c:pt>
                <c:pt idx="18">
                  <c:v>Andries Gous (wk)</c:v>
                </c:pt>
                <c:pt idx="19">
                  <c:v>Angelo Mathews</c:v>
                </c:pt>
                <c:pt idx="20">
                  <c:v>Anil Sah</c:v>
                </c:pt>
                <c:pt idx="21">
                  <c:v>Anrich Nortje</c:v>
                </c:pt>
                <c:pt idx="22">
                  <c:v>Aqib Ilyas (c)</c:v>
                </c:pt>
                <c:pt idx="23">
                  <c:v>Arshdeep Singh</c:v>
                </c:pt>
                <c:pt idx="24">
                  <c:v>Aryan Dutt</c:v>
                </c:pt>
                <c:pt idx="25">
                  <c:v>Asalanka</c:v>
                </c:pt>
                <c:pt idx="26">
                  <c:v>Assad Vala (c)</c:v>
                </c:pt>
                <c:pt idx="27">
                  <c:v>Axar</c:v>
                </c:pt>
                <c:pt idx="28">
                  <c:v>Axar Patel</c:v>
                </c:pt>
                <c:pt idx="29">
                  <c:v>Ayaan Khan</c:v>
                </c:pt>
                <c:pt idx="30">
                  <c:v>Azam Khan</c:v>
                </c:pt>
                <c:pt idx="31">
                  <c:v>Azmatullah</c:v>
                </c:pt>
                <c:pt idx="32">
                  <c:v>Azmatullah Omarzai</c:v>
                </c:pt>
                <c:pt idx="33">
                  <c:v>Babar Azam (c)</c:v>
                </c:pt>
                <c:pt idx="34">
                  <c:v>Bairstow</c:v>
                </c:pt>
                <c:pt idx="35">
                  <c:v>Balbirnie</c:v>
                </c:pt>
                <c:pt idx="36">
                  <c:v>Barry McCarthy</c:v>
                </c:pt>
                <c:pt idx="37">
                  <c:v>Bas de Leede</c:v>
                </c:pt>
                <c:pt idx="38">
                  <c:v>Ben Shikongo</c:v>
                </c:pt>
                <c:pt idx="39">
                  <c:v>Benjamin White</c:v>
                </c:pt>
                <c:pt idx="40">
                  <c:v>Bernard Scholtz</c:v>
                </c:pt>
                <c:pt idx="41">
                  <c:v>Berrington (c)</c:v>
                </c:pt>
                <c:pt idx="42">
                  <c:v>Bilal Hassan</c:v>
                </c:pt>
                <c:pt idx="43">
                  <c:v>Bilal Khan</c:v>
                </c:pt>
                <c:pt idx="44">
                  <c:v>Brad Wheal</c:v>
                </c:pt>
                <c:pt idx="45">
                  <c:v>Bradley Currie</c:v>
                </c:pt>
                <c:pt idx="46">
                  <c:v>Brandon King</c:v>
                </c:pt>
                <c:pt idx="47">
                  <c:v>Brandon McMullen</c:v>
                </c:pt>
                <c:pt idx="48">
                  <c:v>Brian Masaba (c)</c:v>
                </c:pt>
                <c:pt idx="49">
                  <c:v>Bumrah</c:v>
                </c:pt>
                <c:pt idx="50">
                  <c:v>Chad Soper</c:v>
                </c:pt>
                <c:pt idx="51">
                  <c:v>Charles Amini</c:v>
                </c:pt>
                <c:pt idx="52">
                  <c:v>Chris Greaves</c:v>
                </c:pt>
                <c:pt idx="53">
                  <c:v>Chris Jordan</c:v>
                </c:pt>
                <c:pt idx="54">
                  <c:v>Christopher Sole</c:v>
                </c:pt>
                <c:pt idx="55">
                  <c:v>CJ Anderson</c:v>
                </c:pt>
                <c:pt idx="56">
                  <c:v>Corey Anderson</c:v>
                </c:pt>
                <c:pt idx="57">
                  <c:v>Cosmas Kyewuta</c:v>
                </c:pt>
                <c:pt idx="58">
                  <c:v>Craig Young</c:v>
                </c:pt>
                <c:pt idx="59">
                  <c:v>Cummins</c:v>
                </c:pt>
                <c:pt idx="60">
                  <c:v>Curtis Campher</c:v>
                </c:pt>
                <c:pt idx="61">
                  <c:v>Daryl Mitchell</c:v>
                </c:pt>
                <c:pt idx="62">
                  <c:v>Dasun Shanaka</c:v>
                </c:pt>
                <c:pt idx="63">
                  <c:v>David Miller</c:v>
                </c:pt>
                <c:pt idx="64">
                  <c:v>David Warner</c:v>
                </c:pt>
                <c:pt idx="65">
                  <c:v>David Wiese</c:v>
                </c:pt>
                <c:pt idx="66">
                  <c:v>de Kock (wk)</c:v>
                </c:pt>
                <c:pt idx="67">
                  <c:v>Delany</c:v>
                </c:pt>
                <c:pt idx="68">
                  <c:v>Devon Conway (wk)</c:v>
                </c:pt>
                <c:pt idx="69">
                  <c:v>Dhananjaya de Silva</c:v>
                </c:pt>
                <c:pt idx="70">
                  <c:v>Dillon Heyliger</c:v>
                </c:pt>
                <c:pt idx="71">
                  <c:v>Dilpreet Bajwa</c:v>
                </c:pt>
                <c:pt idx="72">
                  <c:v>Dilpreet Singh</c:v>
                </c:pt>
                <c:pt idx="73">
                  <c:v>Dinesh Nakrani</c:v>
                </c:pt>
                <c:pt idx="74">
                  <c:v>Dipendra Singh</c:v>
                </c:pt>
                <c:pt idx="75">
                  <c:v>Dipendra Singh Airee</c:v>
                </c:pt>
                <c:pt idx="76">
                  <c:v>Dockrell</c:v>
                </c:pt>
                <c:pt idx="77">
                  <c:v>Edwards (c &amp; wk)</c:v>
                </c:pt>
                <c:pt idx="78">
                  <c:v>Fakhar Zaman</c:v>
                </c:pt>
                <c:pt idx="79">
                  <c:v>Fayyaz Butt</c:v>
                </c:pt>
                <c:pt idx="80">
                  <c:v>Fazalhaq Farooqi</c:v>
                </c:pt>
                <c:pt idx="81">
                  <c:v>Finn Allen</c:v>
                </c:pt>
                <c:pt idx="82">
                  <c:v>Frank Nsubuga</c:v>
                </c:pt>
                <c:pt idx="83">
                  <c:v>Gareth Delany</c:v>
                </c:pt>
                <c:pt idx="84">
                  <c:v>George Dockrell</c:v>
                </c:pt>
                <c:pt idx="85">
                  <c:v>George Munsey</c:v>
                </c:pt>
                <c:pt idx="86">
                  <c:v>Gerhard Erasmus (c)</c:v>
                </c:pt>
                <c:pt idx="87">
                  <c:v>Glenn Maxwell</c:v>
                </c:pt>
                <c:pt idx="88">
                  <c:v>Glenn Phillips</c:v>
                </c:pt>
                <c:pt idx="89">
                  <c:v>Gudakesh Motie</c:v>
                </c:pt>
                <c:pt idx="90">
                  <c:v>Gulbadin</c:v>
                </c:pt>
                <c:pt idx="91">
                  <c:v>Gulbadin Naib</c:v>
                </c:pt>
                <c:pt idx="92">
                  <c:v>Gulsan Jha</c:v>
                </c:pt>
                <c:pt idx="93">
                  <c:v>Gurbaz (wk)</c:v>
                </c:pt>
                <c:pt idx="94">
                  <c:v>Hardik Pandya</c:v>
                </c:pt>
                <c:pt idx="95">
                  <c:v>Haris Rauf</c:v>
                </c:pt>
                <c:pt idx="96">
                  <c:v>Harmeet Singh</c:v>
                </c:pt>
                <c:pt idx="97">
                  <c:v>Harry Brook</c:v>
                </c:pt>
                <c:pt idx="98">
                  <c:v>Harry Tector</c:v>
                </c:pt>
                <c:pt idx="99">
                  <c:v>Hazlewood</c:v>
                </c:pt>
                <c:pt idx="100">
                  <c:v>Head</c:v>
                </c:pt>
                <c:pt idx="101">
                  <c:v>Heinrich Klaasen</c:v>
                </c:pt>
                <c:pt idx="102">
                  <c:v>Henry Ssenyondo</c:v>
                </c:pt>
                <c:pt idx="103">
                  <c:v>Hiri Hiri</c:v>
                </c:pt>
                <c:pt idx="104">
                  <c:v>Ibrahim Zadran</c:v>
                </c:pt>
                <c:pt idx="105">
                  <c:v>Iftikhar Ahmed</c:v>
                </c:pt>
                <c:pt idx="106">
                  <c:v>Imad Wasim</c:v>
                </c:pt>
                <c:pt idx="107">
                  <c:v>Ish Sodhi</c:v>
                </c:pt>
                <c:pt idx="108">
                  <c:v>J Charles</c:v>
                </c:pt>
                <c:pt idx="109">
                  <c:v>Jack Brassell</c:v>
                </c:pt>
                <c:pt idx="110">
                  <c:v>Jaker Ali</c:v>
                </c:pt>
                <c:pt idx="111">
                  <c:v>James Neesham</c:v>
                </c:pt>
                <c:pt idx="112">
                  <c:v>Jan Frylinck</c:v>
                </c:pt>
                <c:pt idx="113">
                  <c:v>Jasdeep Singh</c:v>
                </c:pt>
                <c:pt idx="114">
                  <c:v>Jasprit Bumrah</c:v>
                </c:pt>
                <c:pt idx="115">
                  <c:v>Jeremy Gordon</c:v>
                </c:pt>
                <c:pt idx="116">
                  <c:v>Jessy Singh</c:v>
                </c:pt>
                <c:pt idx="117">
                  <c:v>JJ Smit</c:v>
                </c:pt>
                <c:pt idx="118">
                  <c:v>Jofra Archer</c:v>
                </c:pt>
                <c:pt idx="119">
                  <c:v>John Kariko</c:v>
                </c:pt>
                <c:pt idx="120">
                  <c:v>Johnson Charles</c:v>
                </c:pt>
                <c:pt idx="121">
                  <c:v>Jonny Bairstow</c:v>
                </c:pt>
                <c:pt idx="122">
                  <c:v>Jos Buttler (c &amp; wk)</c:v>
                </c:pt>
                <c:pt idx="123">
                  <c:v>Josh Hazlewood</c:v>
                </c:pt>
                <c:pt idx="124">
                  <c:v>Joshua Little</c:v>
                </c:pt>
                <c:pt idx="125">
                  <c:v>Juma Miyagi</c:v>
                </c:pt>
                <c:pt idx="126">
                  <c:v>Junaid Siddiqui</c:v>
                </c:pt>
                <c:pt idx="127">
                  <c:v>K Waiswa</c:v>
                </c:pt>
                <c:pt idx="128">
                  <c:v>Kabua Morea</c:v>
                </c:pt>
                <c:pt idx="129">
                  <c:v>Kagiso Rabada</c:v>
                </c:pt>
                <c:pt idx="130">
                  <c:v>Kaleem Sana</c:v>
                </c:pt>
                <c:pt idx="131">
                  <c:v>Kaleemullah</c:v>
                </c:pt>
                <c:pt idx="132">
                  <c:v>Kamindu Mendis</c:v>
                </c:pt>
                <c:pt idx="133">
                  <c:v>Kane Williamson (c)</c:v>
                </c:pt>
                <c:pt idx="134">
                  <c:v>Karan KC</c:v>
                </c:pt>
                <c:pt idx="135">
                  <c:v>Karim Janat</c:v>
                </c:pt>
                <c:pt idx="136">
                  <c:v>Kashyap</c:v>
                </c:pt>
                <c:pt idx="137">
                  <c:v>Kashyap Prajapati</c:v>
                </c:pt>
                <c:pt idx="138">
                  <c:v>Kenneth Waiswa</c:v>
                </c:pt>
                <c:pt idx="139">
                  <c:v>Keshav Maharaj</c:v>
                </c:pt>
                <c:pt idx="140">
                  <c:v>Khalid Kail</c:v>
                </c:pt>
                <c:pt idx="141">
                  <c:v>Kingma</c:v>
                </c:pt>
                <c:pt idx="142">
                  <c:v>Kiplin Doriga (wk)</c:v>
                </c:pt>
                <c:pt idx="143">
                  <c:v>Klaasen</c:v>
                </c:pt>
                <c:pt idx="144">
                  <c:v>Kohli</c:v>
                </c:pt>
                <c:pt idx="145">
                  <c:v>Kotze</c:v>
                </c:pt>
                <c:pt idx="146">
                  <c:v>Kusal Mendis (wk)</c:v>
                </c:pt>
                <c:pt idx="147">
                  <c:v>Kushal Bhurtel</c:v>
                </c:pt>
                <c:pt idx="148">
                  <c:v>Kushal Malla</c:v>
                </c:pt>
                <c:pt idx="149">
                  <c:v>Lamichhane</c:v>
                </c:pt>
                <c:pt idx="150">
                  <c:v>Lega Siaka</c:v>
                </c:pt>
                <c:pt idx="151">
                  <c:v>Liam Livingstone</c:v>
                </c:pt>
                <c:pt idx="152">
                  <c:v>Litton Das (wk)</c:v>
                </c:pt>
                <c:pt idx="153">
                  <c:v>Livingstone</c:v>
                </c:pt>
                <c:pt idx="154">
                  <c:v>Lockie Ferguson</c:v>
                </c:pt>
                <c:pt idx="155">
                  <c:v>Logan van Beek</c:v>
                </c:pt>
                <c:pt idx="156">
                  <c:v>Lorcan Tucker (wk)</c:v>
                </c:pt>
                <c:pt idx="157">
                  <c:v>M Bracewell</c:v>
                </c:pt>
                <c:pt idx="158">
                  <c:v>M Theekshana</c:v>
                </c:pt>
                <c:pt idx="159">
                  <c:v>Maharaj</c:v>
                </c:pt>
                <c:pt idx="160">
                  <c:v>Maheesh Theekshana</c:v>
                </c:pt>
                <c:pt idx="161">
                  <c:v>Mahmudullah</c:v>
                </c:pt>
                <c:pt idx="162">
                  <c:v>Malan Kruger</c:v>
                </c:pt>
                <c:pt idx="163">
                  <c:v>Marco Jansen</c:v>
                </c:pt>
                <c:pt idx="164">
                  <c:v>Marcus Stoinis</c:v>
                </c:pt>
                <c:pt idx="165">
                  <c:v>Mark Adair</c:v>
                </c:pt>
                <c:pt idx="166">
                  <c:v>Mark Chapman</c:v>
                </c:pt>
                <c:pt idx="167">
                  <c:v>Mark Watt</c:v>
                </c:pt>
                <c:pt idx="168">
                  <c:v>Mark Wood</c:v>
                </c:pt>
                <c:pt idx="169">
                  <c:v>Markram (c)</c:v>
                </c:pt>
                <c:pt idx="170">
                  <c:v>Masaba (c)</c:v>
                </c:pt>
                <c:pt idx="171">
                  <c:v>Matheesha Pathirana</c:v>
                </c:pt>
                <c:pt idx="172">
                  <c:v>Mathews</c:v>
                </c:pt>
                <c:pt idx="173">
                  <c:v>Matt Henry</c:v>
                </c:pt>
                <c:pt idx="174">
                  <c:v>Matthew Cross (wk)</c:v>
                </c:pt>
                <c:pt idx="175">
                  <c:v>Matthew Wade (wk)</c:v>
                </c:pt>
                <c:pt idx="176">
                  <c:v>Max ODowd</c:v>
                </c:pt>
                <c:pt idx="177">
                  <c:v>Maxwell</c:v>
                </c:pt>
                <c:pt idx="178">
                  <c:v>Mehran Khan</c:v>
                </c:pt>
                <c:pt idx="179">
                  <c:v>Michael Bracewell</c:v>
                </c:pt>
                <c:pt idx="180">
                  <c:v>Michael Jones</c:v>
                </c:pt>
                <c:pt idx="181">
                  <c:v>Michael Leask</c:v>
                </c:pt>
                <c:pt idx="182">
                  <c:v>Michael Levitt</c:v>
                </c:pt>
                <c:pt idx="183">
                  <c:v>Michael van Lingen</c:v>
                </c:pt>
                <c:pt idx="184">
                  <c:v>Mitchell Marsh (c)</c:v>
                </c:pt>
                <c:pt idx="185">
                  <c:v>Mitchell Santner</c:v>
                </c:pt>
                <c:pt idx="186">
                  <c:v>Mitchell Starc</c:v>
                </c:pt>
                <c:pt idx="187">
                  <c:v>Moeen</c:v>
                </c:pt>
                <c:pt idx="188">
                  <c:v>Moeen Ali</c:v>
                </c:pt>
                <c:pt idx="189">
                  <c:v>Mohammad Amir</c:v>
                </c:pt>
                <c:pt idx="190">
                  <c:v>Mohammad Nabi</c:v>
                </c:pt>
                <c:pt idx="191">
                  <c:v>Mohammad Nadeem</c:v>
                </c:pt>
                <c:pt idx="192">
                  <c:v>Mohammad Rizwan (wk)</c:v>
                </c:pt>
                <c:pt idx="193">
                  <c:v>Mohammed Siraj</c:v>
                </c:pt>
                <c:pt idx="194">
                  <c:v>Monank Patel (c &amp; wk)</c:v>
                </c:pt>
                <c:pt idx="195">
                  <c:v>Motie</c:v>
                </c:pt>
                <c:pt idx="196">
                  <c:v>Mujeeb Ur Rahman</c:v>
                </c:pt>
                <c:pt idx="197">
                  <c:v>Munsey</c:v>
                </c:pt>
                <c:pt idx="198">
                  <c:v>Mustafizur</c:v>
                </c:pt>
                <c:pt idx="199">
                  <c:v>Mustafizur Rahman</c:v>
                </c:pt>
                <c:pt idx="200">
                  <c:v>N Thushara</c:v>
                </c:pt>
                <c:pt idx="201">
                  <c:v>Nabi</c:v>
                </c:pt>
                <c:pt idx="202">
                  <c:v>Najibullah</c:v>
                </c:pt>
                <c:pt idx="203">
                  <c:v>Najibullah Zadran</c:v>
                </c:pt>
                <c:pt idx="204">
                  <c:v>Najmul Hossain Shanto (c)</c:v>
                </c:pt>
                <c:pt idx="205">
                  <c:v>Naseem Khushi</c:v>
                </c:pt>
                <c:pt idx="206">
                  <c:v>Naseem Khushi (wk)</c:v>
                </c:pt>
                <c:pt idx="207">
                  <c:v>Naseem Shah</c:v>
                </c:pt>
                <c:pt idx="208">
                  <c:v>Nathan Ellis</c:v>
                </c:pt>
                <c:pt idx="209">
                  <c:v>Naveen-ul-Haq</c:v>
                </c:pt>
                <c:pt idx="210">
                  <c:v>Navneet Dhaliwal</c:v>
                </c:pt>
                <c:pt idx="211">
                  <c:v>Neesham</c:v>
                </c:pt>
                <c:pt idx="212">
                  <c:v>Netravalkar</c:v>
                </c:pt>
                <c:pt idx="213">
                  <c:v>Nicholas Kirton</c:v>
                </c:pt>
                <c:pt idx="214">
                  <c:v>Nicholas Pooran (wk)</c:v>
                </c:pt>
                <c:pt idx="215">
                  <c:v>Nikhil Dutta</c:v>
                </c:pt>
                <c:pt idx="216">
                  <c:v>Niko Davin</c:v>
                </c:pt>
                <c:pt idx="217">
                  <c:v>Nikolaas Davin</c:v>
                </c:pt>
                <c:pt idx="218">
                  <c:v>Nitish Kumar</c:v>
                </c:pt>
                <c:pt idx="219">
                  <c:v>Noor Ahmad</c:v>
                </c:pt>
                <c:pt idx="220">
                  <c:v>Norman Vanua</c:v>
                </c:pt>
                <c:pt idx="221">
                  <c:v>Nortje</c:v>
                </c:pt>
                <c:pt idx="222">
                  <c:v>Nosthush Kenjige</c:v>
                </c:pt>
                <c:pt idx="223">
                  <c:v>NR Kumar</c:v>
                </c:pt>
                <c:pt idx="224">
                  <c:v>Nsubuga</c:v>
                </c:pt>
                <c:pt idx="225">
                  <c:v>Nuwan Thushara</c:v>
                </c:pt>
                <c:pt idx="226">
                  <c:v>Obed McCoy</c:v>
                </c:pt>
                <c:pt idx="227">
                  <c:v>Ottneil Baartman</c:v>
                </c:pt>
                <c:pt idx="228">
                  <c:v>Pant (wk)</c:v>
                </c:pt>
                <c:pt idx="229">
                  <c:v>Pargat Singh</c:v>
                </c:pt>
                <c:pt idx="230">
                  <c:v>Pat Cummins</c:v>
                </c:pt>
                <c:pt idx="231">
                  <c:v>Pathum Nissanka</c:v>
                </c:pt>
                <c:pt idx="232">
                  <c:v>Paul Stirling (c)</c:v>
                </c:pt>
                <c:pt idx="233">
                  <c:v>Paul van Meekeren</c:v>
                </c:pt>
                <c:pt idx="234">
                  <c:v>Philip Salt</c:v>
                </c:pt>
                <c:pt idx="235">
                  <c:v>Pooran (wk)</c:v>
                </c:pt>
                <c:pt idx="236">
                  <c:v>Pratik Athavale (wk)</c:v>
                </c:pt>
                <c:pt idx="237">
                  <c:v>Quinton de Kock (wk)</c:v>
                </c:pt>
                <c:pt idx="238">
                  <c:v>R Topley</c:v>
                </c:pt>
                <c:pt idx="239">
                  <c:v>Rabada</c:v>
                </c:pt>
                <c:pt idx="240">
                  <c:v>Rachin Ravindra</c:v>
                </c:pt>
                <c:pt idx="241">
                  <c:v>Rafiullah</c:v>
                </c:pt>
                <c:pt idx="242">
                  <c:v>Rahmanullah Gurbaz (wk)</c:v>
                </c:pt>
                <c:pt idx="243">
                  <c:v>Rashid Khan (c)</c:v>
                </c:pt>
                <c:pt idx="244">
                  <c:v>Ravinderpal Singh</c:v>
                </c:pt>
                <c:pt idx="245">
                  <c:v>Ravindra Jadeja</c:v>
                </c:pt>
                <c:pt idx="246">
                  <c:v>Reece Topley</c:v>
                </c:pt>
                <c:pt idx="247">
                  <c:v>Reeza Hendricks</c:v>
                </c:pt>
                <c:pt idx="248">
                  <c:v>Riazat Ali Shah</c:v>
                </c:pt>
                <c:pt idx="249">
                  <c:v>Richie Berrington (c)</c:v>
                </c:pt>
                <c:pt idx="250">
                  <c:v>Rishabh Pant (wk)</c:v>
                </c:pt>
                <c:pt idx="251">
                  <c:v>Rishad Hossain</c:v>
                </c:pt>
                <c:pt idx="252">
                  <c:v>Rizwan (wk)</c:v>
                </c:pt>
                <c:pt idx="253">
                  <c:v>Robinson Obuya</c:v>
                </c:pt>
                <c:pt idx="254">
                  <c:v>Roger Mukasa</c:v>
                </c:pt>
                <c:pt idx="255">
                  <c:v>Rohit (c)</c:v>
                </c:pt>
                <c:pt idx="256">
                  <c:v>Rohit Paudel (c)</c:v>
                </c:pt>
                <c:pt idx="257">
                  <c:v>Rohit Sharma (c)</c:v>
                </c:pt>
                <c:pt idx="258">
                  <c:v>Romario Shepherd</c:v>
                </c:pt>
                <c:pt idx="259">
                  <c:v>Ronak Patel</c:v>
                </c:pt>
                <c:pt idx="260">
                  <c:v>Roston Chase</c:v>
                </c:pt>
                <c:pt idx="261">
                  <c:v>Rovman Powell (c)</c:v>
                </c:pt>
                <c:pt idx="262">
                  <c:v>Ruben Trumpelmann</c:v>
                </c:pt>
                <c:pt idx="263">
                  <c:v>Russell</c:v>
                </c:pt>
                <c:pt idx="264">
                  <c:v>Saad Bin Zafar (c)</c:v>
                </c:pt>
                <c:pt idx="265">
                  <c:v>Safyaan Sharif</c:v>
                </c:pt>
                <c:pt idx="266">
                  <c:v>Sagar Dhakal</c:v>
                </c:pt>
                <c:pt idx="267">
                  <c:v>Saim Ayub</c:v>
                </c:pt>
                <c:pt idx="268">
                  <c:v>Salt</c:v>
                </c:pt>
                <c:pt idx="269">
                  <c:v>Sam Curran</c:v>
                </c:pt>
                <c:pt idx="270">
                  <c:v>Samarawickrama</c:v>
                </c:pt>
                <c:pt idx="271">
                  <c:v>Sandeep Lamichhane</c:v>
                </c:pt>
                <c:pt idx="272">
                  <c:v>Santner</c:v>
                </c:pt>
                <c:pt idx="273">
                  <c:v>Saurabh Netravalkar</c:v>
                </c:pt>
                <c:pt idx="274">
                  <c:v>Scott Edwards (c &amp; wk)</c:v>
                </c:pt>
                <c:pt idx="275">
                  <c:v>Semo Kamea</c:v>
                </c:pt>
                <c:pt idx="276">
                  <c:v>Sese Bau</c:v>
                </c:pt>
                <c:pt idx="277">
                  <c:v>Shadab Khan</c:v>
                </c:pt>
                <c:pt idx="278">
                  <c:v>Shadley van Schalkwyk</c:v>
                </c:pt>
                <c:pt idx="279">
                  <c:v>Shaheen Afridi</c:v>
                </c:pt>
                <c:pt idx="280">
                  <c:v>Shai Hope</c:v>
                </c:pt>
                <c:pt idx="281">
                  <c:v>Shakeel Ahmed</c:v>
                </c:pt>
                <c:pt idx="282">
                  <c:v>Shakib</c:v>
                </c:pt>
                <c:pt idx="283">
                  <c:v>Shakib Al Hasan</c:v>
                </c:pt>
                <c:pt idx="284">
                  <c:v>Shanaka</c:v>
                </c:pt>
                <c:pt idx="285">
                  <c:v>Shanto (c)</c:v>
                </c:pt>
                <c:pt idx="286">
                  <c:v>Shayan Jahangir</c:v>
                </c:pt>
                <c:pt idx="287">
                  <c:v>Sherfane Rutherford</c:v>
                </c:pt>
                <c:pt idx="288">
                  <c:v>Shivam Dube</c:v>
                </c:pt>
                <c:pt idx="289">
                  <c:v>Shoaib Khan</c:v>
                </c:pt>
                <c:pt idx="290">
                  <c:v>Shreyas Movva (wk)</c:v>
                </c:pt>
                <c:pt idx="291">
                  <c:v>Simon Ssesazi</c:v>
                </c:pt>
                <c:pt idx="292">
                  <c:v>Simon Ssesazi (wk)</c:v>
                </c:pt>
                <c:pt idx="293">
                  <c:v>Siraj</c:v>
                </c:pt>
                <c:pt idx="294">
                  <c:v>Smit</c:v>
                </c:pt>
                <c:pt idx="295">
                  <c:v>Sompal Kami</c:v>
                </c:pt>
                <c:pt idx="296">
                  <c:v>Soumya Sarkar</c:v>
                </c:pt>
                <c:pt idx="297">
                  <c:v>Southee</c:v>
                </c:pt>
                <c:pt idx="298">
                  <c:v>Ssenyondo</c:v>
                </c:pt>
                <c:pt idx="299">
                  <c:v>Steven Taylor</c:v>
                </c:pt>
                <c:pt idx="300">
                  <c:v>Stirling (c)</c:v>
                </c:pt>
                <c:pt idx="301">
                  <c:v>Stoinis</c:v>
                </c:pt>
                <c:pt idx="302">
                  <c:v>Sundeep Jora</c:v>
                </c:pt>
                <c:pt idx="303">
                  <c:v>Suryakumar Yadav</c:v>
                </c:pt>
                <c:pt idx="304">
                  <c:v>Sybrand Engelbrecht</c:v>
                </c:pt>
                <c:pt idx="305">
                  <c:v>Tabraiz Shamsi</c:v>
                </c:pt>
                <c:pt idx="306">
                  <c:v>Tangeni Lungameni</c:v>
                </c:pt>
                <c:pt idx="307">
                  <c:v>Tanzid Hasan</c:v>
                </c:pt>
                <c:pt idx="308">
                  <c:v>Tanzim Hasan Sakib</c:v>
                </c:pt>
                <c:pt idx="309">
                  <c:v>Taskin Ahmed</c:v>
                </c:pt>
                <c:pt idx="310">
                  <c:v>Teja Nidamanuru</c:v>
                </c:pt>
                <c:pt idx="311">
                  <c:v>Tim David</c:v>
                </c:pt>
                <c:pt idx="312">
                  <c:v>Tim Pringle</c:v>
                </c:pt>
                <c:pt idx="313">
                  <c:v>Tim Southee</c:v>
                </c:pt>
                <c:pt idx="314">
                  <c:v>Tony Ura</c:v>
                </c:pt>
                <c:pt idx="315">
                  <c:v>Towhid Hridoy</c:v>
                </c:pt>
                <c:pt idx="316">
                  <c:v>Travis Head</c:v>
                </c:pt>
                <c:pt idx="317">
                  <c:v>Trent Boult</c:v>
                </c:pt>
                <c:pt idx="318">
                  <c:v>Tristan Stubbs</c:v>
                </c:pt>
                <c:pt idx="319">
                  <c:v>Trumpelmann</c:v>
                </c:pt>
                <c:pt idx="320">
                  <c:v>Usman Khan</c:v>
                </c:pt>
                <c:pt idx="321">
                  <c:v>van Beek</c:v>
                </c:pt>
                <c:pt idx="322">
                  <c:v>van Meekeren</c:v>
                </c:pt>
                <c:pt idx="323">
                  <c:v>van Schalkwyk</c:v>
                </c:pt>
                <c:pt idx="324">
                  <c:v>Vikramjit Singh</c:v>
                </c:pt>
                <c:pt idx="325">
                  <c:v>Virat Kohli</c:v>
                </c:pt>
                <c:pt idx="326">
                  <c:v>Vivian Kingma</c:v>
                </c:pt>
                <c:pt idx="327">
                  <c:v>W Hasaranga (c)</c:v>
                </c:pt>
                <c:pt idx="328">
                  <c:v>Wade (wk)</c:v>
                </c:pt>
                <c:pt idx="329">
                  <c:v>Wanindu Hasaranga (c)</c:v>
                </c:pt>
                <c:pt idx="330">
                  <c:v>Warner</c:v>
                </c:pt>
                <c:pt idx="331">
                  <c:v>Wiese</c:v>
                </c:pt>
                <c:pt idx="332">
                  <c:v>Will Jacks</c:v>
                </c:pt>
                <c:pt idx="333">
                  <c:v>Zane Green (wk)</c:v>
                </c:pt>
                <c:pt idx="334">
                  <c:v>Zeeshan Maqsood</c:v>
                </c:pt>
              </c:strCache>
            </c:strRef>
          </c:xVal>
          <c:yVal>
            <c:numRef>
              <c:f>Sheet1!$N$11:$N$345</c:f>
              <c:numCache>
                <c:formatCode>General</c:formatCode>
                <c:ptCount val="335"/>
                <c:pt idx="0">
                  <c:v>16</c:v>
                </c:pt>
                <c:pt idx="1">
                  <c:v>18</c:v>
                </c:pt>
                <c:pt idx="2">
                  <c:v>1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16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7</c:v>
                </c:pt>
                <c:pt idx="23">
                  <c:v>1</c:v>
                </c:pt>
                <c:pt idx="24">
                  <c:v>3</c:v>
                </c:pt>
                <c:pt idx="25">
                  <c:v>8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9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11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21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10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8</c:v>
                </c:pt>
                <c:pt idx="68">
                  <c:v>10</c:v>
                </c:pt>
                <c:pt idx="69">
                  <c:v>5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3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0</c:v>
                </c:pt>
                <c:pt idx="80">
                  <c:v>0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12</c:v>
                </c:pt>
                <c:pt idx="86">
                  <c:v>13</c:v>
                </c:pt>
                <c:pt idx="87">
                  <c:v>1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8</c:v>
                </c:pt>
                <c:pt idx="92">
                  <c:v>2</c:v>
                </c:pt>
                <c:pt idx="93">
                  <c:v>18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2</c:v>
                </c:pt>
                <c:pt idx="102">
                  <c:v>0</c:v>
                </c:pt>
                <c:pt idx="103">
                  <c:v>3</c:v>
                </c:pt>
                <c:pt idx="104">
                  <c:v>16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14</c:v>
                </c:pt>
                <c:pt idx="109">
                  <c:v>0</c:v>
                </c:pt>
                <c:pt idx="110">
                  <c:v>3</c:v>
                </c:pt>
                <c:pt idx="111">
                  <c:v>1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12</c:v>
                </c:pt>
                <c:pt idx="123">
                  <c:v>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3</c:v>
                </c:pt>
                <c:pt idx="141">
                  <c:v>0</c:v>
                </c:pt>
                <c:pt idx="142">
                  <c:v>7</c:v>
                </c:pt>
                <c:pt idx="143">
                  <c:v>5</c:v>
                </c:pt>
                <c:pt idx="144">
                  <c:v>1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5</c:v>
                </c:pt>
                <c:pt idx="153">
                  <c:v>2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9</c:v>
                </c:pt>
                <c:pt idx="162">
                  <c:v>0</c:v>
                </c:pt>
                <c:pt idx="163">
                  <c:v>0</c:v>
                </c:pt>
                <c:pt idx="164">
                  <c:v>11</c:v>
                </c:pt>
                <c:pt idx="165">
                  <c:v>6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6</c:v>
                </c:pt>
                <c:pt idx="173">
                  <c:v>1</c:v>
                </c:pt>
                <c:pt idx="174">
                  <c:v>4</c:v>
                </c:pt>
                <c:pt idx="175">
                  <c:v>0</c:v>
                </c:pt>
                <c:pt idx="176">
                  <c:v>9</c:v>
                </c:pt>
                <c:pt idx="177">
                  <c:v>4</c:v>
                </c:pt>
                <c:pt idx="178">
                  <c:v>6</c:v>
                </c:pt>
                <c:pt idx="179">
                  <c:v>0</c:v>
                </c:pt>
                <c:pt idx="180">
                  <c:v>13</c:v>
                </c:pt>
                <c:pt idx="181">
                  <c:v>4</c:v>
                </c:pt>
                <c:pt idx="182">
                  <c:v>8</c:v>
                </c:pt>
                <c:pt idx="183">
                  <c:v>6</c:v>
                </c:pt>
                <c:pt idx="184">
                  <c:v>11</c:v>
                </c:pt>
                <c:pt idx="185">
                  <c:v>3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8</c:v>
                </c:pt>
                <c:pt idx="193">
                  <c:v>0</c:v>
                </c:pt>
                <c:pt idx="194">
                  <c:v>10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11</c:v>
                </c:pt>
                <c:pt idx="211">
                  <c:v>0</c:v>
                </c:pt>
                <c:pt idx="212">
                  <c:v>0</c:v>
                </c:pt>
                <c:pt idx="213">
                  <c:v>10</c:v>
                </c:pt>
                <c:pt idx="214">
                  <c:v>3</c:v>
                </c:pt>
                <c:pt idx="215">
                  <c:v>0</c:v>
                </c:pt>
                <c:pt idx="216">
                  <c:v>4</c:v>
                </c:pt>
                <c:pt idx="217">
                  <c:v>5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2</c:v>
                </c:pt>
                <c:pt idx="230">
                  <c:v>0</c:v>
                </c:pt>
                <c:pt idx="231">
                  <c:v>8</c:v>
                </c:pt>
                <c:pt idx="232">
                  <c:v>1</c:v>
                </c:pt>
                <c:pt idx="233">
                  <c:v>0</c:v>
                </c:pt>
                <c:pt idx="234">
                  <c:v>8</c:v>
                </c:pt>
                <c:pt idx="235">
                  <c:v>20</c:v>
                </c:pt>
                <c:pt idx="236">
                  <c:v>8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8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7</c:v>
                </c:pt>
                <c:pt idx="248">
                  <c:v>1</c:v>
                </c:pt>
                <c:pt idx="249">
                  <c:v>6</c:v>
                </c:pt>
                <c:pt idx="250">
                  <c:v>7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2</c:v>
                </c:pt>
                <c:pt idx="256">
                  <c:v>5</c:v>
                </c:pt>
                <c:pt idx="257">
                  <c:v>7</c:v>
                </c:pt>
                <c:pt idx="258">
                  <c:v>1</c:v>
                </c:pt>
                <c:pt idx="259">
                  <c:v>1</c:v>
                </c:pt>
                <c:pt idx="260">
                  <c:v>6</c:v>
                </c:pt>
                <c:pt idx="261">
                  <c:v>4</c:v>
                </c:pt>
                <c:pt idx="262">
                  <c:v>0</c:v>
                </c:pt>
                <c:pt idx="263">
                  <c:v>9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3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6</c:v>
                </c:pt>
                <c:pt idx="275">
                  <c:v>0</c:v>
                </c:pt>
                <c:pt idx="276">
                  <c:v>9</c:v>
                </c:pt>
                <c:pt idx="277">
                  <c:v>4</c:v>
                </c:pt>
                <c:pt idx="278">
                  <c:v>0</c:v>
                </c:pt>
                <c:pt idx="279">
                  <c:v>5</c:v>
                </c:pt>
                <c:pt idx="280">
                  <c:v>2</c:v>
                </c:pt>
                <c:pt idx="281">
                  <c:v>3</c:v>
                </c:pt>
                <c:pt idx="282">
                  <c:v>11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11</c:v>
                </c:pt>
                <c:pt idx="288">
                  <c:v>2</c:v>
                </c:pt>
                <c:pt idx="289">
                  <c:v>1</c:v>
                </c:pt>
                <c:pt idx="290">
                  <c:v>7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6</c:v>
                </c:pt>
                <c:pt idx="300">
                  <c:v>0</c:v>
                </c:pt>
                <c:pt idx="301">
                  <c:v>12</c:v>
                </c:pt>
                <c:pt idx="302">
                  <c:v>0</c:v>
                </c:pt>
                <c:pt idx="303">
                  <c:v>5</c:v>
                </c:pt>
                <c:pt idx="304">
                  <c:v>9</c:v>
                </c:pt>
                <c:pt idx="305">
                  <c:v>0</c:v>
                </c:pt>
                <c:pt idx="306">
                  <c:v>0</c:v>
                </c:pt>
                <c:pt idx="307">
                  <c:v>8</c:v>
                </c:pt>
                <c:pt idx="308">
                  <c:v>0</c:v>
                </c:pt>
                <c:pt idx="309">
                  <c:v>2</c:v>
                </c:pt>
                <c:pt idx="310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11</c:v>
                </c:pt>
                <c:pt idx="316">
                  <c:v>16</c:v>
                </c:pt>
                <c:pt idx="317">
                  <c:v>1</c:v>
                </c:pt>
                <c:pt idx="318">
                  <c:v>5</c:v>
                </c:pt>
                <c:pt idx="319">
                  <c:v>1</c:v>
                </c:pt>
                <c:pt idx="320">
                  <c:v>1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8</c:v>
                </c:pt>
                <c:pt idx="325">
                  <c:v>0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13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616031"/>
        <c:axId val="1973616511"/>
      </c:scatterChart>
      <c:valAx>
        <c:axId val="197361603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3616511"/>
        <c:crosses val="autoZero"/>
        <c:crossBetween val="midCat"/>
      </c:valAx>
      <c:valAx>
        <c:axId val="19736165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36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8" Type="http://schemas.openxmlformats.org/officeDocument/2006/relationships/chart" Target="../charts/chart14.xml"/><Relationship Id="rId7" Type="http://schemas.openxmlformats.org/officeDocument/2006/relationships/chart" Target="../charts/chart13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4.png"/><Relationship Id="rId8" Type="http://schemas.openxmlformats.org/officeDocument/2006/relationships/image" Target="../media/image3.png"/><Relationship Id="rId7" Type="http://schemas.openxmlformats.org/officeDocument/2006/relationships/image" Target="../media/image2.jpeg"/><Relationship Id="rId6" Type="http://schemas.openxmlformats.org/officeDocument/2006/relationships/image" Target="../media/image1.png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jpeg"/><Relationship Id="rId7" Type="http://schemas.openxmlformats.org/officeDocument/2006/relationships/image" Target="../media/image5.jpeg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</xdr:row>
      <xdr:rowOff>121298</xdr:rowOff>
    </xdr:from>
    <xdr:to>
      <xdr:col>3</xdr:col>
      <xdr:colOff>601358</xdr:colOff>
      <xdr:row>19</xdr:row>
      <xdr:rowOff>6998</xdr:rowOff>
    </xdr:to>
    <xdr:graphicFrame>
      <xdr:nvGraphicFramePr>
        <xdr:cNvPr id="2" name="Chart 1"/>
        <xdr:cNvGraphicFramePr/>
      </xdr:nvGraphicFramePr>
      <xdr:xfrm>
        <a:off x="0" y="1035685"/>
        <a:ext cx="4937125" cy="244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256592</xdr:colOff>
      <xdr:row>19</xdr:row>
      <xdr:rowOff>155509</xdr:rowOff>
    </xdr:from>
    <xdr:to>
      <xdr:col>9</xdr:col>
      <xdr:colOff>381000</xdr:colOff>
      <xdr:row>33</xdr:row>
      <xdr:rowOff>41987</xdr:rowOff>
    </xdr:to>
    <xdr:graphicFrame>
      <xdr:nvGraphicFramePr>
        <xdr:cNvPr id="3" name="Chart 2"/>
        <xdr:cNvGraphicFramePr/>
      </xdr:nvGraphicFramePr>
      <xdr:xfrm>
        <a:off x="7914640" y="3629660"/>
        <a:ext cx="4627880" cy="2447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909736</xdr:colOff>
      <xdr:row>10</xdr:row>
      <xdr:rowOff>4666</xdr:rowOff>
    </xdr:from>
    <xdr:to>
      <xdr:col>11</xdr:col>
      <xdr:colOff>614266</xdr:colOff>
      <xdr:row>24</xdr:row>
      <xdr:rowOff>135294</xdr:rowOff>
    </xdr:to>
    <xdr:graphicFrame>
      <xdr:nvGraphicFramePr>
        <xdr:cNvPr id="4" name="Chart 3"/>
        <xdr:cNvGraphicFramePr/>
      </xdr:nvGraphicFramePr>
      <xdr:xfrm>
        <a:off x="13688060" y="1833245"/>
        <a:ext cx="160210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101082</xdr:colOff>
      <xdr:row>36</xdr:row>
      <xdr:rowOff>8562</xdr:rowOff>
    </xdr:from>
    <xdr:to>
      <xdr:col>10</xdr:col>
      <xdr:colOff>3553147</xdr:colOff>
      <xdr:row>50</xdr:row>
      <xdr:rowOff>104192</xdr:rowOff>
    </xdr:to>
    <xdr:graphicFrame>
      <xdr:nvGraphicFramePr>
        <xdr:cNvPr id="5" name="Chart 4"/>
        <xdr:cNvGraphicFramePr/>
      </xdr:nvGraphicFramePr>
      <xdr:xfrm>
        <a:off x="12879705" y="6591935"/>
        <a:ext cx="1796415" cy="2656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412102</xdr:colOff>
      <xdr:row>14</xdr:row>
      <xdr:rowOff>51319</xdr:rowOff>
    </xdr:from>
    <xdr:to>
      <xdr:col>19</xdr:col>
      <xdr:colOff>1951653</xdr:colOff>
      <xdr:row>28</xdr:row>
      <xdr:rowOff>181947</xdr:rowOff>
    </xdr:to>
    <xdr:graphicFrame>
      <xdr:nvGraphicFramePr>
        <xdr:cNvPr id="8" name="Chart 7"/>
        <xdr:cNvGraphicFramePr/>
      </xdr:nvGraphicFramePr>
      <xdr:xfrm>
        <a:off x="25595580" y="2611120"/>
        <a:ext cx="6271895" cy="2691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884695</xdr:colOff>
      <xdr:row>63</xdr:row>
      <xdr:rowOff>133027</xdr:rowOff>
    </xdr:from>
    <xdr:to>
      <xdr:col>15</xdr:col>
      <xdr:colOff>1272152</xdr:colOff>
      <xdr:row>78</xdr:row>
      <xdr:rowOff>164023</xdr:rowOff>
    </xdr:to>
    <xdr:graphicFrame>
      <xdr:nvGraphicFramePr>
        <xdr:cNvPr id="10" name="Chart 9"/>
        <xdr:cNvGraphicFramePr/>
      </xdr:nvGraphicFramePr>
      <xdr:xfrm>
        <a:off x="19340195" y="11654155"/>
        <a:ext cx="4624070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Chart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4</xdr:col>
      <xdr:colOff>734458</xdr:colOff>
      <xdr:row>23</xdr:row>
      <xdr:rowOff>166170</xdr:rowOff>
    </xdr:from>
    <xdr:to>
      <xdr:col>8</xdr:col>
      <xdr:colOff>771181</xdr:colOff>
      <xdr:row>38</xdr:row>
      <xdr:rowOff>155154</xdr:rowOff>
    </xdr:to>
    <xdr:sp>
      <xdr:nvSpPr>
        <xdr:cNvPr id="6" name="Rectangles 5"/>
        <xdr:cNvSpPr>
          <a:spLocks noTextEdit="1"/>
        </xdr:cNvSpPr>
      </xdr:nvSpPr>
      <xdr:spPr>
        <a:xfrm>
          <a:off x="6365240" y="4371975"/>
          <a:ext cx="4578350" cy="273240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118806</xdr:colOff>
      <xdr:row>339</xdr:row>
      <xdr:rowOff>144206</xdr:rowOff>
    </xdr:from>
    <xdr:to>
      <xdr:col>3</xdr:col>
      <xdr:colOff>766096</xdr:colOff>
      <xdr:row>355</xdr:row>
      <xdr:rowOff>3277</xdr:rowOff>
    </xdr:to>
    <xdr:graphicFrame>
      <xdr:nvGraphicFramePr>
        <xdr:cNvPr id="3" name="Chart 2"/>
        <xdr:cNvGraphicFramePr/>
      </xdr:nvGraphicFramePr>
      <xdr:xfrm>
        <a:off x="118745" y="63367285"/>
        <a:ext cx="4556125" cy="278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270387</xdr:colOff>
      <xdr:row>9</xdr:row>
      <xdr:rowOff>81934</xdr:rowOff>
    </xdr:from>
    <xdr:to>
      <xdr:col>9</xdr:col>
      <xdr:colOff>696451</xdr:colOff>
      <xdr:row>16</xdr:row>
      <xdr:rowOff>355599</xdr:rowOff>
    </xdr:to>
    <xdr:graphicFrame>
      <xdr:nvGraphicFramePr>
        <xdr:cNvPr id="4" name="Chart 3"/>
        <xdr:cNvGraphicFramePr/>
      </xdr:nvGraphicFramePr>
      <xdr:xfrm>
        <a:off x="9299575" y="1903095"/>
        <a:ext cx="2773045" cy="1728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36550</xdr:colOff>
      <xdr:row>32</xdr:row>
      <xdr:rowOff>151773</xdr:rowOff>
    </xdr:from>
    <xdr:to>
      <xdr:col>7</xdr:col>
      <xdr:colOff>487263</xdr:colOff>
      <xdr:row>46</xdr:row>
      <xdr:rowOff>63178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Count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4295" y="7055485"/>
              <a:ext cx="1822450" cy="2471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11</xdr:col>
      <xdr:colOff>272143</xdr:colOff>
      <xdr:row>14</xdr:row>
      <xdr:rowOff>78014</xdr:rowOff>
    </xdr:from>
    <xdr:to>
      <xdr:col>14</xdr:col>
      <xdr:colOff>23224</xdr:colOff>
      <xdr:row>26</xdr:row>
      <xdr:rowOff>66584</xdr:rowOff>
    </xdr:to>
    <xdr:graphicFrame>
      <xdr:nvGraphicFramePr>
        <xdr:cNvPr id="2" name="Chart 1"/>
        <xdr:cNvGraphicFramePr/>
      </xdr:nvGraphicFramePr>
      <xdr:xfrm>
        <a:off x="14315440" y="2988310"/>
        <a:ext cx="3225800" cy="2884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1161144</xdr:colOff>
      <xdr:row>15</xdr:row>
      <xdr:rowOff>48079</xdr:rowOff>
    </xdr:from>
    <xdr:to>
      <xdr:col>16</xdr:col>
      <xdr:colOff>1088572</xdr:colOff>
      <xdr:row>26</xdr:row>
      <xdr:rowOff>106136</xdr:rowOff>
    </xdr:to>
    <xdr:graphicFrame>
      <xdr:nvGraphicFramePr>
        <xdr:cNvPr id="8" name="Chart 7"/>
        <xdr:cNvGraphicFramePr/>
      </xdr:nvGraphicFramePr>
      <xdr:xfrm>
        <a:off x="16705580" y="3141345"/>
        <a:ext cx="4606290" cy="2771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532534</xdr:colOff>
      <xdr:row>7</xdr:row>
      <xdr:rowOff>95250</xdr:rowOff>
    </xdr:from>
    <xdr:to>
      <xdr:col>19</xdr:col>
      <xdr:colOff>1134341</xdr:colOff>
      <xdr:row>18</xdr:row>
      <xdr:rowOff>133350</xdr:rowOff>
    </xdr:to>
    <xdr:graphicFrame>
      <xdr:nvGraphicFramePr>
        <xdr:cNvPr id="9" name="Chart 8"/>
        <xdr:cNvGraphicFramePr/>
      </xdr:nvGraphicFramePr>
      <xdr:xfrm>
        <a:off x="21868130" y="1550670"/>
        <a:ext cx="3307080" cy="2400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134217</xdr:colOff>
      <xdr:row>14</xdr:row>
      <xdr:rowOff>74468</xdr:rowOff>
    </xdr:from>
    <xdr:to>
      <xdr:col>3</xdr:col>
      <xdr:colOff>1281547</xdr:colOff>
      <xdr:row>24</xdr:row>
      <xdr:rowOff>8658</xdr:rowOff>
    </xdr:to>
    <xdr:graphicFrame>
      <xdr:nvGraphicFramePr>
        <xdr:cNvPr id="10" name="Chart 9"/>
        <xdr:cNvGraphicFramePr/>
      </xdr:nvGraphicFramePr>
      <xdr:xfrm>
        <a:off x="2961005" y="2985135"/>
        <a:ext cx="2229485" cy="2288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406977</xdr:colOff>
      <xdr:row>52</xdr:row>
      <xdr:rowOff>103908</xdr:rowOff>
    </xdr:from>
    <xdr:to>
      <xdr:col>6</xdr:col>
      <xdr:colOff>1008784</xdr:colOff>
      <xdr:row>62</xdr:row>
      <xdr:rowOff>12122</xdr:rowOff>
    </xdr:to>
    <xdr:graphicFrame>
      <xdr:nvGraphicFramePr>
        <xdr:cNvPr id="12" name="Chart 11"/>
        <xdr:cNvGraphicFramePr/>
      </xdr:nvGraphicFramePr>
      <xdr:xfrm>
        <a:off x="6974840" y="10664825"/>
        <a:ext cx="1691640" cy="1912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50131</xdr:colOff>
      <xdr:row>53</xdr:row>
      <xdr:rowOff>82217</xdr:rowOff>
    </xdr:from>
    <xdr:to>
      <xdr:col>19</xdr:col>
      <xdr:colOff>1213184</xdr:colOff>
      <xdr:row>68</xdr:row>
      <xdr:rowOff>118312</xdr:rowOff>
    </xdr:to>
    <xdr:graphicFrame>
      <xdr:nvGraphicFramePr>
        <xdr:cNvPr id="13" name="Chart 12"/>
        <xdr:cNvGraphicFramePr/>
      </xdr:nvGraphicFramePr>
      <xdr:xfrm>
        <a:off x="22002750" y="11001375"/>
        <a:ext cx="3251200" cy="2779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208963</xdr:colOff>
      <xdr:row>2</xdr:row>
      <xdr:rowOff>32197</xdr:rowOff>
    </xdr:from>
    <xdr:to>
      <xdr:col>22</xdr:col>
      <xdr:colOff>1207395</xdr:colOff>
      <xdr:row>11</xdr:row>
      <xdr:rowOff>56138</xdr:rowOff>
    </xdr:to>
    <xdr:graphicFrame>
      <xdr:nvGraphicFramePr>
        <xdr:cNvPr id="5" name="Chart 4"/>
        <xdr:cNvGraphicFramePr/>
      </xdr:nvGraphicFramePr>
      <xdr:xfrm>
        <a:off x="26124535" y="397510"/>
        <a:ext cx="2072640" cy="2020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536619</xdr:colOff>
      <xdr:row>20</xdr:row>
      <xdr:rowOff>26831</xdr:rowOff>
    </xdr:from>
    <xdr:to>
      <xdr:col>22</xdr:col>
      <xdr:colOff>1035676</xdr:colOff>
      <xdr:row>25</xdr:row>
      <xdr:rowOff>86397</xdr:rowOff>
    </xdr:to>
    <xdr:graphicFrame>
      <xdr:nvGraphicFramePr>
        <xdr:cNvPr id="7" name="Chart 6"/>
        <xdr:cNvGraphicFramePr/>
      </xdr:nvGraphicFramePr>
      <xdr:xfrm>
        <a:off x="25834975" y="4210050"/>
        <a:ext cx="2190115" cy="132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9</xdr:col>
      <xdr:colOff>1028700</xdr:colOff>
      <xdr:row>1</xdr:row>
      <xdr:rowOff>19426</xdr:rowOff>
    </xdr:from>
    <xdr:to>
      <xdr:col>10</xdr:col>
      <xdr:colOff>1346916</xdr:colOff>
      <xdr:row>9</xdr:row>
      <xdr:rowOff>69761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Venu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5360" y="201930"/>
              <a:ext cx="1415415" cy="16884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38530</xdr:colOff>
      <xdr:row>0</xdr:row>
      <xdr:rowOff>116124</xdr:rowOff>
    </xdr:from>
    <xdr:to>
      <xdr:col>12</xdr:col>
      <xdr:colOff>364795</xdr:colOff>
      <xdr:row>12</xdr:row>
      <xdr:rowOff>39522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Date &amp; ti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&amp; 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81760" y="115570"/>
              <a:ext cx="1827530" cy="2468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372414</xdr:colOff>
      <xdr:row>0</xdr:row>
      <xdr:rowOff>137482</xdr:rowOff>
    </xdr:from>
    <xdr:to>
      <xdr:col>9</xdr:col>
      <xdr:colOff>536620</xdr:colOff>
      <xdr:row>6</xdr:row>
      <xdr:rowOff>5366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Play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y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9110" y="137160"/>
              <a:ext cx="1254125" cy="1140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168935</xdr:colOff>
      <xdr:row>4</xdr:row>
      <xdr:rowOff>74881</xdr:rowOff>
    </xdr:from>
    <xdr:to>
      <xdr:col>27</xdr:col>
      <xdr:colOff>299447</xdr:colOff>
      <xdr:row>49</xdr:row>
      <xdr:rowOff>90174</xdr:rowOff>
    </xdr:to>
    <xdr:grpSp>
      <xdr:nvGrpSpPr>
        <xdr:cNvPr id="2" name="Group 1"/>
        <xdr:cNvGrpSpPr/>
      </xdr:nvGrpSpPr>
      <xdr:grpSpPr>
        <a:xfrm>
          <a:off x="2020570" y="805815"/>
          <a:ext cx="14943455" cy="8245475"/>
          <a:chOff x="0" y="0"/>
          <a:chExt cx="14630400" cy="8229600"/>
        </a:xfrm>
      </xdr:grpSpPr>
      <xdr:sp>
        <xdr:nvSpPr>
          <xdr:cNvPr id="3" name="Rectangle 2"/>
          <xdr:cNvSpPr/>
        </xdr:nvSpPr>
        <xdr:spPr>
          <a:xfrm>
            <a:off x="0" y="0"/>
            <a:ext cx="14630400" cy="8229600"/>
          </a:xfrm>
          <a:prstGeom prst="rect">
            <a:avLst/>
          </a:prstGeom>
          <a:solidFill>
            <a:srgbClr val="4F1253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IN"/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r:embed="rId6"/>
          <a:srcRect/>
          <a:stretch>
            <a:fillRect/>
          </a:stretch>
        </xdr:blipFill>
        <xdr:spPr>
          <a:xfrm>
            <a:off x="0" y="0"/>
            <a:ext cx="14630398" cy="8229599"/>
          </a:xfrm>
          <a:custGeom>
            <a:avLst/>
            <a:gdLst>
              <a:gd name="connsiteX0" fmla="*/ 10808968 w 14630398"/>
              <a:gd name="connsiteY0" fmla="*/ 5880952 h 8229599"/>
              <a:gd name="connsiteX1" fmla="*/ 14630398 w 14630398"/>
              <a:gd name="connsiteY1" fmla="*/ 5880952 h 8229599"/>
              <a:gd name="connsiteX2" fmla="*/ 14630398 w 14630398"/>
              <a:gd name="connsiteY2" fmla="*/ 8229599 h 8229599"/>
              <a:gd name="connsiteX3" fmla="*/ 10808968 w 14630398"/>
              <a:gd name="connsiteY3" fmla="*/ 8229599 h 8229599"/>
              <a:gd name="connsiteX4" fmla="*/ 6122669 w 14630398"/>
              <a:gd name="connsiteY4" fmla="*/ 5880952 h 8229599"/>
              <a:gd name="connsiteX5" fmla="*/ 7827642 w 14630398"/>
              <a:gd name="connsiteY5" fmla="*/ 5880952 h 8229599"/>
              <a:gd name="connsiteX6" fmla="*/ 7827642 w 14630398"/>
              <a:gd name="connsiteY6" fmla="*/ 5880958 h 8229599"/>
              <a:gd name="connsiteX7" fmla="*/ 8033384 w 14630398"/>
              <a:gd name="connsiteY7" fmla="*/ 5880958 h 8229599"/>
              <a:gd name="connsiteX8" fmla="*/ 8033384 w 14630398"/>
              <a:gd name="connsiteY8" fmla="*/ 5880952 h 8229599"/>
              <a:gd name="connsiteX9" fmla="*/ 10603226 w 14630398"/>
              <a:gd name="connsiteY9" fmla="*/ 5880952 h 8229599"/>
              <a:gd name="connsiteX10" fmla="*/ 10603226 w 14630398"/>
              <a:gd name="connsiteY10" fmla="*/ 8229599 h 8229599"/>
              <a:gd name="connsiteX11" fmla="*/ 6122669 w 14630398"/>
              <a:gd name="connsiteY11" fmla="*/ 8229599 h 8229599"/>
              <a:gd name="connsiteX12" fmla="*/ 1874520 w 14630398"/>
              <a:gd name="connsiteY12" fmla="*/ 5880952 h 8229599"/>
              <a:gd name="connsiteX13" fmla="*/ 5916928 w 14630398"/>
              <a:gd name="connsiteY13" fmla="*/ 5880952 h 8229599"/>
              <a:gd name="connsiteX14" fmla="*/ 5916928 w 14630398"/>
              <a:gd name="connsiteY14" fmla="*/ 8229599 h 8229599"/>
              <a:gd name="connsiteX15" fmla="*/ 1874520 w 14630398"/>
              <a:gd name="connsiteY15" fmla="*/ 8229599 h 8229599"/>
              <a:gd name="connsiteX16" fmla="*/ 0 w 14630398"/>
              <a:gd name="connsiteY16" fmla="*/ 5880952 h 8229599"/>
              <a:gd name="connsiteX17" fmla="*/ 1676399 w 14630398"/>
              <a:gd name="connsiteY17" fmla="*/ 5880952 h 8229599"/>
              <a:gd name="connsiteX18" fmla="*/ 1676399 w 14630398"/>
              <a:gd name="connsiteY18" fmla="*/ 8229599 h 8229599"/>
              <a:gd name="connsiteX19" fmla="*/ 0 w 14630398"/>
              <a:gd name="connsiteY19" fmla="*/ 8229599 h 8229599"/>
              <a:gd name="connsiteX20" fmla="*/ 8033384 w 14630398"/>
              <a:gd name="connsiteY20" fmla="*/ 2604353 h 8229599"/>
              <a:gd name="connsiteX21" fmla="*/ 14630398 w 14630398"/>
              <a:gd name="connsiteY21" fmla="*/ 2604353 h 8229599"/>
              <a:gd name="connsiteX22" fmla="*/ 14630398 w 14630398"/>
              <a:gd name="connsiteY22" fmla="*/ 5682832 h 8229599"/>
              <a:gd name="connsiteX23" fmla="*/ 10808968 w 14630398"/>
              <a:gd name="connsiteY23" fmla="*/ 5682832 h 8229599"/>
              <a:gd name="connsiteX24" fmla="*/ 10808968 w 14630398"/>
              <a:gd name="connsiteY24" fmla="*/ 5682132 h 8229599"/>
              <a:gd name="connsiteX25" fmla="*/ 10603226 w 14630398"/>
              <a:gd name="connsiteY25" fmla="*/ 5682132 h 8229599"/>
              <a:gd name="connsiteX26" fmla="*/ 10603226 w 14630398"/>
              <a:gd name="connsiteY26" fmla="*/ 5682832 h 8229599"/>
              <a:gd name="connsiteX27" fmla="*/ 8033384 w 14630398"/>
              <a:gd name="connsiteY27" fmla="*/ 5682832 h 8229599"/>
              <a:gd name="connsiteX28" fmla="*/ 1874520 w 14630398"/>
              <a:gd name="connsiteY28" fmla="*/ 2604353 h 8229599"/>
              <a:gd name="connsiteX29" fmla="*/ 7827642 w 14630398"/>
              <a:gd name="connsiteY29" fmla="*/ 2604353 h 8229599"/>
              <a:gd name="connsiteX30" fmla="*/ 7827642 w 14630398"/>
              <a:gd name="connsiteY30" fmla="*/ 5682832 h 8229599"/>
              <a:gd name="connsiteX31" fmla="*/ 6122669 w 14630398"/>
              <a:gd name="connsiteY31" fmla="*/ 5682832 h 8229599"/>
              <a:gd name="connsiteX32" fmla="*/ 6122669 w 14630398"/>
              <a:gd name="connsiteY32" fmla="*/ 5682133 h 8229599"/>
              <a:gd name="connsiteX33" fmla="*/ 5916928 w 14630398"/>
              <a:gd name="connsiteY33" fmla="*/ 5682133 h 8229599"/>
              <a:gd name="connsiteX34" fmla="*/ 5916928 w 14630398"/>
              <a:gd name="connsiteY34" fmla="*/ 5682832 h 8229599"/>
              <a:gd name="connsiteX35" fmla="*/ 1874520 w 14630398"/>
              <a:gd name="connsiteY35" fmla="*/ 5682832 h 8229599"/>
              <a:gd name="connsiteX36" fmla="*/ 0 w 14630398"/>
              <a:gd name="connsiteY36" fmla="*/ 2604353 h 8229599"/>
              <a:gd name="connsiteX37" fmla="*/ 1676399 w 14630398"/>
              <a:gd name="connsiteY37" fmla="*/ 2604353 h 8229599"/>
              <a:gd name="connsiteX38" fmla="*/ 1676399 w 14630398"/>
              <a:gd name="connsiteY38" fmla="*/ 5682832 h 8229599"/>
              <a:gd name="connsiteX39" fmla="*/ 0 w 14630398"/>
              <a:gd name="connsiteY39" fmla="*/ 5682832 h 8229599"/>
              <a:gd name="connsiteX40" fmla="*/ 1874520 w 14630398"/>
              <a:gd name="connsiteY40" fmla="*/ 1308952 h 8229599"/>
              <a:gd name="connsiteX41" fmla="*/ 14630398 w 14630398"/>
              <a:gd name="connsiteY41" fmla="*/ 1308952 h 8229599"/>
              <a:gd name="connsiteX42" fmla="*/ 14630398 w 14630398"/>
              <a:gd name="connsiteY42" fmla="*/ 2406233 h 8229599"/>
              <a:gd name="connsiteX43" fmla="*/ 1874520 w 14630398"/>
              <a:gd name="connsiteY43" fmla="*/ 2406233 h 8229599"/>
              <a:gd name="connsiteX44" fmla="*/ 0 w 14630398"/>
              <a:gd name="connsiteY44" fmla="*/ 1308952 h 8229599"/>
              <a:gd name="connsiteX45" fmla="*/ 1676399 w 14630398"/>
              <a:gd name="connsiteY45" fmla="*/ 1308952 h 8229599"/>
              <a:gd name="connsiteX46" fmla="*/ 1676399 w 14630398"/>
              <a:gd name="connsiteY46" fmla="*/ 2406233 h 8229599"/>
              <a:gd name="connsiteX47" fmla="*/ 0 w 14630398"/>
              <a:gd name="connsiteY47" fmla="*/ 2406233 h 8229599"/>
              <a:gd name="connsiteX48" fmla="*/ 0 w 14630398"/>
              <a:gd name="connsiteY48" fmla="*/ 0 h 8229599"/>
              <a:gd name="connsiteX49" fmla="*/ 14630398 w 14630398"/>
              <a:gd name="connsiteY49" fmla="*/ 0 h 8229599"/>
              <a:gd name="connsiteX50" fmla="*/ 14630398 w 14630398"/>
              <a:gd name="connsiteY50" fmla="*/ 1110832 h 8229599"/>
              <a:gd name="connsiteX51" fmla="*/ 0 w 14630398"/>
              <a:gd name="connsiteY51" fmla="*/ 1110832 h 82295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</a:cxnLst>
            <a:rect l="l" t="t" r="r" b="b"/>
            <a:pathLst>
              <a:path w="14630398" h="8229599">
                <a:moveTo>
                  <a:pt x="10808968" y="5880952"/>
                </a:moveTo>
                <a:lnTo>
                  <a:pt x="14630398" y="5880952"/>
                </a:lnTo>
                <a:lnTo>
                  <a:pt x="14630398" y="8229599"/>
                </a:lnTo>
                <a:lnTo>
                  <a:pt x="10808968" y="8229599"/>
                </a:lnTo>
                <a:close/>
                <a:moveTo>
                  <a:pt x="6122669" y="5880952"/>
                </a:moveTo>
                <a:lnTo>
                  <a:pt x="7827642" y="5880952"/>
                </a:lnTo>
                <a:lnTo>
                  <a:pt x="7827642" y="5880958"/>
                </a:lnTo>
                <a:lnTo>
                  <a:pt x="8033384" y="5880958"/>
                </a:lnTo>
                <a:lnTo>
                  <a:pt x="8033384" y="5880952"/>
                </a:lnTo>
                <a:lnTo>
                  <a:pt x="10603226" y="5880952"/>
                </a:lnTo>
                <a:lnTo>
                  <a:pt x="10603226" y="8229599"/>
                </a:lnTo>
                <a:lnTo>
                  <a:pt x="6122669" y="8229599"/>
                </a:lnTo>
                <a:close/>
                <a:moveTo>
                  <a:pt x="1874520" y="5880952"/>
                </a:moveTo>
                <a:lnTo>
                  <a:pt x="5916928" y="5880952"/>
                </a:lnTo>
                <a:lnTo>
                  <a:pt x="5916928" y="8229599"/>
                </a:lnTo>
                <a:lnTo>
                  <a:pt x="1874520" y="8229599"/>
                </a:lnTo>
                <a:close/>
                <a:moveTo>
                  <a:pt x="0" y="5880952"/>
                </a:moveTo>
                <a:lnTo>
                  <a:pt x="1676399" y="5880952"/>
                </a:lnTo>
                <a:lnTo>
                  <a:pt x="1676399" y="8229599"/>
                </a:lnTo>
                <a:lnTo>
                  <a:pt x="0" y="8229599"/>
                </a:lnTo>
                <a:close/>
                <a:moveTo>
                  <a:pt x="8033384" y="2604353"/>
                </a:moveTo>
                <a:lnTo>
                  <a:pt x="14630398" y="2604353"/>
                </a:lnTo>
                <a:lnTo>
                  <a:pt x="14630398" y="5682832"/>
                </a:lnTo>
                <a:lnTo>
                  <a:pt x="10808968" y="5682832"/>
                </a:lnTo>
                <a:lnTo>
                  <a:pt x="10808968" y="5682132"/>
                </a:lnTo>
                <a:lnTo>
                  <a:pt x="10603226" y="5682132"/>
                </a:lnTo>
                <a:lnTo>
                  <a:pt x="10603226" y="5682832"/>
                </a:lnTo>
                <a:lnTo>
                  <a:pt x="8033384" y="5682832"/>
                </a:lnTo>
                <a:close/>
                <a:moveTo>
                  <a:pt x="1874520" y="2604353"/>
                </a:moveTo>
                <a:lnTo>
                  <a:pt x="7827642" y="2604353"/>
                </a:lnTo>
                <a:lnTo>
                  <a:pt x="7827642" y="5682832"/>
                </a:lnTo>
                <a:lnTo>
                  <a:pt x="6122669" y="5682832"/>
                </a:lnTo>
                <a:lnTo>
                  <a:pt x="6122669" y="5682133"/>
                </a:lnTo>
                <a:lnTo>
                  <a:pt x="5916928" y="5682133"/>
                </a:lnTo>
                <a:lnTo>
                  <a:pt x="5916928" y="5682832"/>
                </a:lnTo>
                <a:lnTo>
                  <a:pt x="1874520" y="5682832"/>
                </a:lnTo>
                <a:close/>
                <a:moveTo>
                  <a:pt x="0" y="2604353"/>
                </a:moveTo>
                <a:lnTo>
                  <a:pt x="1676399" y="2604353"/>
                </a:lnTo>
                <a:lnTo>
                  <a:pt x="1676399" y="5682832"/>
                </a:lnTo>
                <a:lnTo>
                  <a:pt x="0" y="5682832"/>
                </a:lnTo>
                <a:close/>
                <a:moveTo>
                  <a:pt x="1874520" y="1308952"/>
                </a:moveTo>
                <a:lnTo>
                  <a:pt x="14630398" y="1308952"/>
                </a:lnTo>
                <a:lnTo>
                  <a:pt x="14630398" y="2406233"/>
                </a:lnTo>
                <a:lnTo>
                  <a:pt x="1874520" y="2406233"/>
                </a:lnTo>
                <a:close/>
                <a:moveTo>
                  <a:pt x="0" y="1308952"/>
                </a:moveTo>
                <a:lnTo>
                  <a:pt x="1676399" y="1308952"/>
                </a:lnTo>
                <a:lnTo>
                  <a:pt x="1676399" y="2406233"/>
                </a:lnTo>
                <a:lnTo>
                  <a:pt x="0" y="2406233"/>
                </a:lnTo>
                <a:close/>
                <a:moveTo>
                  <a:pt x="0" y="0"/>
                </a:moveTo>
                <a:lnTo>
                  <a:pt x="14630398" y="0"/>
                </a:lnTo>
                <a:lnTo>
                  <a:pt x="14630398" y="1110832"/>
                </a:lnTo>
                <a:lnTo>
                  <a:pt x="0" y="1110832"/>
                </a:lnTo>
                <a:close/>
              </a:path>
            </a:pathLst>
          </a:custGeom>
          <a:noFill/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Chart 4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6</xdr:col>
      <xdr:colOff>224353</xdr:colOff>
      <xdr:row>18</xdr:row>
      <xdr:rowOff>115041</xdr:rowOff>
    </xdr:from>
    <xdr:to>
      <xdr:col>16</xdr:col>
      <xdr:colOff>145048</xdr:colOff>
      <xdr:row>35</xdr:row>
      <xdr:rowOff>100793</xdr:rowOff>
    </xdr:to>
    <xdr:sp>
      <xdr:nvSpPr>
        <xdr:cNvPr id="6" name="Rectangles 5"/>
        <xdr:cNvSpPr>
          <a:spLocks noTextEdit="1"/>
        </xdr:cNvSpPr>
      </xdr:nvSpPr>
      <xdr:spPr>
        <a:xfrm>
          <a:off x="3927475" y="3406775"/>
          <a:ext cx="6092825" cy="309435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  <xdr:twoCellAnchor>
    <xdr:from>
      <xdr:col>6</xdr:col>
      <xdr:colOff>362899</xdr:colOff>
      <xdr:row>12</xdr:row>
      <xdr:rowOff>1305</xdr:rowOff>
    </xdr:from>
    <xdr:to>
      <xdr:col>9</xdr:col>
      <xdr:colOff>222766</xdr:colOff>
      <xdr:row>16</xdr:row>
      <xdr:rowOff>163137</xdr:rowOff>
    </xdr:to>
    <xdr:sp textlink="Sheet1!E22">
      <xdr:nvSpPr>
        <xdr:cNvPr id="7" name="Rectangle: Rounded Corners 5"/>
        <xdr:cNvSpPr/>
      </xdr:nvSpPr>
      <xdr:spPr>
        <a:xfrm>
          <a:off x="4065905" y="2195830"/>
          <a:ext cx="1711325" cy="892810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lvl="0" indent="0" algn="ctr"/>
          <a:fld id="{2F6667BE-DDC1-4B79-BABB-D003B0B885BF}" type="TxLink">
            <a:rPr lang="en-US" sz="2800" b="1" i="0" u="none" strike="noStrike">
              <a:solidFill>
                <a:schemeClr val="accent1">
                  <a:lumMod val="20000"/>
                  <a:lumOff val="80000"/>
                </a:schemeClr>
              </a:solidFill>
              <a:latin typeface="Arial Black" panose="020B0A04020102020204" pitchFamily="34" charset="0"/>
              <a:ea typeface="+mn-ea"/>
              <a:cs typeface="+mn-cs"/>
            </a:rPr>
          </a:fld>
          <a:endParaRPr lang="en-IN" sz="2800" b="1" i="0" u="none" strike="noStrike">
            <a:solidFill>
              <a:schemeClr val="accent1">
                <a:lumMod val="20000"/>
                <a:lumOff val="80000"/>
              </a:schemeClr>
            </a:solidFill>
            <a:latin typeface="Arial Black" panose="020B0A04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366890</xdr:colOff>
      <xdr:row>14</xdr:row>
      <xdr:rowOff>124450</xdr:rowOff>
    </xdr:from>
    <xdr:to>
      <xdr:col>9</xdr:col>
      <xdr:colOff>554120</xdr:colOff>
      <xdr:row>16</xdr:row>
      <xdr:rowOff>125859</xdr:rowOff>
    </xdr:to>
    <xdr:sp>
      <xdr:nvSpPr>
        <xdr:cNvPr id="8" name="TextBox 6"/>
        <xdr:cNvSpPr txBox="1"/>
      </xdr:nvSpPr>
      <xdr:spPr>
        <a:xfrm>
          <a:off x="4069715" y="2684145"/>
          <a:ext cx="2038985" cy="367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Total Run</a:t>
          </a:r>
          <a:r>
            <a:rPr lang="en-IN" sz="1800" b="1" baseline="0">
              <a:solidFill>
                <a:schemeClr val="bg1"/>
              </a:solidFill>
              <a:latin typeface="Bodoni MT" panose="02070603080606020203" pitchFamily="18" charset="0"/>
            </a:rPr>
            <a:t> Score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9</xdr:col>
      <xdr:colOff>412100</xdr:colOff>
      <xdr:row>12</xdr:row>
      <xdr:rowOff>7123</xdr:rowOff>
    </xdr:from>
    <xdr:to>
      <xdr:col>12</xdr:col>
      <xdr:colOff>490808</xdr:colOff>
      <xdr:row>16</xdr:row>
      <xdr:rowOff>163920</xdr:rowOff>
    </xdr:to>
    <xdr:sp textlink="Sheet1!F5">
      <xdr:nvSpPr>
        <xdr:cNvPr id="9" name="Rectangle: Rounded Corners 7"/>
        <xdr:cNvSpPr/>
      </xdr:nvSpPr>
      <xdr:spPr>
        <a:xfrm>
          <a:off x="5966460" y="2201545"/>
          <a:ext cx="1930400" cy="888365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F4504923-8999-4218-83AF-5B0C09E15A29}" type="TxLink">
            <a:rPr lang="en-US" sz="2200" b="1" i="0" u="none" strike="noStrike">
              <a:solidFill>
                <a:schemeClr val="bg1"/>
              </a:solidFill>
              <a:latin typeface="Bookman Old Style" panose="02050604050505020204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13</xdr:col>
      <xdr:colOff>95099</xdr:colOff>
      <xdr:row>12</xdr:row>
      <xdr:rowOff>574</xdr:rowOff>
    </xdr:from>
    <xdr:to>
      <xdr:col>16</xdr:col>
      <xdr:colOff>492867</xdr:colOff>
      <xdr:row>16</xdr:row>
      <xdr:rowOff>151004</xdr:rowOff>
    </xdr:to>
    <xdr:sp textlink="Sheet1!D10">
      <xdr:nvSpPr>
        <xdr:cNvPr id="10" name="Rectangle: Rounded Corners 8"/>
        <xdr:cNvSpPr/>
      </xdr:nvSpPr>
      <xdr:spPr>
        <a:xfrm>
          <a:off x="8118475" y="2194560"/>
          <a:ext cx="2249805" cy="882015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57B45408-6CDF-4FA8-84A4-7FEACA1F73F8}" type="TxLink">
            <a:rPr lang="en-US" sz="2200" b="1" i="0" u="none" strike="noStrike">
              <a:solidFill>
                <a:schemeClr val="bg1"/>
              </a:solidFill>
              <a:latin typeface="Bookman Old Style" panose="02050604050505020204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17</xdr:col>
      <xdr:colOff>69844</xdr:colOff>
      <xdr:row>12</xdr:row>
      <xdr:rowOff>33183</xdr:rowOff>
    </xdr:from>
    <xdr:to>
      <xdr:col>20</xdr:col>
      <xdr:colOff>503315</xdr:colOff>
      <xdr:row>16</xdr:row>
      <xdr:rowOff>159238</xdr:rowOff>
    </xdr:to>
    <xdr:sp textlink="Sheet1!G22">
      <xdr:nvSpPr>
        <xdr:cNvPr id="11" name="Rectangle: Rounded Corners 9"/>
        <xdr:cNvSpPr/>
      </xdr:nvSpPr>
      <xdr:spPr>
        <a:xfrm>
          <a:off x="10561955" y="2227580"/>
          <a:ext cx="2285365" cy="857250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56CA7C26-FB1D-41D9-A671-699514078613}" type="TxLink">
            <a:rPr lang="en-US" sz="2200" b="1" i="0" u="none" strike="noStrike">
              <a:solidFill>
                <a:schemeClr val="bg1"/>
              </a:solidFill>
              <a:latin typeface="Bookman Old Style" panose="02050604050505020204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21</xdr:col>
      <xdr:colOff>138921</xdr:colOff>
      <xdr:row>12</xdr:row>
      <xdr:rowOff>27453</xdr:rowOff>
    </xdr:from>
    <xdr:to>
      <xdr:col>23</xdr:col>
      <xdr:colOff>571293</xdr:colOff>
      <xdr:row>16</xdr:row>
      <xdr:rowOff>165176</xdr:rowOff>
    </xdr:to>
    <xdr:sp textlink="Sheet1!D5">
      <xdr:nvSpPr>
        <xdr:cNvPr id="12" name="Rectangle: Rounded Corners 10"/>
        <xdr:cNvSpPr/>
      </xdr:nvSpPr>
      <xdr:spPr>
        <a:xfrm>
          <a:off x="13100050" y="2221865"/>
          <a:ext cx="1666875" cy="869315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32940336-F2E5-4B58-A011-4E23248FD1C5}" type="TxLink">
            <a:rPr lang="en-US" sz="2200" b="1" i="0" u="none" strike="noStrike">
              <a:solidFill>
                <a:schemeClr val="bg1"/>
              </a:solidFill>
              <a:latin typeface="Bookman Old Style" panose="02050604050505020204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9</xdr:col>
      <xdr:colOff>557898</xdr:colOff>
      <xdr:row>14</xdr:row>
      <xdr:rowOff>111942</xdr:rowOff>
    </xdr:from>
    <xdr:to>
      <xdr:col>13</xdr:col>
      <xdr:colOff>130740</xdr:colOff>
      <xdr:row>16</xdr:row>
      <xdr:rowOff>115304</xdr:rowOff>
    </xdr:to>
    <xdr:sp>
      <xdr:nvSpPr>
        <xdr:cNvPr id="13" name="TextBox 11"/>
        <xdr:cNvSpPr txBox="1"/>
      </xdr:nvSpPr>
      <xdr:spPr>
        <a:xfrm>
          <a:off x="6112510" y="2672080"/>
          <a:ext cx="2041525" cy="3689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Bowling Average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469633</xdr:colOff>
      <xdr:row>14</xdr:row>
      <xdr:rowOff>100994</xdr:rowOff>
    </xdr:from>
    <xdr:to>
      <xdr:col>17</xdr:col>
      <xdr:colOff>47918</xdr:colOff>
      <xdr:row>16</xdr:row>
      <xdr:rowOff>102403</xdr:rowOff>
    </xdr:to>
    <xdr:sp>
      <xdr:nvSpPr>
        <xdr:cNvPr id="14" name="TextBox 12"/>
        <xdr:cNvSpPr txBox="1"/>
      </xdr:nvSpPr>
      <xdr:spPr>
        <a:xfrm>
          <a:off x="8493125" y="2661285"/>
          <a:ext cx="2047240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Economy Rate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17</xdr:col>
      <xdr:colOff>370729</xdr:colOff>
      <xdr:row>14</xdr:row>
      <xdr:rowOff>97898</xdr:rowOff>
    </xdr:from>
    <xdr:to>
      <xdr:col>20</xdr:col>
      <xdr:colOff>361000</xdr:colOff>
      <xdr:row>16</xdr:row>
      <xdr:rowOff>99307</xdr:rowOff>
    </xdr:to>
    <xdr:sp>
      <xdr:nvSpPr>
        <xdr:cNvPr id="15" name="TextBox 13"/>
        <xdr:cNvSpPr txBox="1"/>
      </xdr:nvSpPr>
      <xdr:spPr>
        <a:xfrm>
          <a:off x="10862945" y="2658110"/>
          <a:ext cx="1842135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Average Wickets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21</xdr:col>
      <xdr:colOff>504392</xdr:colOff>
      <xdr:row>14</xdr:row>
      <xdr:rowOff>118388</xdr:rowOff>
    </xdr:from>
    <xdr:to>
      <xdr:col>23</xdr:col>
      <xdr:colOff>542278</xdr:colOff>
      <xdr:row>16</xdr:row>
      <xdr:rowOff>119797</xdr:rowOff>
    </xdr:to>
    <xdr:sp>
      <xdr:nvSpPr>
        <xdr:cNvPr id="16" name="TextBox 14"/>
        <xdr:cNvSpPr txBox="1"/>
      </xdr:nvSpPr>
      <xdr:spPr>
        <a:xfrm>
          <a:off x="13465810" y="2678430"/>
          <a:ext cx="1271905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Strick Rate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24</xdr:col>
      <xdr:colOff>203612</xdr:colOff>
      <xdr:row>12</xdr:row>
      <xdr:rowOff>44642</xdr:rowOff>
    </xdr:from>
    <xdr:to>
      <xdr:col>27</xdr:col>
      <xdr:colOff>90369</xdr:colOff>
      <xdr:row>17</xdr:row>
      <xdr:rowOff>17199</xdr:rowOff>
    </xdr:to>
    <xdr:sp textlink="Sheet1!D5">
      <xdr:nvSpPr>
        <xdr:cNvPr id="17" name="Rectangle: Rounded Corners 15"/>
        <xdr:cNvSpPr/>
      </xdr:nvSpPr>
      <xdr:spPr>
        <a:xfrm>
          <a:off x="15016480" y="2239010"/>
          <a:ext cx="1738630" cy="887095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32940336-F2E5-4B58-A011-4E23248FD1C5}" type="TxLink">
            <a:rPr lang="en-US" sz="2200" b="1" i="0" u="none" strike="noStrike">
              <a:solidFill>
                <a:schemeClr val="bg1"/>
              </a:solidFill>
              <a:latin typeface="Bookman Old Style" panose="02050604050505020204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25</xdr:col>
      <xdr:colOff>180979</xdr:colOff>
      <xdr:row>14</xdr:row>
      <xdr:rowOff>100031</xdr:rowOff>
    </xdr:from>
    <xdr:to>
      <xdr:col>27</xdr:col>
      <xdr:colOff>58030</xdr:colOff>
      <xdr:row>16</xdr:row>
      <xdr:rowOff>101440</xdr:rowOff>
    </xdr:to>
    <xdr:sp>
      <xdr:nvSpPr>
        <xdr:cNvPr id="18" name="TextBox 16"/>
        <xdr:cNvSpPr txBox="1"/>
      </xdr:nvSpPr>
      <xdr:spPr>
        <a:xfrm>
          <a:off x="15611475" y="2660015"/>
          <a:ext cx="1111250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Strick Rate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16</xdr:col>
      <xdr:colOff>362364</xdr:colOff>
      <xdr:row>17</xdr:row>
      <xdr:rowOff>126954</xdr:rowOff>
    </xdr:from>
    <xdr:to>
      <xdr:col>27</xdr:col>
      <xdr:colOff>304866</xdr:colOff>
      <xdr:row>36</xdr:row>
      <xdr:rowOff>56101</xdr:rowOff>
    </xdr:to>
    <xdr:graphicFrame>
      <xdr:nvGraphicFramePr>
        <xdr:cNvPr id="19" name="Chart 18"/>
        <xdr:cNvGraphicFramePr/>
      </xdr:nvGraphicFramePr>
      <xdr:xfrm>
        <a:off x="10237470" y="3235325"/>
        <a:ext cx="6732270" cy="3404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450474</xdr:colOff>
      <xdr:row>19</xdr:row>
      <xdr:rowOff>71633</xdr:rowOff>
    </xdr:from>
    <xdr:to>
      <xdr:col>23</xdr:col>
      <xdr:colOff>362227</xdr:colOff>
      <xdr:row>21</xdr:row>
      <xdr:rowOff>73042</xdr:rowOff>
    </xdr:to>
    <xdr:sp>
      <xdr:nvSpPr>
        <xdr:cNvPr id="20" name="TextBox 18"/>
        <xdr:cNvSpPr txBox="1"/>
      </xdr:nvSpPr>
      <xdr:spPr>
        <a:xfrm>
          <a:off x="12177395" y="3545840"/>
          <a:ext cx="2380615" cy="367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Runs Scored by Match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3</xdr:col>
      <xdr:colOff>264762</xdr:colOff>
      <xdr:row>39</xdr:row>
      <xdr:rowOff>36790</xdr:rowOff>
    </xdr:from>
    <xdr:to>
      <xdr:col>6</xdr:col>
      <xdr:colOff>20539</xdr:colOff>
      <xdr:row>49</xdr:row>
      <xdr:rowOff>140377</xdr:rowOff>
    </xdr:to>
    <xdr:graphicFrame>
      <xdr:nvGraphicFramePr>
        <xdr:cNvPr id="21" name="Chart 20"/>
        <xdr:cNvGraphicFramePr/>
      </xdr:nvGraphicFramePr>
      <xdr:xfrm>
        <a:off x="2115820" y="7168515"/>
        <a:ext cx="1607820" cy="1932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37</xdr:row>
      <xdr:rowOff>9508</xdr:rowOff>
    </xdr:from>
    <xdr:to>
      <xdr:col>6</xdr:col>
      <xdr:colOff>222429</xdr:colOff>
      <xdr:row>39</xdr:row>
      <xdr:rowOff>10917</xdr:rowOff>
    </xdr:to>
    <xdr:sp>
      <xdr:nvSpPr>
        <xdr:cNvPr id="22" name="TextBox 20"/>
        <xdr:cNvSpPr txBox="1"/>
      </xdr:nvSpPr>
      <xdr:spPr>
        <a:xfrm>
          <a:off x="1965960" y="6775450"/>
          <a:ext cx="1959610" cy="367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Sum</a:t>
          </a:r>
          <a:r>
            <a:rPr lang="en-IN" sz="1800" b="1" baseline="0">
              <a:solidFill>
                <a:schemeClr val="bg1"/>
              </a:solidFill>
              <a:latin typeface="Bodoni MT" panose="02070603080606020203" pitchFamily="18" charset="0"/>
            </a:rPr>
            <a:t> of </a:t>
          </a:r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WD,ECO 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8</xdr:col>
      <xdr:colOff>209900</xdr:colOff>
      <xdr:row>4</xdr:row>
      <xdr:rowOff>136420</xdr:rowOff>
    </xdr:from>
    <xdr:to>
      <xdr:col>18</xdr:col>
      <xdr:colOff>204983</xdr:colOff>
      <xdr:row>9</xdr:row>
      <xdr:rowOff>70872</xdr:rowOff>
    </xdr:to>
    <xdr:sp textlink="Sheet1!E26">
      <xdr:nvSpPr>
        <xdr:cNvPr id="25" name="TextBox 24"/>
        <xdr:cNvSpPr txBox="1"/>
      </xdr:nvSpPr>
      <xdr:spPr>
        <a:xfrm>
          <a:off x="5147310" y="867410"/>
          <a:ext cx="6167120" cy="8489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B962C8B-B14F-4D97-AF65-F5344CB8AC3E}" type="TxLink">
            <a:rPr lang="en-IN" sz="4800" b="1" u="sng">
              <a:ln>
                <a:noFill/>
              </a:ln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</a:fld>
          <a:endParaRPr lang="en-IN" sz="8000">
            <a:ln>
              <a:noFill/>
            </a:ln>
            <a:solidFill>
              <a:schemeClr val="accent1">
                <a:lumMod val="20000"/>
                <a:lumOff val="80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5</xdr:col>
      <xdr:colOff>384994</xdr:colOff>
      <xdr:row>4</xdr:row>
      <xdr:rowOff>77997</xdr:rowOff>
    </xdr:from>
    <xdr:to>
      <xdr:col>8</xdr:col>
      <xdr:colOff>132310</xdr:colOff>
      <xdr:row>10</xdr:row>
      <xdr:rowOff>77996</xdr:rowOff>
    </xdr:to>
    <xdr:pic>
      <xdr:nvPicPr>
        <xdr:cNvPr id="26" name="Picture 25" descr="Image result for t20 world cup logo 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70910" y="808990"/>
          <a:ext cx="1598930" cy="109728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561498</xdr:colOff>
      <xdr:row>4</xdr:row>
      <xdr:rowOff>87320</xdr:rowOff>
    </xdr:from>
    <xdr:to>
      <xdr:col>20</xdr:col>
      <xdr:colOff>159193</xdr:colOff>
      <xdr:row>10</xdr:row>
      <xdr:rowOff>50929</xdr:rowOff>
    </xdr:to>
    <xdr:pic>
      <xdr:nvPicPr>
        <xdr:cNvPr id="27" name="Picture 2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1054080" y="818515"/>
          <a:ext cx="1449070" cy="106108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21</xdr:col>
      <xdr:colOff>231472</xdr:colOff>
      <xdr:row>35</xdr:row>
      <xdr:rowOff>117868</xdr:rowOff>
    </xdr:from>
    <xdr:to>
      <xdr:col>28</xdr:col>
      <xdr:colOff>108427</xdr:colOff>
      <xdr:row>49</xdr:row>
      <xdr:rowOff>14048</xdr:rowOff>
    </xdr:to>
    <xdr:graphicFrame>
      <xdr:nvGraphicFramePr>
        <xdr:cNvPr id="30" name="Chart 29"/>
        <xdr:cNvGraphicFramePr/>
      </xdr:nvGraphicFramePr>
      <xdr:xfrm>
        <a:off x="13192760" y="6518275"/>
        <a:ext cx="4197350" cy="2456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258124</xdr:colOff>
      <xdr:row>36</xdr:row>
      <xdr:rowOff>93167</xdr:rowOff>
    </xdr:from>
    <xdr:to>
      <xdr:col>25</xdr:col>
      <xdr:colOff>169878</xdr:colOff>
      <xdr:row>38</xdr:row>
      <xdr:rowOff>94575</xdr:rowOff>
    </xdr:to>
    <xdr:sp>
      <xdr:nvSpPr>
        <xdr:cNvPr id="31" name="TextBox 30"/>
        <xdr:cNvSpPr txBox="1"/>
      </xdr:nvSpPr>
      <xdr:spPr>
        <a:xfrm>
          <a:off x="13219430" y="6676390"/>
          <a:ext cx="2380615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Strick Rate  By Player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383224</xdr:colOff>
      <xdr:row>36</xdr:row>
      <xdr:rowOff>137744</xdr:rowOff>
    </xdr:from>
    <xdr:to>
      <xdr:col>20</xdr:col>
      <xdr:colOff>389627</xdr:colOff>
      <xdr:row>49</xdr:row>
      <xdr:rowOff>4536</xdr:rowOff>
    </xdr:to>
    <xdr:graphicFrame>
      <xdr:nvGraphicFramePr>
        <xdr:cNvPr id="23" name="Chart 22"/>
        <xdr:cNvGraphicFramePr/>
      </xdr:nvGraphicFramePr>
      <xdr:xfrm>
        <a:off x="8406765" y="6720840"/>
        <a:ext cx="4326890" cy="2244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255579</xdr:colOff>
      <xdr:row>36</xdr:row>
      <xdr:rowOff>133515</xdr:rowOff>
    </xdr:from>
    <xdr:to>
      <xdr:col>13</xdr:col>
      <xdr:colOff>20409</xdr:colOff>
      <xdr:row>49</xdr:row>
      <xdr:rowOff>61934</xdr:rowOff>
    </xdr:to>
    <xdr:graphicFrame>
      <xdr:nvGraphicFramePr>
        <xdr:cNvPr id="24" name="Chart 23"/>
        <xdr:cNvGraphicFramePr/>
      </xdr:nvGraphicFramePr>
      <xdr:xfrm>
        <a:off x="3958590" y="6717030"/>
        <a:ext cx="4085590" cy="2305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199189</xdr:colOff>
      <xdr:row>36</xdr:row>
      <xdr:rowOff>141404</xdr:rowOff>
    </xdr:from>
    <xdr:to>
      <xdr:col>11</xdr:col>
      <xdr:colOff>315256</xdr:colOff>
      <xdr:row>38</xdr:row>
      <xdr:rowOff>142813</xdr:rowOff>
    </xdr:to>
    <xdr:sp>
      <xdr:nvSpPr>
        <xdr:cNvPr id="28" name="TextBox 23"/>
        <xdr:cNvSpPr txBox="1"/>
      </xdr:nvSpPr>
      <xdr:spPr>
        <a:xfrm>
          <a:off x="4519295" y="6724650"/>
          <a:ext cx="2585085" cy="367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Runs scored over time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>
    <xdr:from>
      <xdr:col>13</xdr:col>
      <xdr:colOff>345580</xdr:colOff>
      <xdr:row>36</xdr:row>
      <xdr:rowOff>114934</xdr:rowOff>
    </xdr:from>
    <xdr:to>
      <xdr:col>17</xdr:col>
      <xdr:colOff>287852</xdr:colOff>
      <xdr:row>38</xdr:row>
      <xdr:rowOff>115117</xdr:rowOff>
    </xdr:to>
    <xdr:sp>
      <xdr:nvSpPr>
        <xdr:cNvPr id="29" name="TextBox 27"/>
        <xdr:cNvSpPr txBox="1"/>
      </xdr:nvSpPr>
      <xdr:spPr>
        <a:xfrm>
          <a:off x="8369300" y="6697980"/>
          <a:ext cx="2411095" cy="366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r"/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Sum</a:t>
          </a:r>
          <a:r>
            <a:rPr lang="en-IN" sz="1800" b="1" baseline="0">
              <a:solidFill>
                <a:schemeClr val="bg1"/>
              </a:solidFill>
              <a:latin typeface="Bodoni MT" panose="02070603080606020203" pitchFamily="18" charset="0"/>
            </a:rPr>
            <a:t> of </a:t>
          </a:r>
          <a:r>
            <a:rPr lang="en-IN" sz="1800" b="1">
              <a:solidFill>
                <a:schemeClr val="bg1"/>
              </a:solidFill>
              <a:latin typeface="Bodoni MT" panose="02070603080606020203" pitchFamily="18" charset="0"/>
            </a:rPr>
            <a:t>WD,ECO &amp; NB</a:t>
          </a:r>
          <a:endParaRPr lang="en-IN" sz="1800" b="1">
            <a:solidFill>
              <a:schemeClr val="bg1"/>
            </a:solidFill>
            <a:latin typeface="Bodoni MT" panose="02070603080606020203" pitchFamily="18" charset="0"/>
          </a:endParaRPr>
        </a:p>
      </xdr:txBody>
    </xdr:sp>
    <xdr:clientData/>
  </xdr:twoCellAnchor>
  <xdr:twoCellAnchor editAs="oneCell">
    <xdr:from>
      <xdr:col>3</xdr:col>
      <xdr:colOff>222409</xdr:colOff>
      <xdr:row>18</xdr:row>
      <xdr:rowOff>167941</xdr:rowOff>
    </xdr:from>
    <xdr:to>
      <xdr:col>5</xdr:col>
      <xdr:colOff>596843</xdr:colOff>
      <xdr:row>35</xdr:row>
      <xdr:rowOff>72009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2" name="Ven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u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3910" y="3459480"/>
              <a:ext cx="1608455" cy="301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275014</xdr:colOff>
      <xdr:row>4</xdr:row>
      <xdr:rowOff>107222</xdr:rowOff>
    </xdr:from>
    <xdr:to>
      <xdr:col>23</xdr:col>
      <xdr:colOff>535408</xdr:colOff>
      <xdr:row>10</xdr:row>
      <xdr:rowOff>43887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3" name="Date &amp; ti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&amp; ti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19355" y="838200"/>
              <a:ext cx="2112010" cy="1034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221879</xdr:colOff>
      <xdr:row>11</xdr:row>
      <xdr:rowOff>132094</xdr:rowOff>
    </xdr:from>
    <xdr:to>
      <xdr:col>5</xdr:col>
      <xdr:colOff>608804</xdr:colOff>
      <xdr:row>17</xdr:row>
      <xdr:rowOff>72572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4" name="Playe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y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3275" y="2143760"/>
              <a:ext cx="1621155" cy="10375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24</xdr:col>
      <xdr:colOff>86780</xdr:colOff>
      <xdr:row>5</xdr:row>
      <xdr:rowOff>8889</xdr:rowOff>
    </xdr:from>
    <xdr:to>
      <xdr:col>27</xdr:col>
      <xdr:colOff>152703</xdr:colOff>
      <xdr:row>9</xdr:row>
      <xdr:rowOff>130312</xdr:rowOff>
    </xdr:to>
    <xdr:sp textlink="Sheet1!D5">
      <xdr:nvSpPr>
        <xdr:cNvPr id="41" name="Rectangle: Rounded Corners 40"/>
        <xdr:cNvSpPr/>
      </xdr:nvSpPr>
      <xdr:spPr>
        <a:xfrm>
          <a:off x="14899640" y="922655"/>
          <a:ext cx="1917700" cy="853440"/>
        </a:xfrm>
        <a:prstGeom prst="roundRect">
          <a:avLst>
            <a:gd name="adj" fmla="val 13441"/>
          </a:avLst>
        </a:prstGeom>
        <a:solidFill>
          <a:srgbClr val="1D005B"/>
        </a:solidFill>
        <a:ln>
          <a:solidFill>
            <a:srgbClr val="7030A0"/>
          </a:solidFill>
        </a:ln>
        <a:effectLst>
          <a:glow rad="63500">
            <a:schemeClr val="accent5">
              <a:satMod val="175000"/>
              <a:alpha val="25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 algn="ctr"/>
          <a:fld id="{BB962C8B-B14F-4D97-AF65-F5344CB8AC3E}" type="TxLink">
            <a:rPr lang="en-IN" sz="1400">
              <a:solidFill>
                <a:schemeClr val="bg1"/>
              </a:solidFill>
              <a:latin typeface="Arial Black" panose="020B0A04020102020204" pitchFamily="34" charset="0"/>
            </a:rPr>
          </a:fld>
          <a:endParaRPr lang="en-IN" sz="14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24</xdr:col>
      <xdr:colOff>91136</xdr:colOff>
      <xdr:row>6</xdr:row>
      <xdr:rowOff>13245</xdr:rowOff>
    </xdr:from>
    <xdr:to>
      <xdr:col>26</xdr:col>
      <xdr:colOff>210334</xdr:colOff>
      <xdr:row>8</xdr:row>
      <xdr:rowOff>107407</xdr:rowOff>
    </xdr:to>
    <xdr:sp>
      <xdr:nvSpPr>
        <xdr:cNvPr id="35" name="TextBox 34"/>
        <xdr:cNvSpPr txBox="1"/>
      </xdr:nvSpPr>
      <xdr:spPr>
        <a:xfrm>
          <a:off x="14904085" y="1109980"/>
          <a:ext cx="1353820" cy="460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>
              <a:solidFill>
                <a:schemeClr val="bg1"/>
              </a:solidFill>
              <a:latin typeface="Book Antiqua" panose="02040602050305030304" pitchFamily="18" charset="0"/>
            </a:rPr>
            <a:t>Perseverance</a:t>
          </a:r>
          <a:endParaRPr lang="en-IN" sz="1100">
            <a:solidFill>
              <a:schemeClr val="bg1"/>
            </a:solidFill>
            <a:latin typeface="Book Antiqua" panose="02040602050305030304" pitchFamily="18" charset="0"/>
          </a:endParaRPr>
        </a:p>
        <a:p>
          <a:r>
            <a:rPr lang="en-IN" sz="1100">
              <a:solidFill>
                <a:schemeClr val="bg1"/>
              </a:solidFill>
              <a:latin typeface="Book Antiqua" panose="02040602050305030304" pitchFamily="18" charset="0"/>
            </a:rPr>
            <a:t>CS _161_KLS_</a:t>
          </a:r>
          <a:r>
            <a:rPr lang="en-IN" sz="1100" baseline="0">
              <a:solidFill>
                <a:schemeClr val="bg1"/>
              </a:solidFill>
              <a:latin typeface="Book Antiqua" panose="02040602050305030304" pitchFamily="18" charset="0"/>
            </a:rPr>
            <a:t>GIT</a:t>
          </a:r>
          <a:endParaRPr lang="en-IN" sz="1100">
            <a:solidFill>
              <a:schemeClr val="bg1"/>
            </a:solidFill>
            <a:latin typeface="Book Antiqua" panose="02040602050305030304" pitchFamily="18" charset="0"/>
          </a:endParaRPr>
        </a:p>
      </xdr:txBody>
    </xdr:sp>
    <xdr:clientData/>
  </xdr:twoCellAnchor>
  <xdr:twoCellAnchor editAs="oneCell">
    <xdr:from>
      <xdr:col>26</xdr:col>
      <xdr:colOff>142064</xdr:colOff>
      <xdr:row>5</xdr:row>
      <xdr:rowOff>143147</xdr:rowOff>
    </xdr:from>
    <xdr:to>
      <xdr:col>27</xdr:col>
      <xdr:colOff>108551</xdr:colOff>
      <xdr:row>8</xdr:row>
      <xdr:rowOff>167453</xdr:rowOff>
    </xdr:to>
    <xdr:pic>
      <xdr:nvPicPr>
        <xdr:cNvPr id="39" name="Picture 38" descr="Business, profile, woman, people, Girl, Avatar, user icon"/>
        <xdr:cNvPicPr>
          <a:picLocks noChangeAspect="1" noChangeArrowheads="1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189325" y="1057275"/>
          <a:ext cx="583565" cy="572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133350</xdr:colOff>
      <xdr:row>5</xdr:row>
      <xdr:rowOff>123825</xdr:rowOff>
    </xdr:from>
    <xdr:to>
      <xdr:col>27</xdr:col>
      <xdr:colOff>133350</xdr:colOff>
      <xdr:row>50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53890" y="1038225"/>
          <a:ext cx="12344400" cy="822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298343</xdr:colOff>
      <xdr:row>8</xdr:row>
      <xdr:rowOff>47725</xdr:rowOff>
    </xdr:from>
    <xdr:to>
      <xdr:col>12</xdr:col>
      <xdr:colOff>512236</xdr:colOff>
      <xdr:row>11</xdr:row>
      <xdr:rowOff>14304</xdr:rowOff>
    </xdr:to>
    <xdr:sp textlink="Sheet1!E26">
      <xdr:nvSpPr>
        <xdr:cNvPr id="4" name="TextBox 3"/>
        <xdr:cNvSpPr txBox="1"/>
      </xdr:nvSpPr>
      <xdr:spPr>
        <a:xfrm>
          <a:off x="6470015" y="1510665"/>
          <a:ext cx="1448435" cy="514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EE94D5D-5A0F-45CC-8EFE-CBA6F924C8AB}" type="TxLink">
            <a:rPr lang="en-US" sz="3200" b="1" i="0" u="none" strike="noStrike">
              <a:ln>
                <a:noFill/>
              </a:ln>
              <a:solidFill>
                <a:schemeClr val="bg1"/>
              </a:solidFill>
              <a:latin typeface="Bookman Old Style" panose="02050604050505020204"/>
            </a:rPr>
          </a:fld>
          <a:endParaRPr lang="en-IN" sz="16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526382</xdr:colOff>
      <xdr:row>6</xdr:row>
      <xdr:rowOff>166604</xdr:rowOff>
    </xdr:from>
    <xdr:to>
      <xdr:col>19</xdr:col>
      <xdr:colOff>152065</xdr:colOff>
      <xdr:row>10</xdr:row>
      <xdr:rowOff>25735</xdr:rowOff>
    </xdr:to>
    <xdr:sp textlink="Sheet1!E26">
      <xdr:nvSpPr>
        <xdr:cNvPr id="5" name="TextBox 4"/>
        <xdr:cNvSpPr txBox="1"/>
      </xdr:nvSpPr>
      <xdr:spPr>
        <a:xfrm>
          <a:off x="7315200" y="1263650"/>
          <a:ext cx="4563745" cy="590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B962C8B-B14F-4D97-AF65-F5344CB8AC3E}" type="TxLink">
            <a:rPr lang="en-IN" sz="3600" b="1" u="sng">
              <a:ln>
                <a:noFill/>
              </a:ln>
              <a:solidFill>
                <a:schemeClr val="accent1">
                  <a:lumMod val="20000"/>
                  <a:lumOff val="80000"/>
                </a:schemeClr>
              </a:solidFill>
              <a:effectLst/>
              <a:latin typeface="+mn-lt"/>
              <a:ea typeface="+mn-ea"/>
              <a:cs typeface="+mn-cs"/>
            </a:rPr>
          </a:fld>
          <a:endParaRPr lang="en-IN" sz="6000">
            <a:ln>
              <a:noFill/>
            </a:ln>
            <a:solidFill>
              <a:schemeClr val="accent1">
                <a:lumMod val="20000"/>
                <a:lumOff val="80000"/>
              </a:schemeClr>
            </a:solidFill>
            <a:latin typeface="Bodoni MT Black" panose="02070A03080606020203" pitchFamily="18" charset="0"/>
          </a:endParaRPr>
        </a:p>
      </xdr:txBody>
    </xdr:sp>
    <xdr:clientData/>
  </xdr:twoCellAnchor>
  <xdr:twoCellAnchor editAs="oneCell">
    <xdr:from>
      <xdr:col>9</xdr:col>
      <xdr:colOff>482707</xdr:colOff>
      <xdr:row>6</xdr:row>
      <xdr:rowOff>38504</xdr:rowOff>
    </xdr:from>
    <xdr:to>
      <xdr:col>11</xdr:col>
      <xdr:colOff>581947</xdr:colOff>
      <xdr:row>11</xdr:row>
      <xdr:rowOff>65753</xdr:rowOff>
    </xdr:to>
    <xdr:pic>
      <xdr:nvPicPr>
        <xdr:cNvPr id="15" name="Picture 14" descr="Image result for t20 world cup logo "/>
        <xdr:cNvPicPr>
          <a:picLocks noChangeAspect="1" noChangeArrowheads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37580" y="1135380"/>
          <a:ext cx="1333500" cy="94170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270945</xdr:colOff>
      <xdr:row>26</xdr:row>
      <xdr:rowOff>180409</xdr:rowOff>
    </xdr:from>
    <xdr:to>
      <xdr:col>13</xdr:col>
      <xdr:colOff>184150</xdr:colOff>
      <xdr:row>36</xdr:row>
      <xdr:rowOff>18110</xdr:rowOff>
    </xdr:to>
    <xdr:graphicFrame>
      <xdr:nvGraphicFramePr>
        <xdr:cNvPr id="17" name="Chart 16"/>
        <xdr:cNvGraphicFramePr/>
      </xdr:nvGraphicFramePr>
      <xdr:xfrm>
        <a:off x="5825490" y="4935220"/>
        <a:ext cx="2382520" cy="16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283843</xdr:colOff>
      <xdr:row>26</xdr:row>
      <xdr:rowOff>5105</xdr:rowOff>
    </xdr:from>
    <xdr:to>
      <xdr:col>26</xdr:col>
      <xdr:colOff>584698</xdr:colOff>
      <xdr:row>41</xdr:row>
      <xdr:rowOff>104624</xdr:rowOff>
    </xdr:to>
    <xdr:graphicFrame>
      <xdr:nvGraphicFramePr>
        <xdr:cNvPr id="18" name="Chart 17"/>
        <xdr:cNvGraphicFramePr/>
      </xdr:nvGraphicFramePr>
      <xdr:xfrm>
        <a:off x="13244830" y="4759960"/>
        <a:ext cx="3387090" cy="2842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467177</xdr:colOff>
      <xdr:row>36</xdr:row>
      <xdr:rowOff>907</xdr:rowOff>
    </xdr:from>
    <xdr:to>
      <xdr:col>26</xdr:col>
      <xdr:colOff>508301</xdr:colOff>
      <xdr:row>50</xdr:row>
      <xdr:rowOff>44449</xdr:rowOff>
    </xdr:to>
    <xdr:graphicFrame>
      <xdr:nvGraphicFramePr>
        <xdr:cNvPr id="31" name="Chart 30"/>
        <xdr:cNvGraphicFramePr/>
      </xdr:nvGraphicFramePr>
      <xdr:xfrm>
        <a:off x="6021705" y="6584315"/>
        <a:ext cx="10534015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477368</xdr:colOff>
      <xdr:row>24</xdr:row>
      <xdr:rowOff>18676</xdr:rowOff>
    </xdr:from>
    <xdr:to>
      <xdr:col>13</xdr:col>
      <xdr:colOff>192615</xdr:colOff>
      <xdr:row>29</xdr:row>
      <xdr:rowOff>18676</xdr:rowOff>
    </xdr:to>
    <xdr:sp textlink="Sheet1!E26">
      <xdr:nvSpPr>
        <xdr:cNvPr id="32" name="TextBox 31"/>
        <xdr:cNvSpPr txBox="1"/>
      </xdr:nvSpPr>
      <xdr:spPr>
        <a:xfrm>
          <a:off x="6031865" y="4407535"/>
          <a:ext cx="2184400" cy="914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962C8B-B14F-4D97-AF65-F5344CB8AC3E}" type="TxLink">
            <a:rPr lang="en-IN" sz="1400" b="1">
              <a:solidFill>
                <a:schemeClr val="accent5">
                  <a:lumMod val="20000"/>
                  <a:lumOff val="8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</a:fld>
          <a:endParaRPr lang="en-IN" sz="1400" b="1">
            <a:solidFill>
              <a:schemeClr val="accent5">
                <a:lumMod val="20000"/>
                <a:lumOff val="8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70773</xdr:colOff>
      <xdr:row>26</xdr:row>
      <xdr:rowOff>171541</xdr:rowOff>
    </xdr:from>
    <xdr:to>
      <xdr:col>17</xdr:col>
      <xdr:colOff>395746</xdr:colOff>
      <xdr:row>28</xdr:row>
      <xdr:rowOff>131077</xdr:rowOff>
    </xdr:to>
    <xdr:sp textlink="Sheet1!E26">
      <xdr:nvSpPr>
        <xdr:cNvPr id="33" name="TextBox 32"/>
        <xdr:cNvSpPr txBox="1"/>
      </xdr:nvSpPr>
      <xdr:spPr>
        <a:xfrm>
          <a:off x="8711565" y="4926330"/>
          <a:ext cx="2176780" cy="325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962C8B-B14F-4D97-AF65-F5344CB8AC3E}" type="TxLink">
            <a:rPr lang="en-IN" sz="1400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</a:fld>
          <a:endParaRPr lang="en-IN" sz="1400">
            <a:solidFill>
              <a:schemeClr val="accent4">
                <a:lumMod val="60000"/>
                <a:lumOff val="4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544525</xdr:colOff>
      <xdr:row>36</xdr:row>
      <xdr:rowOff>180048</xdr:rowOff>
    </xdr:from>
    <xdr:to>
      <xdr:col>17</xdr:col>
      <xdr:colOff>379402</xdr:colOff>
      <xdr:row>39</xdr:row>
      <xdr:rowOff>90513</xdr:rowOff>
    </xdr:to>
    <xdr:sp>
      <xdr:nvSpPr>
        <xdr:cNvPr id="1028" name="Text Box 4"/>
        <xdr:cNvSpPr txBox="1">
          <a:spLocks noChangeArrowheads="1"/>
        </xdr:cNvSpPr>
      </xdr:nvSpPr>
      <xdr:spPr>
        <a:xfrm>
          <a:off x="8568055" y="6763385"/>
          <a:ext cx="2303780" cy="45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rtl="0">
            <a:defRPr sz="1000"/>
          </a:pPr>
          <a:r>
            <a:rPr lang="en-IN" sz="1600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  <a:t>Total Runs</a:t>
          </a:r>
          <a:r>
            <a:rPr lang="en-IN" sz="1600" baseline="0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  <a:t> Scored</a:t>
          </a:r>
          <a:endParaRPr lang="en-IN" sz="1600">
            <a:solidFill>
              <a:schemeClr val="accent4">
                <a:lumMod val="60000"/>
                <a:lumOff val="4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282762</xdr:colOff>
      <xdr:row>11</xdr:row>
      <xdr:rowOff>77321</xdr:rowOff>
    </xdr:from>
    <xdr:to>
      <xdr:col>22</xdr:col>
      <xdr:colOff>252879</xdr:colOff>
      <xdr:row>30</xdr:row>
      <xdr:rowOff>123825</xdr:rowOff>
    </xdr:to>
    <xdr:graphicFrame>
      <xdr:nvGraphicFramePr>
        <xdr:cNvPr id="34" name="Chart 33"/>
        <xdr:cNvGraphicFramePr/>
      </xdr:nvGraphicFramePr>
      <xdr:xfrm>
        <a:off x="10158095" y="2088515"/>
        <a:ext cx="3673475" cy="3521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377614</xdr:colOff>
      <xdr:row>12</xdr:row>
      <xdr:rowOff>74600</xdr:rowOff>
    </xdr:from>
    <xdr:to>
      <xdr:col>21</xdr:col>
      <xdr:colOff>247767</xdr:colOff>
      <xdr:row>13</xdr:row>
      <xdr:rowOff>168949</xdr:rowOff>
    </xdr:to>
    <xdr:sp textlink="Sheet1!E26">
      <xdr:nvSpPr>
        <xdr:cNvPr id="35" name="TextBox 34"/>
        <xdr:cNvSpPr txBox="1"/>
      </xdr:nvSpPr>
      <xdr:spPr>
        <a:xfrm>
          <a:off x="10869930" y="2268855"/>
          <a:ext cx="2339340" cy="277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B962C8B-B14F-4D97-AF65-F5344CB8AC3E}" type="TxLink">
            <a:rPr lang="en-IN" sz="1600" b="1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</a:fld>
          <a:endParaRPr lang="en-IN" sz="1600" b="1">
            <a:solidFill>
              <a:schemeClr val="accent4">
                <a:lumMod val="60000"/>
                <a:lumOff val="4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225316</xdr:colOff>
      <xdr:row>11</xdr:row>
      <xdr:rowOff>100506</xdr:rowOff>
    </xdr:from>
    <xdr:to>
      <xdr:col>17</xdr:col>
      <xdr:colOff>588798</xdr:colOff>
      <xdr:row>24</xdr:row>
      <xdr:rowOff>158116</xdr:rowOff>
    </xdr:to>
    <xdr:graphicFrame>
      <xdr:nvGraphicFramePr>
        <xdr:cNvPr id="41" name="Chart 40"/>
        <xdr:cNvGraphicFramePr/>
      </xdr:nvGraphicFramePr>
      <xdr:xfrm>
        <a:off x="5779770" y="2112010"/>
        <a:ext cx="5301615" cy="2435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297513</xdr:colOff>
      <xdr:row>12</xdr:row>
      <xdr:rowOff>160842</xdr:rowOff>
    </xdr:from>
    <xdr:to>
      <xdr:col>16</xdr:col>
      <xdr:colOff>50842</xdr:colOff>
      <xdr:row>15</xdr:row>
      <xdr:rowOff>160842</xdr:rowOff>
    </xdr:to>
    <xdr:sp>
      <xdr:nvSpPr>
        <xdr:cNvPr id="1030" name="Text Box 6"/>
        <xdr:cNvSpPr txBox="1">
          <a:spLocks noChangeArrowheads="1"/>
        </xdr:cNvSpPr>
      </xdr:nvSpPr>
      <xdr:spPr>
        <a:xfrm>
          <a:off x="7703820" y="2355215"/>
          <a:ext cx="2222500" cy="54864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IN" sz="1600" b="1" i="0" u="none" strike="noStrike" baseline="0">
              <a:solidFill>
                <a:schemeClr val="accent1">
                  <a:lumMod val="40000"/>
                  <a:lumOff val="60000"/>
                </a:schemeClr>
              </a:solidFill>
              <a:latin typeface="Calibri" panose="020F0502020204030204"/>
              <a:ea typeface="Calibri" panose="020F0502020204030204"/>
              <a:cs typeface="Calibri" panose="020F0502020204030204"/>
            </a:rPr>
            <a:t>Bowling Performance</a:t>
          </a:r>
          <a:endParaRPr lang="en-IN" sz="1600" b="1" i="0" u="none" strike="noStrike" baseline="0">
            <a:solidFill>
              <a:schemeClr val="accent1">
                <a:lumMod val="40000"/>
                <a:lumOff val="60000"/>
              </a:schemeClr>
            </a:solidFill>
            <a:latin typeface="Calibri" panose="020F0502020204030204"/>
            <a:ea typeface="Calibri" panose="020F0502020204030204"/>
            <a:cs typeface="Calibri" panose="020F0502020204030204"/>
          </a:endParaRPr>
        </a:p>
      </xdr:txBody>
    </xdr:sp>
    <xdr:clientData/>
  </xdr:twoCellAnchor>
  <xdr:twoCellAnchor editAs="oneCell">
    <xdr:from>
      <xdr:col>7</xdr:col>
      <xdr:colOff>173214</xdr:colOff>
      <xdr:row>11</xdr:row>
      <xdr:rowOff>64910</xdr:rowOff>
    </xdr:from>
    <xdr:to>
      <xdr:col>9</xdr:col>
      <xdr:colOff>319617</xdr:colOff>
      <xdr:row>50</xdr:row>
      <xdr:rowOff>8538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Countr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3260" y="2076450"/>
              <a:ext cx="1381125" cy="7075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21</xdr:col>
      <xdr:colOff>573185</xdr:colOff>
      <xdr:row>28</xdr:row>
      <xdr:rowOff>176569</xdr:rowOff>
    </xdr:from>
    <xdr:to>
      <xdr:col>24</xdr:col>
      <xdr:colOff>419101</xdr:colOff>
      <xdr:row>31</xdr:row>
      <xdr:rowOff>87698</xdr:rowOff>
    </xdr:to>
    <xdr:sp>
      <xdr:nvSpPr>
        <xdr:cNvPr id="2" name="Text Box 4"/>
        <xdr:cNvSpPr txBox="1">
          <a:spLocks noChangeArrowheads="1"/>
        </xdr:cNvSpPr>
      </xdr:nvSpPr>
      <xdr:spPr>
        <a:xfrm>
          <a:off x="13534390" y="5297170"/>
          <a:ext cx="1697990" cy="4597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 rtl="0">
            <a:defRPr sz="1000"/>
          </a:pPr>
          <a:r>
            <a:rPr lang="en-IN" sz="1600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  <a:t>Total Boundaries</a:t>
          </a:r>
          <a:endParaRPr lang="en-IN" sz="1600">
            <a:solidFill>
              <a:schemeClr val="accent4">
                <a:lumMod val="60000"/>
                <a:lumOff val="4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7" name="Chart 6"/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13</xdr:col>
      <xdr:colOff>236355</xdr:colOff>
      <xdr:row>25</xdr:row>
      <xdr:rowOff>15421</xdr:rowOff>
    </xdr:from>
    <xdr:to>
      <xdr:col>20</xdr:col>
      <xdr:colOff>363159</xdr:colOff>
      <xdr:row>36</xdr:row>
      <xdr:rowOff>51706</xdr:rowOff>
    </xdr:to>
    <xdr:sp>
      <xdr:nvSpPr>
        <xdr:cNvPr id="6" name="Rectangles 5"/>
        <xdr:cNvSpPr>
          <a:spLocks noTextEdit="1"/>
        </xdr:cNvSpPr>
      </xdr:nvSpPr>
      <xdr:spPr>
        <a:xfrm>
          <a:off x="8260080" y="4587240"/>
          <a:ext cx="4446905" cy="204787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IN" sz="1100"/>
            <a:t>This chart isn't available in your version of Excel.
Editing this shape or saving this workbook into a different file format will permanently break the chart.</a:t>
          </a:r>
          <a:endParaRPr lang="en-IN" sz="1100"/>
        </a:p>
      </xdr:txBody>
    </xdr:sp>
    <xdr:clientData/>
  </xdr:twoCellAnchor>
  <xdr:twoCellAnchor editAs="oneCell">
    <xdr:from>
      <xdr:col>19</xdr:col>
      <xdr:colOff>262398</xdr:colOff>
      <xdr:row>6</xdr:row>
      <xdr:rowOff>72363</xdr:rowOff>
    </xdr:from>
    <xdr:to>
      <xdr:col>21</xdr:col>
      <xdr:colOff>157413</xdr:colOff>
      <xdr:row>11</xdr:row>
      <xdr:rowOff>111292</xdr:rowOff>
    </xdr:to>
    <xdr:pic>
      <xdr:nvPicPr>
        <xdr:cNvPr id="1036" name="Picture 103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1989435" y="1169035"/>
          <a:ext cx="1129030" cy="95377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22</xdr:col>
      <xdr:colOff>133350</xdr:colOff>
      <xdr:row>12</xdr:row>
      <xdr:rowOff>77718</xdr:rowOff>
    </xdr:from>
    <xdr:to>
      <xdr:col>27</xdr:col>
      <xdr:colOff>9272</xdr:colOff>
      <xdr:row>27</xdr:row>
      <xdr:rowOff>57487</xdr:rowOff>
    </xdr:to>
    <xdr:graphicFrame>
      <xdr:nvGraphicFramePr>
        <xdr:cNvPr id="1038" name="Chart 1037"/>
        <xdr:cNvGraphicFramePr/>
      </xdr:nvGraphicFramePr>
      <xdr:xfrm>
        <a:off x="13712190" y="2272030"/>
        <a:ext cx="2961640" cy="272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259559</xdr:colOff>
      <xdr:row>13</xdr:row>
      <xdr:rowOff>180447</xdr:rowOff>
    </xdr:from>
    <xdr:to>
      <xdr:col>24</xdr:col>
      <xdr:colOff>197746</xdr:colOff>
      <xdr:row>15</xdr:row>
      <xdr:rowOff>125300</xdr:rowOff>
    </xdr:to>
    <xdr:sp textlink="Sheet1!E26">
      <xdr:nvSpPr>
        <xdr:cNvPr id="1039" name="TextBox 1038"/>
        <xdr:cNvSpPr txBox="1"/>
      </xdr:nvSpPr>
      <xdr:spPr>
        <a:xfrm>
          <a:off x="13837920" y="2557780"/>
          <a:ext cx="1172845" cy="310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/>
          <a:fld id="{BB962C8B-B14F-4D97-AF65-F5344CB8AC3E}" type="TxLink">
            <a:rPr lang="en-IN" sz="1600" b="1">
              <a:solidFill>
                <a:schemeClr val="accent4">
                  <a:lumMod val="60000"/>
                  <a:lumOff val="40000"/>
                </a:schemeClr>
              </a:solidFill>
              <a:latin typeface="Franklin Gothic Book" panose="020B0503020102020204" pitchFamily="34" charset="0"/>
              <a:ea typeface="+mn-ea"/>
              <a:cs typeface="+mn-cs"/>
            </a:rPr>
          </a:fld>
          <a:endParaRPr lang="en-IN" sz="1600" b="1">
            <a:solidFill>
              <a:schemeClr val="accent4">
                <a:lumMod val="60000"/>
                <a:lumOff val="40000"/>
              </a:schemeClr>
            </a:solidFill>
            <a:latin typeface="Franklin Gothic Book" panose="020B0503020102020204" pitchFamily="34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21</xdr:col>
      <xdr:colOff>398617</xdr:colOff>
      <xdr:row>6</xdr:row>
      <xdr:rowOff>23680</xdr:rowOff>
    </xdr:from>
    <xdr:to>
      <xdr:col>26</xdr:col>
      <xdr:colOff>558071</xdr:colOff>
      <xdr:row>11</xdr:row>
      <xdr:rowOff>84817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Date &amp; tim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&amp; ti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59765" y="1120775"/>
              <a:ext cx="3245485" cy="97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10.6892550926" refreshedBy="DELL" recordCount="1004">
  <cacheSource type="worksheet">
    <worksheetSource name="iccwt20_2024"/>
  </cacheSource>
  <cacheFields count="26">
    <cacheField name="Match" numFmtId="0">
      <sharedItems count="37">
        <s v="United States vs Canada"/>
        <s v="West Indies vs Papua New Guinea"/>
        <s v="Namibia vs Oman"/>
        <s v="Sri Lanka vs South Africa"/>
        <s v="Afghanistan vs Uganda"/>
        <s v="England vs Scotland"/>
        <s v="Netherlands vs Nepal"/>
        <s v="India vs Ireland"/>
        <s v="Papua New Guinea vs Uganda"/>
        <s v="Australia vs Oman"/>
        <s v="United States vs Pakistan"/>
        <s v="Namibia vs Scotland"/>
        <s v="Canada vs Ireland"/>
        <s v="New Zealand vs Afghanistan"/>
        <s v="Sri Lanka vs Bangladesh"/>
        <s v="Netherlands vs South Africa"/>
        <s v="Australia vs England"/>
        <s v="West Indies vs Uganda"/>
        <s v="India vs Pakistan"/>
        <s v="Oman vs Scotland"/>
        <s v="South Africa vs Bangladesh"/>
        <s v="Pakistan vs Canada"/>
        <s v="Australia vs Namibia"/>
        <s v="United States vs India"/>
        <s v="West Indies vs New Zealand"/>
        <s v="England vs Oman"/>
        <s v="Bangladesh vs Netherlands"/>
        <s v="Afghanistan vs Papua New Guinea"/>
        <s v="South Africa vs Nepal"/>
        <s v="New Zealand vs Uganda"/>
        <s v="Namibia vs England"/>
        <s v="Australia vs Scotland"/>
        <s v="Pakistan vs Ireland"/>
        <s v="Bangladesh vs Nepal"/>
        <s v="Sri Lanka vs Netherlands"/>
        <s v="New Zealand vs Papua New Guinea"/>
        <s v="West Indies vs Afghanistan"/>
      </sharedItems>
    </cacheField>
    <cacheField name="Venue" numFmtId="0">
      <sharedItems count="9">
        <s v="Grand Prairie Stadium, Dallas "/>
        <s v="Providence Stadium, Guyana "/>
        <s v="Kensington Oval, Bridgetown, Barbados "/>
        <s v="Nassau County International Cricket Stadium, New York "/>
        <s v="Sir Vivian Richards Stadium, North Sound, Antigua "/>
        <s v="Brian Lara Stadium, Tarouba, Trinidad "/>
        <s v="Arnos Vale Ground, Kingstown, St Vincent "/>
        <s v="Daren Sammy National Cricket Stadium, Gros Islet, St Lucia "/>
        <s v="Central Broward Regional Park Stadium Turf Ground, Lauderhill, Florida "/>
      </sharedItems>
    </cacheField>
    <cacheField name="Time" numFmtId="178">
      <sharedItems count="5">
        <s v="07:30 PM LOCAL  "/>
        <s v="10:30 AM LOCAL  "/>
        <s v="08:30 PM LOCAL  "/>
        <s v="03:00 PM LOCAL  "/>
        <s v="01:00 PM LOCAL  "/>
      </sharedItems>
    </cacheField>
    <cacheField name="Date" numFmtId="178"/>
    <cacheField name="Date &amp; time" numFmtId="178">
      <sharedItems containsSemiMixedTypes="0" containsString="0" containsNonDate="0" containsDate="1" minDate="2024-01-01T19:30:00" maxDate="2025-05-17T20:30:00" count="35">
        <d v="2024-01-01T19:30:00"/>
        <d v="2024-02-02T10:30:00"/>
        <d v="2024-02-02T20:30:00"/>
        <d v="2024-03-03T10:30:00"/>
        <d v="2024-03-03T20:30:00"/>
        <d v="2024-04-04T10:30:00"/>
        <d v="2024-05-05T10:30:00"/>
        <d v="2024-05-05T19:30:00"/>
        <d v="2024-05-05T20:30:00"/>
        <d v="2024-06-06T10:30:00"/>
        <d v="2024-06-06T15:00:00"/>
        <d v="2024-07-07T10:30:00"/>
        <d v="2024-07-07T19:30:00"/>
        <d v="2024-08-08T10:30:00"/>
        <d v="2024-08-08T13:00:00"/>
        <d v="2024-08-08T20:30:00"/>
        <d v="2024-09-09T10:30:00"/>
        <d v="2024-09-09T13:00:00"/>
        <d v="2024-10-10T10:30:00"/>
        <d v="2024-11-11T10:30:00"/>
        <d v="2024-11-11T20:30:00"/>
        <d v="2024-12-12T10:30:00"/>
        <d v="2024-12-12T20:30:00"/>
        <d v="2025-01-13T15:00:00"/>
        <d v="2025-01-13T10:30:00"/>
        <d v="2025-01-13T20:30:00"/>
        <d v="2025-02-14T19:30:00"/>
        <d v="2025-02-14T20:30:00"/>
        <d v="2025-03-15T13:00:00"/>
        <d v="2025-03-15T20:30:00"/>
        <d v="2025-04-16T10:30:00"/>
        <d v="2025-04-16T19:30:00"/>
        <d v="2025-04-16T20:30:00"/>
        <d v="2025-05-17T10:30:00"/>
        <d v="2025-05-17T20:30:00"/>
      </sharedItems>
    </cacheField>
    <cacheField name="Day" numFmtId="0"/>
    <cacheField name="Times" numFmtId="0"/>
    <cacheField name="Country" numFmtId="0">
      <sharedItems count="20">
        <s v="Canada"/>
        <s v="United States"/>
        <s v="Papua New Guinea"/>
        <s v="West Indies"/>
        <s v="Oman"/>
        <s v="Namibia"/>
        <s v="Sri Lanka"/>
        <s v="South Africa"/>
        <s v="Afghanistan"/>
        <s v="Uganda"/>
        <s v="Scotland"/>
        <s v="Nepal"/>
        <s v="Netherlands"/>
        <s v="Ireland"/>
        <s v="India"/>
        <s v="Australia"/>
        <s v="Pakistan"/>
        <s v="New Zealand"/>
        <s v="Bangladesh"/>
        <s v="England"/>
      </sharedItems>
    </cacheField>
    <cacheField name="Against_Country" numFmtId="0"/>
    <cacheField name="Scored_total" numFmtId="0">
      <sharedItems count="72">
        <s v="194-5 (20 Ov) "/>
        <s v="197-3 (17.4 Ov) "/>
        <s v="136-8 (20 Ov) "/>
        <s v="137-5 (19 Ov) "/>
        <s v="109-10 (19.4 Ov) "/>
        <s v="109-6 (20 Ov) "/>
        <s v="77-10 (19.1 Ov) "/>
        <s v="80-4 (16.2 Ov) "/>
        <s v="183-5 (20 Ov) "/>
        <s v="58-10 (16 Ov) "/>
        <s v="90-0 (10 Ov) "/>
        <s v="106-10 (19.2 Ov) "/>
        <s v="109-4 (18.4 Ov) "/>
        <s v="96-10 (16 Ov) "/>
        <s v="97-2 (12.2 Ov) "/>
        <s v="78-7 (18.2 Ov) "/>
        <s v="164-5 (20 Ov) "/>
        <s v="125-9 (20 Ov) "/>
        <s v="159-7 (20 Ov) "/>
        <s v="159-3 (20 Ov) "/>
        <s v="155-9 (20 Ov) "/>
        <s v="157-5 (18.3 Ov) "/>
        <s v="137-7 (20 Ov) "/>
        <s v="125-7 (20 Ov) "/>
        <s v="159-6 (20 Ov) "/>
        <s v="75-10 (15.2 Ov) "/>
        <s v="124-9 (20 Ov) "/>
        <s v="125-8 (19 Ov) "/>
        <s v="103-9 (20 Ov) "/>
        <s v="106-6 (18.5 Ov) "/>
        <s v="201-7 (20 Ov) "/>
        <s v="165-6 (20 Ov) "/>
        <s v="173-5 (20 Ov) "/>
        <s v="39-10 (12 Ov) "/>
        <s v="119-10 (19 Ov) "/>
        <s v="113-7 (20 Ov) "/>
        <s v="150-7 (20 Ov) "/>
        <s v="153-3 (13.1 Ov) "/>
        <s v="113-6 (20 Ov) "/>
        <s v="109-7 (20 Ov) "/>
        <s v="106-7 (20 Ov) "/>
        <s v="107-3 (17.3 Ov) "/>
        <s v="72-10 (17 Ov) "/>
        <s v="74-1 (5.4 Ov) "/>
        <s v="110-8 (20 Ov) "/>
        <s v="111-3 (18.2 Ov) "/>
        <s v="149-9 (20 Ov) "/>
        <s v="136-9 (20 Ov) "/>
        <s v="47-10 (13.2 Ov) "/>
        <s v="50-2 (3.1 Ov) "/>
        <s v="159-5 (20 Ov) "/>
        <s v="134-8 (20 Ov) "/>
        <s v="95-10 (19.5 Ov) "/>
        <s v="101-3 (15.1 Ov) "/>
        <s v="115-7 (20 Ov) "/>
        <s v="114-7 (20 Ov) "/>
        <s v="40-10 (18.4 Ov) "/>
        <s v="41-1 (5.2 Ov) "/>
        <s v="122-5 (10 Ov) "/>
        <s v="84-3 (10 Ov) "/>
        <s v="180-5 (20 Ov) "/>
        <s v="186-5 (19.4 Ov) "/>
        <s v="106-9 (20 Ov) "/>
        <s v="111-7 (18.5 Ov) "/>
        <s v="106-10 (19.3 Ov) "/>
        <s v="85-10 (19.2 Ov) "/>
        <s v="201-6 (20 Ov) "/>
        <s v="118-10 (16.4 Ov) "/>
        <s v="78-10 (19.4 Ov) "/>
        <s v="79-3 (12.2 Ov) "/>
        <s v="218-5 (20 Ov) "/>
        <s v="114-10 (16.2 Ov) "/>
      </sharedItems>
    </cacheField>
    <cacheField name="Player" numFmtId="0">
      <sharedItems count="335">
        <s v="Aaron Johnson"/>
        <s v="Navneet Dhaliwal"/>
        <s v="Pargat Singh"/>
        <s v="Nicholas Kirton"/>
        <s v="Shreyas Movva (wk)"/>
        <s v="Dilpreet Singh"/>
        <s v="Dillon Heyliger"/>
        <s v="Steven Taylor"/>
        <s v="Monank Patel (c &amp; wk)"/>
        <s v="Andries Gous"/>
        <s v="Aaron Jones"/>
        <s v="Corey Anderson"/>
        <s v="Tony Ura"/>
        <s v="Assad Vala (c)"/>
        <s v="Lega Siaka"/>
        <s v="Sese Bau"/>
        <s v="Hiri Hiri"/>
        <s v="Charles Amini"/>
        <s v="Kiplin Doriga (wk)"/>
        <s v="Chad Soper"/>
        <s v="Alei Nao"/>
        <s v="Kabua Morea"/>
        <s v="Brandon King"/>
        <s v="Johnson Charles"/>
        <s v="Nicholas Pooran (wk)"/>
        <s v="Roston Chase"/>
        <s v="Rovman Powell (c)"/>
        <s v="Sherfane Rutherford"/>
        <s v="Andre Russell"/>
        <s v="Kashyap"/>
        <s v="Naseem Khushi (wk)"/>
        <s v="Aqib Ilyas (c)"/>
        <s v="Zeeshan Maqsood"/>
        <s v="Khalid Kail"/>
        <s v="Ayaan Khan"/>
        <s v="Mohammad Nadeem"/>
        <s v="Mehran Khan"/>
        <s v="Shakeel Ahmed"/>
        <s v="Kaleemullah"/>
        <s v="Bilal Khan"/>
        <s v="Michael van Lingen"/>
        <s v="Nikolaas Davin"/>
        <s v="Jan Frylinck"/>
        <s v="Gerhard Erasmus (c)"/>
        <s v="JJ Smit"/>
        <s v="David Wiese"/>
        <s v="Zane Green (wk)"/>
        <s v="Malan Kruger"/>
        <s v="Pathum Nissanka"/>
        <s v="Kusal Mendis (wk)"/>
        <s v="Kamindu Mendis"/>
        <s v="W Hasaranga (c)"/>
        <s v="Samarawickrama"/>
        <s v="Asalanka"/>
        <s v="Mathews"/>
        <s v="Shanaka"/>
        <s v="M Theekshana"/>
        <s v="Matheesha Pathirana"/>
        <s v="N Thushara"/>
        <s v="Quinton de Kock (wk)"/>
        <s v="Reeza Hendricks"/>
        <s v="Aiden Markram (c)"/>
        <s v="Tristan Stubbs"/>
        <s v="Heinrich Klaasen"/>
        <s v="David Miller"/>
        <s v="Gurbaz (wk)"/>
        <s v="Ibrahim Zadran"/>
        <s v="Najibullah"/>
        <s v="Nabi"/>
        <s v="Gulbadin"/>
        <s v="Azmatullah"/>
        <s v="Rashid Khan (c)"/>
        <s v="Ronak Patel"/>
        <s v="Simon Ssesazi (wk)"/>
        <s v="Roger Mukasa"/>
        <s v="Riazat Ali Shah"/>
        <s v="Dinesh Nakrani"/>
        <s v="Alpesh Ramjani"/>
        <s v="Robinson Obuya"/>
        <s v="Brian Masaba (c)"/>
        <s v="Bilal Hassan"/>
        <s v="Cosmas Kyewuta"/>
        <s v="Henry Ssenyondo"/>
        <s v="George Munsey"/>
        <s v="Michael Jones"/>
        <s v="Kushal Bhurtel"/>
        <s v="Aasif Sheikh (wk)"/>
        <s v="Anil Sah"/>
        <s v="Rohit Paudel (c)"/>
        <s v="Kushal Malla"/>
        <s v="Dipendra Singh"/>
        <s v="Sompal Kami"/>
        <s v="Gulsan Jha"/>
        <s v="Karan KC"/>
        <s v="Sagar Dhakal"/>
        <s v="Abinash Bohara"/>
        <s v="Michael Levitt"/>
        <s v="Max ODowd"/>
        <s v="Vikramjit Singh"/>
        <s v="Sybrand Engelbrecht"/>
        <s v="Scott Edwards (c &amp; wk)"/>
        <s v="Bas de Leede"/>
        <s v="Balbirnie"/>
        <s v="Stirling (c)"/>
        <s v="Lorcan Tucker (wk)"/>
        <s v="Harry Tector"/>
        <s v="Curtis Campher"/>
        <s v="Dockrell"/>
        <s v="Delany"/>
        <s v="Mark Adair"/>
        <s v="Barry McCarthy"/>
        <s v="Joshua Little"/>
        <s v="Benjamin White"/>
        <s v="Rohit Sharma (c)"/>
        <s v="Virat Kohli"/>
        <s v="Rishabh Pant (wk)"/>
        <s v="Suryakumar Yadav"/>
        <s v="Shivam Dube"/>
        <s v="Norman Vanua"/>
        <s v="John Kariko"/>
        <s v="Juma Miyagi"/>
        <s v="Kenneth Waiswa"/>
        <s v="Warner"/>
        <s v="Head"/>
        <s v="Mitchell Marsh (c)"/>
        <s v="Maxwell"/>
        <s v="Stoinis"/>
        <s v="Tim David"/>
        <s v="Kashyap Prajapati"/>
        <s v="Pratik Athavale (wk)"/>
        <s v="Shoaib Khan"/>
        <s v="Rizwan (wk)"/>
        <s v="Babar Azam (c)"/>
        <s v="Usman Khan"/>
        <s v="Fakhar Zaman"/>
        <s v="Shadab Khan"/>
        <s v="Azam Khan"/>
        <s v="Iftikhar Ahmed"/>
        <s v="Shaheen Afridi"/>
        <s v="Haris Rauf"/>
        <s v="Nitish Kumar"/>
        <s v="Kotze"/>
        <s v="Niko Davin"/>
        <s v="Wiese"/>
        <s v="Trumpelmann"/>
        <s v="Smit"/>
        <s v="Bernard Scholtz"/>
        <s v="Tangeni Lungameni"/>
        <s v="Brandon McMullen"/>
        <s v="Richie Berrington (c)"/>
        <s v="Matthew Cross (wk)"/>
        <s v="Michael Leask"/>
        <s v="Chris Greaves"/>
        <s v="Dilpreet Bajwa"/>
        <s v="Saad Bin Zafar (c)"/>
        <s v="Andrew Balbirnie"/>
        <s v="Paul Stirling (c)"/>
        <s v="George Dockrell"/>
        <s v="Gareth Delany"/>
        <s v="Karim Janat"/>
        <s v="Finn Allen"/>
        <s v="Devon Conway (wk)"/>
        <s v="Kane Williamson (c)"/>
        <s v="Daryl Mitchell"/>
        <s v="Glenn Phillips"/>
        <s v="Mark Chapman"/>
        <s v="Michael Bracewell"/>
        <s v="Mitchell Santner"/>
        <s v="Matt Henry"/>
        <s v="Lockie Ferguson"/>
        <s v="Trent Boult"/>
        <s v="Dhananjaya de Silva"/>
        <s v="Tanzid Hasan"/>
        <s v="Soumya Sarkar"/>
        <s v="Litton Das (wk)"/>
        <s v="Najmul Hossain Shanto (c)"/>
        <s v="Towhid Hridoy"/>
        <s v="Shakib Al Hasan"/>
        <s v="Mahmudullah"/>
        <s v="Rishad Hossain"/>
        <s v="Taskin Ahmed"/>
        <s v="Tanzim Hasan Sakib"/>
        <s v="Edwards (c &amp; wk)"/>
        <s v="Teja Nidamanuru"/>
        <s v="van Beek"/>
        <s v="Tim Pringle"/>
        <s v="van Meekeren"/>
        <s v="Marco Jansen"/>
        <s v="Keshav Maharaj"/>
        <s v="Wade (wk)"/>
        <s v="Cummins"/>
        <s v="Mitchell Starc"/>
        <s v="Philip Salt"/>
        <s v="Jos Buttler (c &amp; wk)"/>
        <s v="Will Jacks"/>
        <s v="Jonny Bairstow"/>
        <s v="Moeen Ali"/>
        <s v="Harry Brook"/>
        <s v="Liam Livingstone"/>
        <s v="Chris Jordan"/>
        <s v="J Charles"/>
        <s v="Pooran (wk)"/>
        <s v="Russell"/>
        <s v="Romario Shepherd"/>
        <s v="Frank Nsubuga"/>
        <s v="Rohit (c)"/>
        <s v="Kohli"/>
        <s v="Pant (wk)"/>
        <s v="Axar"/>
        <s v="Hardik Pandya"/>
        <s v="Ravindra Jadeja"/>
        <s v="Arshdeep Singh"/>
        <s v="Bumrah"/>
        <s v="Siraj"/>
        <s v="Mohammad Rizwan (wk)"/>
        <s v="Imad Wasim"/>
        <s v="Naseem Shah"/>
        <s v="Naseem Khushi"/>
        <s v="Rafiullah"/>
        <s v="de Kock (wk)"/>
        <s v="Markram (c)"/>
        <s v="Klaasen"/>
        <s v="Maharaj"/>
        <s v="Jaker Ali"/>
        <s v="Ravinderpal Singh"/>
        <s v="Kaleem Sana"/>
        <s v="Saim Ayub"/>
        <s v="Jack Brassell"/>
        <s v="Ben Shikongo"/>
        <s v="David Warner"/>
        <s v="Travis Head"/>
        <s v="Shayan Jahangir"/>
        <s v="Andries Gous (wk)"/>
        <s v="Aaron Jones (c)"/>
        <s v="NR Kumar"/>
        <s v="CJ Anderson"/>
        <s v="Harmeet Singh"/>
        <s v="van Schalkwyk"/>
        <s v="Jasdeep Singh"/>
        <s v="Akeal Hosein"/>
        <s v="Alzarri Joseph"/>
        <s v="Motie"/>
        <s v="Rachin Ravindra"/>
        <s v="James Neesham"/>
        <s v="Tim Southee"/>
        <s v="Fayyaz Butt"/>
        <s v="Shanto (c)"/>
        <s v="Shakib"/>
        <s v="Logan van Beek"/>
        <s v="Aryan Dutt"/>
        <s v="Semo Kamea"/>
        <s v="Rahmanullah Gurbaz (wk)"/>
        <s v="Gulbadin Naib"/>
        <s v="Azmatullah Omarzai"/>
        <s v="Mohammad Nabi"/>
        <s v="Rabada"/>
        <s v="Dipendra Singh Airee"/>
        <s v="Simon Ssesazi"/>
        <s v="K Waiswa"/>
        <s v="Masaba (c)"/>
        <s v="Achelam (wk)"/>
        <s v="Salt"/>
        <s v="Bairstow"/>
        <s v="Moeen"/>
        <s v="Livingstone"/>
        <s v="Munsey"/>
        <s v="Berrington (c)"/>
        <s v="Glenn Maxwell"/>
        <s v="Marcus Stoinis"/>
        <s v="Matthew Wade (wk)"/>
        <s v="Abbas Afridi"/>
        <s v="Mustafizur"/>
        <s v="Sundeep Jora"/>
        <s v="Sandeep Lamichhane"/>
        <s v="Paul van Meekeren"/>
        <s v="Vivian Kingma"/>
        <s v="Shai Hope"/>
        <s v="Najibullah Zadran"/>
        <s v="Noor Ahmad"/>
        <s v="Naveen-ul-Haq"/>
        <s v="Fazalhaq Farooqi"/>
        <s v="Ali Khan"/>
        <s v="Netravalkar"/>
        <s v="Jessy Singh"/>
        <s v="Jeremy Gordon"/>
        <s v="Nikhil Dutta"/>
        <s v="Ottneil Baartman"/>
        <s v="Nortje"/>
        <s v="Angelo Mathews"/>
        <s v="Nuwan Thushara"/>
        <s v="Dasun Shanaka"/>
        <s v="Wanindu Hasaranga (c)"/>
        <s v="Maheesh Theekshana"/>
        <s v="Ssenyondo"/>
        <s v="Mujeeb Ur Rahman"/>
        <s v="Mark Wood"/>
        <s v="Jofra Archer"/>
        <s v="Adil Rashid"/>
        <s v="Kingma"/>
        <s v="Nsubuga"/>
        <s v="Josh Hazlewood"/>
        <s v="Nathan Ellis"/>
        <s v="Adam Zampa"/>
        <s v="Nosthush Kenjige"/>
        <s v="Mohammad Amir"/>
        <s v="Bradley Currie"/>
        <s v="Christopher Sole"/>
        <s v="Mark Watt"/>
        <s v="Ruben Trumpelmann"/>
        <s v="Craig Young"/>
        <s v="Junaid Siddiqui"/>
        <s v="Santner"/>
        <s v="M Bracewell"/>
        <s v="Pat Cummins"/>
        <s v="Gudakesh Motie"/>
        <s v="Mohammed Siraj"/>
        <s v="Jasprit Bumrah"/>
        <s v="Axar Patel"/>
        <s v="Safyaan Sharif"/>
        <s v="Kagiso Rabada"/>
        <s v="Anrich Nortje"/>
        <s v="Hazlewood"/>
        <s v="Saurabh Netravalkar"/>
        <s v="Shadley van Schalkwyk"/>
        <s v="Southee"/>
        <s v="Neesham"/>
        <s v="R Topley"/>
        <s v="Mustafizur Rahman"/>
        <s v="Lamichhane"/>
        <s v="Tabraiz Shamsi"/>
        <s v="Reece Topley"/>
        <s v="Sam Curran"/>
        <s v="Brad Wheal"/>
        <s v="Ish Sodhi"/>
        <s v="Obed McCoy"/>
      </sharedItems>
    </cacheField>
    <cacheField name="Bat_Status" numFmtId="0">
      <sharedItems containsNumber="1" containsInteger="1" containsMixedTypes="1" count="403">
        <s v="c NR Kumar b Harmeet Singh"/>
        <s v="c Jessy Singh b CJ Anderson"/>
        <s v="run out (Jessy Singh/Monank Patel)"/>
        <s v="c CJ Anderson b Ali Khan"/>
        <s v="not out"/>
        <s v="run out (Steven Taylor/Monank Patel)"/>
        <s v="lbw b Kaleem Sana"/>
        <s v="c Shreyas Movva b Dillon Heyliger"/>
        <s v="c Aaron Johnson b Nikhil Dutta"/>
        <s v="c Pooran b Romario Shepherd"/>
        <s v="c Roston Chase b Alzarri Joseph"/>
        <s v="b Akeal Hosein"/>
        <s v="b Alzarri Joseph"/>
        <s v="c Rovman Powell b Motie"/>
        <s v="c Pooran b Russell"/>
        <s v="b Russell"/>
        <s v="run out (Alzarri Joseph)"/>
        <s v="c Lega Siaka b Assad Vala"/>
        <s v="lbw b Alei Nao"/>
        <s v="c Tony Ura b John Kariko"/>
        <s v="c Kiplin Doriga b Chad Soper"/>
        <s v="c Kiplin Doriga b Assad Vala"/>
        <s v="lbw b Trumpelmann"/>
        <s v="c Gerhard Erasmus b Trumpelmann"/>
        <s v="lbw b Bernard Scholtz"/>
        <s v="c and b Wiese"/>
        <s v="c Jan Frylinck b Gerhard Erasmus"/>
        <s v="lbw b Gerhard Erasmus"/>
        <s v="lbw b Wiese"/>
        <s v="c Trumpelmann b Wiese"/>
        <s v="b Bilal Khan"/>
        <s v="c Mohammad Nadeem b Aqib Ilyas"/>
        <s v="b Mehran Khan"/>
        <s v="c Zeeshan Maqsood b Ayaan Khan"/>
        <s v="c Ayaan Khan b Mehran Khan"/>
        <s v="lbw b Mehran Khan"/>
        <s v="c Klaasen b Ottneil Baartman"/>
        <s v="c Tristan Stubbs b Nortje"/>
        <s v="c Reeza Hendricks b Nortje"/>
        <s v="st de Kock b Maharaj"/>
        <s v="b Maharaj"/>
        <s v="c Ottneil Baartman b Nortje"/>
        <s v="b Rabada"/>
        <s v="c Markram b Rabada"/>
        <s v="run out (Nortje/Marco Jansen)"/>
        <s v="c and b W Hasaranga"/>
        <s v="c Kamindu Mendis b N Thushara"/>
        <s v="c Kamindu Mendis b Shanaka"/>
        <s v="c Asalanka b W Hasaranga"/>
        <s v="c Riazat Ali Shah b Alpesh Ramjani"/>
        <s v="b Masaba"/>
        <s v="c Dinesh Nakrani b Masaba"/>
        <s v="c Masaba b Cosmas Kyewuta"/>
        <s v="c Alpesh Ramjani b Cosmas Kyewuta"/>
        <s v="b Fazalhaq Farooqi"/>
        <s v="c Fazalhaq Farooqi b Mujeeb"/>
        <s v="lbw b Fazalhaq Farooqi"/>
        <s v="b Naveen-ul-Haq"/>
        <s v="c Gulbadin b Naveen-ul-Haq"/>
        <s v="c Gurbaz b Fazalhaq Farooqi"/>
        <s v="lbw b Rashid Khan"/>
        <s v="b Rashid Khan"/>
        <s v="lbw b van Beek"/>
        <s v="c Kingma b Tim Pringle"/>
        <s v="c van Beek b Tim Pringle"/>
        <s v="c Max ODowd b Tim Pringle"/>
        <s v="c Max ODowd b van Meekeren"/>
        <s v="c van Beek b Bas de Leede"/>
        <s v="b van Meekeren"/>
        <s v="b van Beek"/>
        <s v="c Kingma b Bas de Leede"/>
        <s v="c and b van Beek"/>
        <s v="c Dipendra Singh b Sompal Kami"/>
        <s v="lbw b Dipendra Singh"/>
        <s v="run out (Sompal Kami)"/>
        <s v="b Abinash Bohara"/>
        <s v="b Arshdeep Singh"/>
        <s v="c Pant b Arshdeep Singh"/>
        <s v="b Hardik Pandya"/>
        <s v="c Kohli b Bumrah"/>
        <s v="c Pant b Hardik Pandya"/>
        <s v="c Bumrah b Siraj"/>
        <s v="run out (Siraj/Pant)"/>
        <s v="c Shivam Dube b Hardik Pandya"/>
        <s v="c and b Axar"/>
        <s v="b Bumrah"/>
        <s v="retd hurt"/>
        <s v="c Benjamin White b Mark Adair"/>
        <s v="c Dockrell b Benjamin White"/>
        <s v="lbw b Alpesh Ramjani"/>
        <s v="c Mukasa b Cosmas Kyewuta"/>
        <s v="c Mukasa b Juma Miyagi"/>
        <s v="run out (Cosmas Kyewuta/Simon Ssesazi)"/>
        <s v="lbw b Nsubuga"/>
        <s v="b Nsubuga"/>
        <s v="c Simon Ssesazi b Cosmas Kyewuta"/>
        <s v="b Juma Miyagi"/>
        <s v="c Assad Vala b Norman Vanua"/>
        <s v="c John Kariko b Norman Vanua"/>
        <s v="b Chad Soper"/>
        <s v="c and b Assad Vala"/>
        <s v="run out (Norman Vanua/Alei Nao)"/>
        <s v="c Shoaib Khan b Kaleemullah"/>
        <s v="c Khalid Kail b Bilal Khan"/>
        <s v="c Shoaib Khan b Mehran Khan"/>
        <s v="c Aqib Ilyas b Mehran Khan"/>
        <s v="run out (Ayaan Khan/Pratik Athavale)"/>
        <s v="lbw b Nathan Ellis"/>
        <s v="lbw b Starc"/>
        <s v="c Wade b Stoinis"/>
        <s v="c Maxwell b Starc"/>
        <s v="c Hazlewood b Zampa"/>
        <s v="b Zampa"/>
        <s v="c Tim David b Stoinis"/>
        <s v="c Warner b Nathan Ellis"/>
        <s v="c Steven Taylor b Netravalkar"/>
        <s v="lbw b Jasdeep Singh"/>
        <s v="c NR Kumar b Nosthush Kenjige"/>
        <s v="c Steven Taylor b Ali Khan"/>
        <s v="c Netravalkar b Nosthush Kenjige"/>
        <s v="lbw b Nosthush Kenjige"/>
        <s v="lbw b Netravalkar"/>
        <s v="c Rizwan b Naseem Shah"/>
        <s v="c Rizwan b Amir"/>
        <s v="b Haris Rauf"/>
        <s v="c Brandon McMullen b Wheal"/>
        <s v="c Bradley Currie b Christopher Sole"/>
        <s v="b Bradley Currie"/>
        <s v="st Matthew Cross b Michael Leask"/>
        <s v="c Michael Jones b Chris Greaves"/>
        <s v="c Michael Jones b Wheal"/>
        <s v="c Mark Watt b Wheal"/>
        <s v="c Wheal b Bradley Currie"/>
        <s v="run out (Michael Jones/Wheal)"/>
        <s v="c Wiese b Tangeni Lungameni"/>
        <s v="c Zane Green b Gerhard Erasmus"/>
        <s v="st Zane Green b Gerhard Erasmus"/>
        <s v="c Wiese b Trumpelmann"/>
        <s v="c Curtis Campher b Craig Young"/>
        <s v="c Dockrell b Mark Adair"/>
        <s v="c Joshua Little b Craig Young"/>
        <s v="c and b Delany"/>
        <s v="c Balbirnie b Barry McCarthy"/>
        <s v="run out (Barry McCarthy/Lorcan Tucker)"/>
        <s v="c Joshua Little b Barry McCarthy"/>
        <s v="c and b Junaid Siddiqui"/>
        <s v="c Shreyas Movva b J Gordon"/>
        <s v="run out (Nicholas Kirton/Saad Bin Zafar)"/>
        <s v="b Saad Bin Zafar"/>
        <s v="c Aaron Johnson b Dillon Heyliger"/>
        <s v="c and b J Gordon"/>
        <s v="b Boult"/>
        <s v="b Matt Henry"/>
        <s v="c Lockie Ferguson b Matt Henry"/>
        <s v="c Williamson b Lockie Ferguson"/>
        <s v="run out (Conway/Boult)"/>
        <s v="c Glenn Phillips b Boult"/>
        <s v="c Ibrahim Zadran b Fazalhaq Farooqi"/>
        <s v="c Gulbadin b Rashid Khan"/>
        <s v="c Rashid Khan b Nabi"/>
        <s v="b Nabi"/>
        <s v="c Karim Janat b Fazalhaq Farooqi"/>
        <s v="c and b Rashid Khan"/>
        <s v="c Shanto b Mustafizur"/>
        <s v="b Taskin Ahmed"/>
        <s v="c Tanzim Hasan Sakib b Mustafizur"/>
        <s v="st Litton Das b Rishad Hossain"/>
        <s v="c Shakib b Rishad Hossain"/>
        <s v="c Soumya Sarkar b Rishad Hossain"/>
        <s v="c Mustafizur b Tanzim Hasan Sakib"/>
        <s v="c Litton Das b Taskin Ahmed"/>
        <s v="b N Thushara"/>
        <s v="c W Hasaranga b Dhananjaya de Silva"/>
        <s v="lbw b W Hasaranga"/>
        <s v="c Asalanka b N Thushara"/>
        <s v="c M Theekshana b Matheesha Pathirana"/>
        <s v="lbw b N Thushara"/>
        <s v="c de Kock b Marco Jansen"/>
        <s v="c Marco Jansen b Ottneil Baartman"/>
        <s v="b Marco Jansen"/>
        <s v="c David Miller b Nortje"/>
        <s v="run out (Markram)"/>
        <s v="c Klaasen b Nortje"/>
        <s v="c Nortje b Ottneil Baartman"/>
        <s v="c Markram b Ottneil Baartman"/>
        <s v="run out (van Meekeren/Max ODowd)"/>
        <s v="c Edwards b Kingma"/>
        <s v="c Tim Pringle b Kingma"/>
        <s v="b Jofra Archer"/>
        <s v="b Moeen"/>
        <s v="st Jos Buttler b Livingstone"/>
        <s v="c Salt b Adil Rashid"/>
        <s v="c Harry Brook b Chris Jordan"/>
        <s v="c Livingstone b Chris Jordan"/>
        <s v="run out (Jos Buttler/Chris Jordan)"/>
        <s v="c Cummins b Zampa"/>
        <s v="c Mitchell Starc b Stoinis"/>
        <s v="c Maxwell b Hazlewood"/>
        <s v="c Warner b Cummins"/>
        <s v="c Mitchell Starc b Cummins"/>
        <s v="b Alpesh Ramjani"/>
        <s v="c Alpesh Ramjani b Dinesh Nakrani"/>
        <s v="c and b Masaba"/>
        <s v="c Robinson Obuya b Masaba"/>
        <s v="b Cosmas Kyewuta"/>
        <s v="lbw b Akeal Hosein"/>
        <s v="c Alzarri Joseph b Romario Shepherd"/>
        <s v="c Pooran b Alzarri Joseph"/>
        <s v="lbw b Motie"/>
        <s v="c Haris Rauf b Shaheen Afridi"/>
        <s v="c Usman Khan b Naseem Shah"/>
        <s v="c Babar Azam b Amir"/>
        <s v="b Naseem Shah"/>
        <s v="c Amir b Haris Rauf"/>
        <s v="c and b Naseem Shah"/>
        <s v="c Iftikhar Ahmed b Haris Rauf"/>
        <s v="c Imad Wasim b Amir"/>
        <s v="run out (Babar Azam/Rizwan)"/>
        <s v="c Imad Wasim b Haris Rauf"/>
        <s v="c Suryakumar Yadav b Bumrah"/>
        <s v="lbw b Axar"/>
        <s v="c Arshdeep Singh b Bumrah"/>
        <s v="c Brandon McMullen b Chris Greaves"/>
        <s v="c Mark Watt b Christopher Sole"/>
        <s v="lbw b Safyaan Sharif"/>
        <s v="c Matthew Cross b Mark Watt"/>
        <s v="run out (Christopher Sole/Mark Watt)"/>
        <s v="c Matthew Cross b Safyaan Sharif"/>
        <s v="c Safyaan Sharif b Wheal"/>
        <s v="c Shakeel Ahmed b Mehran Khan"/>
        <s v="c Mehran Khan b Bilal Khan"/>
        <s v="b Aqib Ilyas"/>
        <s v="b Tanzim Hasan Sakib"/>
        <s v="lbw b Tanzim Hasan Sakib"/>
        <s v="c Shakib b Tanzim Hasan Sakib"/>
        <s v="b Rishad Hossain"/>
        <s v="c de Kock b Rabada"/>
        <s v="c Markram b Nortje"/>
        <s v="c David Miller b Maharaj"/>
        <s v="lbw b Rabada"/>
        <s v="c Markram b Maharaj"/>
        <s v="b Amir"/>
        <s v="c Fakhar Zaman b Shaheen Afridi"/>
        <s v="run out (Imad Wasim)"/>
        <s v="c Rizwan b Haris Rauf"/>
        <s v="c Fakhar Zaman b Haris Rauf"/>
        <s v="c (sub)Dilpreet Bajwa b J Gordon"/>
        <s v="c Mitchell Marsh b Cummins"/>
        <s v="c Maxwell b Stoinis"/>
        <s v="lbw b Zampa"/>
        <s v="c Maxwell b Zampa"/>
        <s v="lbw b Arshdeep Singh"/>
        <s v="b Axar"/>
        <s v="c Hardik Pandya b Arshdeep Singh"/>
        <s v="c Siraj b Hardik Pandya"/>
        <s v="c Siraj b Arshdeep Singh"/>
        <s v="run out (Pant/Siraj)"/>
        <s v="c Harmeet Singh b Netravalkar"/>
        <s v="c Andries Gous b Netravalkar"/>
        <s v="b Ali Khan"/>
        <s v="c Conway b Neesham"/>
        <s v="c Conway b Southee"/>
        <s v="c Rachin Ravindra b Lockie Ferguson"/>
        <s v="c Neesham b Santner"/>
        <s v="c Lockie Ferguson b Boult"/>
        <s v="lbw b Lockie Ferguson"/>
        <s v="c Roston Chase b Akeal Hosein"/>
        <s v="c Russell b Alzarri Joseph"/>
        <s v="c Russell b Motie"/>
        <s v="c Pooran b Motie"/>
        <s v="b Motie"/>
        <s v="c Rovman Powell b Alzarri Joseph"/>
        <s v="c Brandon King b Alzarri Joseph"/>
        <s v="c and b Alzarri Joseph"/>
        <s v="c Roston Chase b Russell"/>
        <s v="c Salt b Jofra Archer"/>
        <s v="c Livingstone b Mark Wood"/>
        <s v="c Will Jacks b Jofra Archer"/>
        <s v="c and b Mark Wood"/>
        <s v="st Jos Buttler b Adil Rashid"/>
        <s v="b Mark Wood"/>
        <s v="c Jos Buttler b Jofra Archer"/>
        <s v="c Moeen b Adil Rashid"/>
        <s v="b Adil Rashid"/>
        <s v="c Kashyap b Kaleemullah"/>
        <s v="c Bas de Leede b van Meekeren"/>
        <s v="c Vikramjit Singh b Aryan Dutt"/>
        <s v="c Sybrand Engelbrecht b Aryan Dutt"/>
        <s v="b Tim Pringle"/>
        <s v="c Sybrand Engelbrecht b van Meekeren"/>
        <s v="c Towhid Hridoy b Taskin Ahmed"/>
        <s v="c and b Tanzim Hasan Sakib"/>
        <s v="st Litton Das b Mahmudullah"/>
        <s v="c Tanzim Hasan Sakib b Rishad Hossain"/>
        <s v="c Jaker Ali b Mustafizur"/>
        <s v="c and b Rishad Hossain"/>
        <s v="run out (Fazalhaq Farooqi/Gurbaz)"/>
        <s v="run out (Noor Ahmad/Rashid Khan)"/>
        <s v="lbw b Noor Ahmad"/>
        <s v="run out (Rashid Khan)"/>
        <s v="c Rashid Khan b Fazalhaq Farooqi"/>
        <s v="run out (Gurbaz)"/>
        <s v="b Alei Nao"/>
        <s v="b Semo Kamea"/>
        <s v="b Norman Vanua"/>
        <s v="c and b Dipendra Singh"/>
        <s v="b Kushal Bhurtel"/>
        <s v="c Karan KC b Kushal Bhurtel"/>
        <s v="c Lamichhane b Dipendra Singh"/>
        <s v="c Anil Sah b Kushal Bhurtel"/>
        <s v="st Aasif Sheikh b Kushal Bhurtel"/>
        <s v="b Shamsi"/>
        <s v="c Marco Jansen b Markram"/>
        <s v="c de Kock b Shamsi"/>
        <s v="b Nortje"/>
        <s v="run out (Klaasen)"/>
        <s v="c Conway b Santner"/>
        <s v="lbw b Boult"/>
        <s v="lbw b Southee"/>
        <s v="b Lockie Ferguson"/>
        <s v="c Conway b Rachin Ravindra"/>
        <s v="c Glenn Phillips b Rachin Ravindra"/>
        <s v="c Daryl Mitchell b Santner"/>
        <s v="c Achelam b Riazat Ali Shah"/>
        <s v="c Zane Green b Wiese"/>
        <s v="b Trumpelmann"/>
        <s v="c Zane Green b Bernard Scholtz"/>
        <s v="c Niko Davin b Trumpelmann"/>
        <s v="run out (Trumpelmann/Zane Green)"/>
        <s v="retd out"/>
        <s v="c Harry Brook b Jofra Archer"/>
        <s v="c Nathan Ellis b Maxwell"/>
        <s v="b Agar"/>
        <s v="c Mitchell Starc b Zampa"/>
        <s v="c Agar b Maxwell"/>
        <s v="c Mitchell Starc b Nathan Ellis"/>
        <s v="c Michael Jones b Safyaan Sharif"/>
        <s v="c Berrington b Wheal"/>
        <s v="c (sub)Charlie Tear b Safyaan Sharif"/>
        <s v="b Mark Watt"/>
        <s v="b Shaheen Afridi"/>
        <s v="c Rizwan b Shaheen Afridi"/>
        <s v="lbw b Shaheen Afridi"/>
        <s v="c Saim Ayub b Haris Rauf"/>
        <s v="c and b Amir"/>
        <s v="c Shadab Khan b Imad Wasim"/>
        <s v="c Shaheen Afridi b Imad Wasim"/>
        <s v="b Imad Wasim"/>
        <s v="c Mark Adair b Barry McCarthy"/>
        <s v="c Lorcan Tucker b Mark Adair"/>
        <s v="c (sub)Ross Adair b Curtis Campher"/>
        <s v="c Harry Tector b Barry McCarthy"/>
        <s v="c Lorcan Tucker b Barry McCarthy"/>
        <s v="c Harry Tector b Curtis Campher"/>
        <s v="c (sub)Ross Adair b Benjamin White"/>
        <s v="c and b Sompal Kami"/>
        <s v="c Aasif Sheikh b Sompal Kami"/>
        <s v="b Dipendra Singh"/>
        <s v="lbw b Rohit Paudel"/>
        <s v="c Lamichhane b Rohit Paudel"/>
        <s v="run out (Gulsan Jha/Lamichhane)"/>
        <s v="b Lamichhane"/>
        <s v="c Anil Sah b Dipendra Singh"/>
        <s v="run out (Rohit Paudel/Dipendra Singh)"/>
        <s v="c Shakib b Mustafizur"/>
        <s v="c Shanto b Tanzim Hasan Sakib"/>
        <s v="c Rishad Hossain b Tanzim Hasan Sakib"/>
        <s v="c Litton Das b Mustafizur"/>
        <s v="st Litton Das b Shakib"/>
        <s v="lbw b Shakib"/>
        <s v="c Sybrand Engelbrecht b Kingma"/>
        <s v="c van Beek b van Meekeren"/>
        <s v="c Bas de Leede b Tim Pringle"/>
        <s v="c Bas de Leede b van Beek"/>
        <s v="c Edwards b van Beek"/>
        <s v="st Kusal Mendis b M Theekshana"/>
        <s v="c Asalanka b Matheesha Pathirana"/>
        <s v="c M Theekshana b N Thushara"/>
        <s v="run out (Kusal Mendis)"/>
        <s v="st Kusal Mendis b W Hasaranga"/>
        <s v="b Matheesha Pathirana"/>
        <s v="c Glenn Phillips b Southee"/>
        <s v="c Daryl Mitchell b Lockie Ferguson"/>
        <s v="c Finn Allen b Santner"/>
        <s v="b Southee"/>
        <s v="c Daryl Mitchell b Boult"/>
        <s v="c Daryl Mitchell b Ish Sodhi"/>
        <s v="st Conway b Ish Sodhi"/>
        <s v="c Kiplin Doriga b Kabua Morea"/>
        <s v="lbw b Semo Kamea"/>
        <s v="c Semo Kamea b Kabua Morea"/>
        <s v="b Azmatullah"/>
        <s v="run out (Azmatullah)"/>
        <s v="c Najibullah b Gulbadin"/>
        <s v="c (sub)Nangeyalia Kharote b Gulbadin"/>
        <s v="c Russell b Akeal Hosein"/>
        <s v="c J Charles b Obed McCoy"/>
        <s v="c Rovman Powell b Akeal Hosein"/>
        <s v="b Obed McCoy"/>
        <s v="run out (Brandon King/Akeal Hosein)"/>
        <s v="c Rovman Powell b Russell"/>
        <s v="c Sherfane Rutherford b Motie"/>
        <n v="0"/>
      </sharedItems>
    </cacheField>
    <cacheField name="Runs_scored" numFmtId="0"/>
    <cacheField name="Ball_scored" numFmtId="0"/>
    <cacheField name="Total Boundaries" numFmtId="0"/>
    <cacheField name="scored_4s" numFmtId="0"/>
    <cacheField name="scored_6s" numFmtId="0"/>
    <cacheField name="scored_SR" numFmtId="0"/>
    <cacheField name="Overs_Conseded" numFmtId="0"/>
    <cacheField name="0" numFmtId="0"/>
    <cacheField name="Runs_Conseded" numFmtId="0"/>
    <cacheField name="Wickets_Conseded" numFmtId="0"/>
    <cacheField name="NB_Conseded" numFmtId="0"/>
    <cacheField name="WD_Conseded" numFmtId="0"/>
    <cacheField name="ECO_Conseded" numFmtId="0"/>
    <cacheField name="Match_ID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x v="0"/>
    <x v="0"/>
    <s v=" 01, 0 2024"/>
    <x v="0"/>
    <s v="Saturday"/>
    <s v="Jun 01, 07:30 PM LOCAL  "/>
    <x v="0"/>
    <s v="United States"/>
    <x v="0"/>
    <x v="0"/>
    <x v="0"/>
    <n v="23"/>
    <n v="16"/>
    <n v="5"/>
    <n v="5"/>
    <n v="0"/>
    <n v="143.75"/>
    <n v="0"/>
    <n v="0"/>
    <n v="0"/>
    <n v="0"/>
    <n v="0"/>
    <n v="0"/>
    <n v="0"/>
    <n v="1"/>
  </r>
  <r>
    <x v="0"/>
    <x v="0"/>
    <x v="0"/>
    <s v=" 01, 0 2024"/>
    <x v="0"/>
    <s v="Saturday"/>
    <s v="Jun 01, 07:30 PM LOCAL  "/>
    <x v="0"/>
    <s v="United States"/>
    <x v="0"/>
    <x v="1"/>
    <x v="1"/>
    <n v="61"/>
    <n v="44"/>
    <n v="9"/>
    <n v="6"/>
    <n v="3"/>
    <n v="138.63999999999999"/>
    <n v="0"/>
    <n v="0"/>
    <n v="0"/>
    <n v="0"/>
    <n v="0"/>
    <n v="0"/>
    <n v="0"/>
    <n v="2"/>
  </r>
  <r>
    <x v="0"/>
    <x v="0"/>
    <x v="0"/>
    <s v=" 01, 0 2024"/>
    <x v="0"/>
    <s v="Saturday"/>
    <s v="Jun 01, 07:30 PM LOCAL  "/>
    <x v="0"/>
    <s v="United States"/>
    <x v="0"/>
    <x v="2"/>
    <x v="2"/>
    <n v="5"/>
    <n v="7"/>
    <n v="0"/>
    <n v="0"/>
    <n v="0"/>
    <n v="71.430000000000007"/>
    <n v="0"/>
    <n v="0"/>
    <n v="0"/>
    <n v="0"/>
    <n v="0"/>
    <n v="0"/>
    <n v="0"/>
    <n v="3"/>
  </r>
  <r>
    <x v="0"/>
    <x v="0"/>
    <x v="0"/>
    <s v=" 01, 0 2024"/>
    <x v="0"/>
    <s v="Saturday"/>
    <s v="Jun 01, 07:30 PM LOCAL  "/>
    <x v="0"/>
    <s v="United States"/>
    <x v="0"/>
    <x v="3"/>
    <x v="3"/>
    <n v="51"/>
    <n v="31"/>
    <n v="5"/>
    <n v="3"/>
    <n v="2"/>
    <n v="164.52"/>
    <n v="0"/>
    <n v="0"/>
    <n v="0"/>
    <n v="0"/>
    <n v="0"/>
    <n v="0"/>
    <n v="0"/>
    <n v="4"/>
  </r>
  <r>
    <x v="0"/>
    <x v="0"/>
    <x v="0"/>
    <s v=" 01, 0 2024"/>
    <x v="0"/>
    <s v="Saturday"/>
    <s v="Jun 01, 07:30 PM LOCAL  "/>
    <x v="0"/>
    <s v="United States"/>
    <x v="0"/>
    <x v="4"/>
    <x v="4"/>
    <n v="32"/>
    <n v="16"/>
    <n v="4"/>
    <n v="2"/>
    <n v="2"/>
    <n v="200"/>
    <n v="0"/>
    <n v="0"/>
    <n v="0"/>
    <n v="0"/>
    <n v="0"/>
    <n v="0"/>
    <n v="0"/>
    <n v="5"/>
  </r>
  <r>
    <x v="0"/>
    <x v="0"/>
    <x v="0"/>
    <s v=" 01, 0 2024"/>
    <x v="0"/>
    <s v="Saturday"/>
    <s v="Jun 01, 07:30 PM LOCAL  "/>
    <x v="0"/>
    <s v="United States"/>
    <x v="0"/>
    <x v="5"/>
    <x v="5"/>
    <n v="11"/>
    <n v="5"/>
    <n v="2"/>
    <n v="1"/>
    <n v="1"/>
    <n v="220"/>
    <n v="0"/>
    <n v="0"/>
    <n v="0"/>
    <n v="0"/>
    <n v="0"/>
    <n v="0"/>
    <n v="0"/>
    <n v="6"/>
  </r>
  <r>
    <x v="0"/>
    <x v="0"/>
    <x v="0"/>
    <s v=" 01, 0 2024"/>
    <x v="0"/>
    <s v="Saturday"/>
    <s v="Jun 01, 07:30 PM LOCAL  "/>
    <x v="0"/>
    <s v="United States"/>
    <x v="0"/>
    <x v="6"/>
    <x v="4"/>
    <n v="1"/>
    <n v="1"/>
    <n v="0"/>
    <n v="0"/>
    <n v="0"/>
    <n v="100"/>
    <n v="0"/>
    <n v="0"/>
    <n v="0"/>
    <n v="0"/>
    <n v="0"/>
    <n v="0"/>
    <n v="0"/>
    <n v="7"/>
  </r>
  <r>
    <x v="0"/>
    <x v="0"/>
    <x v="0"/>
    <s v=" 01, 0 2024"/>
    <x v="0"/>
    <s v="Saturday"/>
    <s v="Jun 01, 07:30 PM LOCAL  "/>
    <x v="1"/>
    <s v="Canada"/>
    <x v="1"/>
    <x v="7"/>
    <x v="6"/>
    <n v="0"/>
    <n v="2"/>
    <n v="0"/>
    <n v="0"/>
    <n v="0"/>
    <n v="0"/>
    <n v="0"/>
    <n v="0"/>
    <n v="0"/>
    <n v="0"/>
    <n v="0"/>
    <n v="0"/>
    <n v="0"/>
    <n v="8"/>
  </r>
  <r>
    <x v="0"/>
    <x v="0"/>
    <x v="0"/>
    <s v=" 01, 0 2024"/>
    <x v="0"/>
    <s v="Saturday"/>
    <s v="Jun 01, 07:30 PM LOCAL  "/>
    <x v="1"/>
    <s v="Canada"/>
    <x v="1"/>
    <x v="8"/>
    <x v="7"/>
    <n v="16"/>
    <n v="16"/>
    <n v="2"/>
    <n v="2"/>
    <n v="0"/>
    <n v="100"/>
    <n v="0"/>
    <n v="0"/>
    <n v="0"/>
    <n v="0"/>
    <n v="0"/>
    <n v="0"/>
    <n v="0"/>
    <n v="9"/>
  </r>
  <r>
    <x v="0"/>
    <x v="0"/>
    <x v="0"/>
    <s v=" 01, 0 2024"/>
    <x v="0"/>
    <s v="Saturday"/>
    <s v="Jun 01, 07:30 PM LOCAL  "/>
    <x v="1"/>
    <s v="Canada"/>
    <x v="1"/>
    <x v="9"/>
    <x v="8"/>
    <n v="65"/>
    <n v="46"/>
    <n v="10"/>
    <n v="7"/>
    <n v="3"/>
    <n v="141.30000000000001"/>
    <n v="0"/>
    <n v="0"/>
    <n v="0"/>
    <n v="0"/>
    <n v="0"/>
    <n v="0"/>
    <n v="0"/>
    <n v="10"/>
  </r>
  <r>
    <x v="0"/>
    <x v="0"/>
    <x v="0"/>
    <s v=" 01, 0 2024"/>
    <x v="0"/>
    <s v="Saturday"/>
    <s v="Jun 01, 07:30 PM LOCAL  "/>
    <x v="1"/>
    <s v="Canada"/>
    <x v="1"/>
    <x v="10"/>
    <x v="4"/>
    <n v="94"/>
    <n v="40"/>
    <n v="14"/>
    <n v="4"/>
    <n v="10"/>
    <n v="235"/>
    <n v="0"/>
    <n v="0"/>
    <n v="0"/>
    <n v="0"/>
    <n v="0"/>
    <n v="0"/>
    <n v="0"/>
    <n v="11"/>
  </r>
  <r>
    <x v="0"/>
    <x v="0"/>
    <x v="0"/>
    <s v=" 01, 0 2024"/>
    <x v="0"/>
    <s v="Saturday"/>
    <s v="Jun 01, 07:30 PM LOCAL  "/>
    <x v="1"/>
    <s v="Canada"/>
    <x v="1"/>
    <x v="11"/>
    <x v="4"/>
    <n v="3"/>
    <n v="5"/>
    <n v="0"/>
    <n v="0"/>
    <n v="0"/>
    <n v="60"/>
    <n v="0"/>
    <n v="0"/>
    <n v="0"/>
    <n v="0"/>
    <n v="0"/>
    <n v="0"/>
    <n v="0"/>
    <n v="12"/>
  </r>
  <r>
    <x v="1"/>
    <x v="1"/>
    <x v="1"/>
    <s v=" 02, 1 2024"/>
    <x v="1"/>
    <s v="Sunday"/>
    <s v="Jun 02, 10:30 AM LOCAL  "/>
    <x v="2"/>
    <s v="West Indies"/>
    <x v="2"/>
    <x v="12"/>
    <x v="9"/>
    <n v="2"/>
    <n v="5"/>
    <n v="0"/>
    <n v="0"/>
    <n v="0"/>
    <n v="40"/>
    <n v="0"/>
    <n v="0"/>
    <n v="0"/>
    <n v="0"/>
    <n v="0"/>
    <n v="0"/>
    <n v="0"/>
    <n v="13"/>
  </r>
  <r>
    <x v="1"/>
    <x v="1"/>
    <x v="1"/>
    <s v=" 02, 1 2024"/>
    <x v="1"/>
    <s v="Sunday"/>
    <s v="Jun 02, 10:30 AM LOCAL  "/>
    <x v="2"/>
    <s v="West Indies"/>
    <x v="2"/>
    <x v="13"/>
    <x v="10"/>
    <n v="21"/>
    <n v="22"/>
    <n v="3"/>
    <n v="2"/>
    <n v="1"/>
    <n v="95.45"/>
    <n v="0"/>
    <n v="0"/>
    <n v="0"/>
    <n v="0"/>
    <n v="0"/>
    <n v="0"/>
    <n v="0"/>
    <n v="14"/>
  </r>
  <r>
    <x v="1"/>
    <x v="1"/>
    <x v="1"/>
    <s v=" 02, 1 2024"/>
    <x v="1"/>
    <s v="Sunday"/>
    <s v="Jun 02, 10:30 AM LOCAL  "/>
    <x v="2"/>
    <s v="West Indies"/>
    <x v="2"/>
    <x v="14"/>
    <x v="11"/>
    <n v="1"/>
    <n v="2"/>
    <n v="0"/>
    <n v="0"/>
    <n v="0"/>
    <n v="50"/>
    <n v="0"/>
    <n v="0"/>
    <n v="0"/>
    <n v="0"/>
    <n v="0"/>
    <n v="0"/>
    <n v="0"/>
    <n v="15"/>
  </r>
  <r>
    <x v="1"/>
    <x v="1"/>
    <x v="1"/>
    <s v=" 02, 1 2024"/>
    <x v="1"/>
    <s v="Sunday"/>
    <s v="Jun 02, 10:30 AM LOCAL  "/>
    <x v="2"/>
    <s v="West Indies"/>
    <x v="2"/>
    <x v="15"/>
    <x v="12"/>
    <n v="50"/>
    <n v="43"/>
    <n v="7"/>
    <n v="6"/>
    <n v="1"/>
    <n v="116.28"/>
    <n v="0"/>
    <n v="0"/>
    <n v="0"/>
    <n v="0"/>
    <n v="0"/>
    <n v="0"/>
    <n v="0"/>
    <n v="16"/>
  </r>
  <r>
    <x v="1"/>
    <x v="1"/>
    <x v="1"/>
    <s v=" 02, 1 2024"/>
    <x v="1"/>
    <s v="Sunday"/>
    <s v="Jun 02, 10:30 AM LOCAL  "/>
    <x v="2"/>
    <s v="West Indies"/>
    <x v="2"/>
    <x v="16"/>
    <x v="13"/>
    <n v="2"/>
    <n v="6"/>
    <n v="0"/>
    <n v="0"/>
    <n v="0"/>
    <n v="33.33"/>
    <n v="0"/>
    <n v="0"/>
    <n v="0"/>
    <n v="0"/>
    <n v="0"/>
    <n v="0"/>
    <n v="0"/>
    <n v="17"/>
  </r>
  <r>
    <x v="1"/>
    <x v="1"/>
    <x v="1"/>
    <s v=" 02, 1 2024"/>
    <x v="1"/>
    <s v="Sunday"/>
    <s v="Jun 02, 10:30 AM LOCAL  "/>
    <x v="2"/>
    <s v="West Indies"/>
    <x v="2"/>
    <x v="17"/>
    <x v="14"/>
    <n v="12"/>
    <n v="14"/>
    <n v="0"/>
    <n v="0"/>
    <n v="0"/>
    <n v="85.71"/>
    <n v="0"/>
    <n v="0"/>
    <n v="0"/>
    <n v="0"/>
    <n v="0"/>
    <n v="0"/>
    <n v="0"/>
    <n v="18"/>
  </r>
  <r>
    <x v="1"/>
    <x v="1"/>
    <x v="1"/>
    <s v=" 02, 1 2024"/>
    <x v="1"/>
    <s v="Sunday"/>
    <s v="Jun 02, 10:30 AM LOCAL  "/>
    <x v="2"/>
    <s v="West Indies"/>
    <x v="2"/>
    <x v="18"/>
    <x v="4"/>
    <n v="27"/>
    <n v="18"/>
    <n v="3"/>
    <n v="3"/>
    <n v="0"/>
    <n v="150"/>
    <n v="0"/>
    <n v="0"/>
    <n v="0"/>
    <n v="0"/>
    <n v="0"/>
    <n v="0"/>
    <n v="0"/>
    <n v="19"/>
  </r>
  <r>
    <x v="1"/>
    <x v="1"/>
    <x v="1"/>
    <s v=" 02, 1 2024"/>
    <x v="1"/>
    <s v="Sunday"/>
    <s v="Jun 02, 10:30 AM LOCAL  "/>
    <x v="2"/>
    <s v="West Indies"/>
    <x v="2"/>
    <x v="19"/>
    <x v="15"/>
    <n v="10"/>
    <n v="9"/>
    <n v="1"/>
    <n v="1"/>
    <n v="0"/>
    <n v="111.11"/>
    <n v="0"/>
    <n v="0"/>
    <n v="0"/>
    <n v="0"/>
    <n v="0"/>
    <n v="0"/>
    <n v="0"/>
    <n v="20"/>
  </r>
  <r>
    <x v="1"/>
    <x v="1"/>
    <x v="1"/>
    <s v=" 02, 1 2024"/>
    <x v="1"/>
    <s v="Sunday"/>
    <s v="Jun 02, 10:30 AM LOCAL  "/>
    <x v="2"/>
    <s v="West Indies"/>
    <x v="2"/>
    <x v="20"/>
    <x v="16"/>
    <n v="0"/>
    <n v="0"/>
    <n v="0"/>
    <n v="0"/>
    <n v="0"/>
    <n v="0"/>
    <n v="0"/>
    <n v="0"/>
    <n v="0"/>
    <n v="0"/>
    <n v="0"/>
    <n v="0"/>
    <n v="0"/>
    <n v="21"/>
  </r>
  <r>
    <x v="1"/>
    <x v="1"/>
    <x v="1"/>
    <s v=" 02, 1 2024"/>
    <x v="1"/>
    <s v="Sunday"/>
    <s v="Jun 02, 10:30 AM LOCAL  "/>
    <x v="2"/>
    <s v="West Indies"/>
    <x v="2"/>
    <x v="21"/>
    <x v="4"/>
    <n v="2"/>
    <n v="2"/>
    <n v="0"/>
    <n v="0"/>
    <n v="0"/>
    <n v="100"/>
    <n v="0"/>
    <n v="0"/>
    <n v="0"/>
    <n v="0"/>
    <n v="0"/>
    <n v="0"/>
    <n v="0"/>
    <n v="22"/>
  </r>
  <r>
    <x v="1"/>
    <x v="1"/>
    <x v="1"/>
    <s v=" 02, 1 2024"/>
    <x v="1"/>
    <s v="Sunday"/>
    <s v="Jun 02, 10:30 AM LOCAL  "/>
    <x v="3"/>
    <s v="Papua New Guinea"/>
    <x v="3"/>
    <x v="22"/>
    <x v="17"/>
    <n v="34"/>
    <n v="29"/>
    <n v="7"/>
    <n v="7"/>
    <n v="0"/>
    <n v="117.24"/>
    <n v="0"/>
    <n v="0"/>
    <n v="0"/>
    <n v="0"/>
    <n v="0"/>
    <n v="0"/>
    <n v="0"/>
    <n v="23"/>
  </r>
  <r>
    <x v="1"/>
    <x v="1"/>
    <x v="1"/>
    <s v=" 02, 1 2024"/>
    <x v="1"/>
    <s v="Sunday"/>
    <s v="Jun 02, 10:30 AM LOCAL  "/>
    <x v="3"/>
    <s v="Papua New Guinea"/>
    <x v="3"/>
    <x v="23"/>
    <x v="18"/>
    <n v="0"/>
    <n v="1"/>
    <n v="0"/>
    <n v="0"/>
    <n v="0"/>
    <n v="0"/>
    <n v="0"/>
    <n v="0"/>
    <n v="0"/>
    <n v="0"/>
    <n v="0"/>
    <n v="0"/>
    <n v="0"/>
    <n v="24"/>
  </r>
  <r>
    <x v="1"/>
    <x v="1"/>
    <x v="1"/>
    <s v=" 02, 1 2024"/>
    <x v="1"/>
    <s v="Sunday"/>
    <s v="Jun 02, 10:30 AM LOCAL  "/>
    <x v="3"/>
    <s v="Papua New Guinea"/>
    <x v="3"/>
    <x v="24"/>
    <x v="19"/>
    <n v="27"/>
    <n v="27"/>
    <n v="3"/>
    <n v="1"/>
    <n v="2"/>
    <n v="100"/>
    <n v="0"/>
    <n v="0"/>
    <n v="0"/>
    <n v="0"/>
    <n v="0"/>
    <n v="0"/>
    <n v="0"/>
    <n v="25"/>
  </r>
  <r>
    <x v="1"/>
    <x v="1"/>
    <x v="1"/>
    <s v=" 02, 1 2024"/>
    <x v="1"/>
    <s v="Sunday"/>
    <s v="Jun 02, 10:30 AM LOCAL  "/>
    <x v="3"/>
    <s v="Papua New Guinea"/>
    <x v="3"/>
    <x v="25"/>
    <x v="4"/>
    <n v="42"/>
    <n v="27"/>
    <n v="6"/>
    <n v="4"/>
    <n v="2"/>
    <n v="155.56"/>
    <n v="0"/>
    <n v="0"/>
    <n v="0"/>
    <n v="0"/>
    <n v="0"/>
    <n v="0"/>
    <n v="0"/>
    <n v="26"/>
  </r>
  <r>
    <x v="1"/>
    <x v="1"/>
    <x v="1"/>
    <s v=" 02, 1 2024"/>
    <x v="1"/>
    <s v="Sunday"/>
    <s v="Jun 02, 10:30 AM LOCAL  "/>
    <x v="3"/>
    <s v="Papua New Guinea"/>
    <x v="3"/>
    <x v="26"/>
    <x v="20"/>
    <n v="15"/>
    <n v="14"/>
    <n v="2"/>
    <n v="2"/>
    <n v="0"/>
    <n v="107.14"/>
    <n v="0"/>
    <n v="0"/>
    <n v="0"/>
    <n v="0"/>
    <n v="0"/>
    <n v="0"/>
    <n v="0"/>
    <n v="27"/>
  </r>
  <r>
    <x v="1"/>
    <x v="1"/>
    <x v="1"/>
    <s v=" 02, 1 2024"/>
    <x v="1"/>
    <s v="Sunday"/>
    <s v="Jun 02, 10:30 AM LOCAL  "/>
    <x v="3"/>
    <s v="Papua New Guinea"/>
    <x v="3"/>
    <x v="27"/>
    <x v="21"/>
    <n v="2"/>
    <n v="7"/>
    <n v="0"/>
    <n v="0"/>
    <n v="0"/>
    <n v="28.57"/>
    <n v="0"/>
    <n v="0"/>
    <n v="0"/>
    <n v="0"/>
    <n v="0"/>
    <n v="0"/>
    <n v="0"/>
    <n v="28"/>
  </r>
  <r>
    <x v="1"/>
    <x v="1"/>
    <x v="1"/>
    <s v=" 02, 1 2024"/>
    <x v="1"/>
    <s v="Sunday"/>
    <s v="Jun 02, 10:30 AM LOCAL  "/>
    <x v="3"/>
    <s v="Papua New Guinea"/>
    <x v="3"/>
    <x v="28"/>
    <x v="4"/>
    <n v="15"/>
    <n v="9"/>
    <n v="1"/>
    <n v="0"/>
    <n v="1"/>
    <n v="166.67"/>
    <n v="0"/>
    <n v="0"/>
    <n v="0"/>
    <n v="0"/>
    <n v="0"/>
    <n v="0"/>
    <n v="0"/>
    <n v="29"/>
  </r>
  <r>
    <x v="2"/>
    <x v="2"/>
    <x v="2"/>
    <s v=" 02, 0 2024"/>
    <x v="2"/>
    <s v="Sunday"/>
    <s v="Jun 02, 08:30 PM LOCAL  "/>
    <x v="4"/>
    <s v="Namibia"/>
    <x v="4"/>
    <x v="29"/>
    <x v="22"/>
    <n v="0"/>
    <n v="1"/>
    <n v="0"/>
    <n v="0"/>
    <n v="0"/>
    <n v="0"/>
    <n v="0"/>
    <n v="0"/>
    <n v="0"/>
    <n v="0"/>
    <n v="0"/>
    <n v="0"/>
    <n v="0"/>
    <n v="30"/>
  </r>
  <r>
    <x v="2"/>
    <x v="2"/>
    <x v="2"/>
    <s v=" 02, 0 2024"/>
    <x v="2"/>
    <s v="Sunday"/>
    <s v="Jun 02, 08:30 PM LOCAL  "/>
    <x v="4"/>
    <s v="Namibia"/>
    <x v="4"/>
    <x v="30"/>
    <x v="23"/>
    <n v="6"/>
    <n v="6"/>
    <n v="1"/>
    <n v="1"/>
    <n v="0"/>
    <n v="100"/>
    <n v="0"/>
    <n v="0"/>
    <n v="0"/>
    <n v="0"/>
    <n v="0"/>
    <n v="0"/>
    <n v="0"/>
    <n v="31"/>
  </r>
  <r>
    <x v="2"/>
    <x v="2"/>
    <x v="2"/>
    <s v=" 02, 0 2024"/>
    <x v="2"/>
    <s v="Sunday"/>
    <s v="Jun 02, 08:30 PM LOCAL  "/>
    <x v="4"/>
    <s v="Namibia"/>
    <x v="4"/>
    <x v="31"/>
    <x v="22"/>
    <n v="0"/>
    <n v="1"/>
    <n v="0"/>
    <n v="0"/>
    <n v="0"/>
    <n v="0"/>
    <n v="0"/>
    <n v="0"/>
    <n v="0"/>
    <n v="0"/>
    <n v="0"/>
    <n v="0"/>
    <n v="0"/>
    <n v="32"/>
  </r>
  <r>
    <x v="2"/>
    <x v="2"/>
    <x v="2"/>
    <s v=" 02, 0 2024"/>
    <x v="2"/>
    <s v="Sunday"/>
    <s v="Jun 02, 08:30 PM LOCAL  "/>
    <x v="4"/>
    <s v="Namibia"/>
    <x v="4"/>
    <x v="32"/>
    <x v="24"/>
    <n v="22"/>
    <n v="20"/>
    <n v="4"/>
    <n v="4"/>
    <n v="0"/>
    <n v="110"/>
    <n v="0"/>
    <n v="0"/>
    <n v="0"/>
    <n v="0"/>
    <n v="0"/>
    <n v="0"/>
    <n v="0"/>
    <n v="33"/>
  </r>
  <r>
    <x v="2"/>
    <x v="2"/>
    <x v="2"/>
    <s v=" 02, 0 2024"/>
    <x v="2"/>
    <s v="Sunday"/>
    <s v="Jun 02, 08:30 PM LOCAL  "/>
    <x v="4"/>
    <s v="Namibia"/>
    <x v="4"/>
    <x v="33"/>
    <x v="25"/>
    <n v="34"/>
    <n v="39"/>
    <n v="2"/>
    <n v="1"/>
    <n v="1"/>
    <n v="87.18"/>
    <n v="0"/>
    <n v="0"/>
    <n v="0"/>
    <n v="0"/>
    <n v="0"/>
    <n v="0"/>
    <n v="0"/>
    <n v="34"/>
  </r>
  <r>
    <x v="2"/>
    <x v="2"/>
    <x v="2"/>
    <s v=" 02, 0 2024"/>
    <x v="2"/>
    <s v="Sunday"/>
    <s v="Jun 02, 08:30 PM LOCAL  "/>
    <x v="4"/>
    <s v="Namibia"/>
    <x v="4"/>
    <x v="34"/>
    <x v="26"/>
    <n v="15"/>
    <n v="21"/>
    <n v="1"/>
    <n v="0"/>
    <n v="1"/>
    <n v="71.430000000000007"/>
    <n v="0"/>
    <n v="0"/>
    <n v="0"/>
    <n v="0"/>
    <n v="0"/>
    <n v="0"/>
    <n v="0"/>
    <n v="35"/>
  </r>
  <r>
    <x v="2"/>
    <x v="2"/>
    <x v="2"/>
    <s v=" 02, 0 2024"/>
    <x v="2"/>
    <s v="Sunday"/>
    <s v="Jun 02, 08:30 PM LOCAL  "/>
    <x v="4"/>
    <s v="Namibia"/>
    <x v="4"/>
    <x v="35"/>
    <x v="27"/>
    <n v="6"/>
    <n v="10"/>
    <n v="0"/>
    <n v="0"/>
    <n v="0"/>
    <n v="60"/>
    <n v="0"/>
    <n v="0"/>
    <n v="0"/>
    <n v="0"/>
    <n v="0"/>
    <n v="0"/>
    <n v="0"/>
    <n v="36"/>
  </r>
  <r>
    <x v="2"/>
    <x v="2"/>
    <x v="2"/>
    <s v=" 02, 0 2024"/>
    <x v="2"/>
    <s v="Sunday"/>
    <s v="Jun 02, 08:30 PM LOCAL  "/>
    <x v="4"/>
    <s v="Namibia"/>
    <x v="4"/>
    <x v="36"/>
    <x v="28"/>
    <n v="7"/>
    <n v="8"/>
    <n v="1"/>
    <n v="1"/>
    <n v="0"/>
    <n v="87.5"/>
    <n v="0"/>
    <n v="0"/>
    <n v="0"/>
    <n v="0"/>
    <n v="0"/>
    <n v="0"/>
    <n v="0"/>
    <n v="37"/>
  </r>
  <r>
    <x v="2"/>
    <x v="2"/>
    <x v="2"/>
    <s v=" 02, 0 2024"/>
    <x v="2"/>
    <s v="Sunday"/>
    <s v="Jun 02, 08:30 PM LOCAL  "/>
    <x v="4"/>
    <s v="Namibia"/>
    <x v="4"/>
    <x v="37"/>
    <x v="29"/>
    <n v="11"/>
    <n v="9"/>
    <n v="2"/>
    <n v="2"/>
    <n v="0"/>
    <n v="122.22"/>
    <n v="0"/>
    <n v="0"/>
    <n v="0"/>
    <n v="0"/>
    <n v="0"/>
    <n v="0"/>
    <n v="0"/>
    <n v="38"/>
  </r>
  <r>
    <x v="2"/>
    <x v="2"/>
    <x v="2"/>
    <s v=" 02, 0 2024"/>
    <x v="2"/>
    <s v="Sunday"/>
    <s v="Jun 02, 08:30 PM LOCAL  "/>
    <x v="4"/>
    <s v="Namibia"/>
    <x v="4"/>
    <x v="38"/>
    <x v="22"/>
    <n v="2"/>
    <n v="3"/>
    <n v="0"/>
    <n v="0"/>
    <n v="0"/>
    <n v="66.67"/>
    <n v="0"/>
    <n v="0"/>
    <n v="0"/>
    <n v="0"/>
    <n v="0"/>
    <n v="0"/>
    <n v="0"/>
    <n v="39"/>
  </r>
  <r>
    <x v="2"/>
    <x v="2"/>
    <x v="2"/>
    <s v=" 02, 0 2024"/>
    <x v="2"/>
    <s v="Sunday"/>
    <s v="Jun 02, 08:30 PM LOCAL  "/>
    <x v="4"/>
    <s v="Namibia"/>
    <x v="4"/>
    <x v="39"/>
    <x v="4"/>
    <n v="1"/>
    <n v="1"/>
    <n v="0"/>
    <n v="0"/>
    <n v="0"/>
    <n v="100"/>
    <n v="0"/>
    <n v="0"/>
    <n v="0"/>
    <n v="0"/>
    <n v="0"/>
    <n v="0"/>
    <n v="0"/>
    <n v="40"/>
  </r>
  <r>
    <x v="2"/>
    <x v="2"/>
    <x v="2"/>
    <s v=" 02, 0 2024"/>
    <x v="2"/>
    <s v="Sunday"/>
    <s v="Jun 02, 08:30 PM LOCAL  "/>
    <x v="5"/>
    <s v="Oman"/>
    <x v="5"/>
    <x v="40"/>
    <x v="30"/>
    <n v="0"/>
    <n v="2"/>
    <n v="0"/>
    <n v="0"/>
    <n v="0"/>
    <n v="0"/>
    <n v="0"/>
    <n v="0"/>
    <n v="0"/>
    <n v="0"/>
    <n v="0"/>
    <n v="0"/>
    <n v="0"/>
    <n v="41"/>
  </r>
  <r>
    <x v="2"/>
    <x v="2"/>
    <x v="2"/>
    <s v=" 02, 0 2024"/>
    <x v="2"/>
    <s v="Sunday"/>
    <s v="Jun 02, 08:30 PM LOCAL  "/>
    <x v="5"/>
    <s v="Oman"/>
    <x v="5"/>
    <x v="41"/>
    <x v="31"/>
    <n v="24"/>
    <n v="31"/>
    <n v="3"/>
    <n v="2"/>
    <n v="1"/>
    <n v="77.42"/>
    <n v="0"/>
    <n v="0"/>
    <n v="0"/>
    <n v="0"/>
    <n v="0"/>
    <n v="0"/>
    <n v="0"/>
    <n v="42"/>
  </r>
  <r>
    <x v="2"/>
    <x v="2"/>
    <x v="2"/>
    <s v=" 02, 0 2024"/>
    <x v="2"/>
    <s v="Sunday"/>
    <s v="Jun 02, 08:30 PM LOCAL  "/>
    <x v="5"/>
    <s v="Oman"/>
    <x v="5"/>
    <x v="42"/>
    <x v="32"/>
    <n v="45"/>
    <n v="48"/>
    <n v="6"/>
    <n v="6"/>
    <n v="0"/>
    <n v="93.75"/>
    <n v="0"/>
    <n v="0"/>
    <n v="0"/>
    <n v="0"/>
    <n v="0"/>
    <n v="0"/>
    <n v="0"/>
    <n v="43"/>
  </r>
  <r>
    <x v="2"/>
    <x v="2"/>
    <x v="2"/>
    <s v=" 02, 0 2024"/>
    <x v="2"/>
    <s v="Sunday"/>
    <s v="Jun 02, 08:30 PM LOCAL  "/>
    <x v="5"/>
    <s v="Oman"/>
    <x v="5"/>
    <x v="43"/>
    <x v="33"/>
    <n v="13"/>
    <n v="16"/>
    <n v="1"/>
    <n v="1"/>
    <n v="0"/>
    <n v="81.25"/>
    <n v="0"/>
    <n v="0"/>
    <n v="0"/>
    <n v="0"/>
    <n v="0"/>
    <n v="0"/>
    <n v="0"/>
    <n v="44"/>
  </r>
  <r>
    <x v="2"/>
    <x v="2"/>
    <x v="2"/>
    <s v=" 02, 0 2024"/>
    <x v="2"/>
    <s v="Sunday"/>
    <s v="Jun 02, 08:30 PM LOCAL  "/>
    <x v="5"/>
    <s v="Oman"/>
    <x v="5"/>
    <x v="44"/>
    <x v="34"/>
    <n v="8"/>
    <n v="12"/>
    <n v="1"/>
    <n v="1"/>
    <n v="0"/>
    <n v="66.67"/>
    <n v="0"/>
    <n v="0"/>
    <n v="0"/>
    <n v="0"/>
    <n v="0"/>
    <n v="0"/>
    <n v="0"/>
    <n v="45"/>
  </r>
  <r>
    <x v="2"/>
    <x v="2"/>
    <x v="2"/>
    <s v=" 02, 0 2024"/>
    <x v="2"/>
    <s v="Sunday"/>
    <s v="Jun 02, 08:30 PM LOCAL  "/>
    <x v="5"/>
    <s v="Oman"/>
    <x v="5"/>
    <x v="45"/>
    <x v="4"/>
    <n v="9"/>
    <n v="8"/>
    <n v="1"/>
    <n v="0"/>
    <n v="1"/>
    <n v="112.5"/>
    <n v="0"/>
    <n v="0"/>
    <n v="0"/>
    <n v="0"/>
    <n v="0"/>
    <n v="0"/>
    <n v="0"/>
    <n v="46"/>
  </r>
  <r>
    <x v="2"/>
    <x v="2"/>
    <x v="2"/>
    <s v=" 02, 0 2024"/>
    <x v="2"/>
    <s v="Sunday"/>
    <s v="Jun 02, 08:30 PM LOCAL  "/>
    <x v="5"/>
    <s v="Oman"/>
    <x v="5"/>
    <x v="46"/>
    <x v="35"/>
    <n v="0"/>
    <n v="2"/>
    <n v="0"/>
    <n v="0"/>
    <n v="0"/>
    <n v="0"/>
    <n v="0"/>
    <n v="0"/>
    <n v="0"/>
    <n v="0"/>
    <n v="0"/>
    <n v="0"/>
    <n v="0"/>
    <n v="47"/>
  </r>
  <r>
    <x v="2"/>
    <x v="2"/>
    <x v="2"/>
    <s v=" 02, 0 2024"/>
    <x v="2"/>
    <s v="Sunday"/>
    <s v="Jun 02, 08:30 PM LOCAL  "/>
    <x v="5"/>
    <s v="Oman"/>
    <x v="5"/>
    <x v="47"/>
    <x v="4"/>
    <n v="1"/>
    <n v="1"/>
    <n v="0"/>
    <n v="0"/>
    <n v="0"/>
    <n v="100"/>
    <n v="0"/>
    <n v="0"/>
    <n v="0"/>
    <n v="0"/>
    <n v="0"/>
    <n v="0"/>
    <n v="0"/>
    <n v="48"/>
  </r>
  <r>
    <x v="3"/>
    <x v="3"/>
    <x v="1"/>
    <s v=" 03, 1 2024"/>
    <x v="3"/>
    <s v="Monday"/>
    <s v="Jun 03, 10:30 AM LOCAL  "/>
    <x v="6"/>
    <s v="South Africa"/>
    <x v="6"/>
    <x v="48"/>
    <x v="36"/>
    <n v="3"/>
    <n v="8"/>
    <n v="0"/>
    <n v="0"/>
    <n v="0"/>
    <n v="37.5"/>
    <n v="0"/>
    <n v="0"/>
    <n v="0"/>
    <n v="0"/>
    <n v="0"/>
    <n v="0"/>
    <n v="0"/>
    <n v="49"/>
  </r>
  <r>
    <x v="3"/>
    <x v="3"/>
    <x v="1"/>
    <s v=" 03, 1 2024"/>
    <x v="3"/>
    <s v="Monday"/>
    <s v="Jun 03, 10:30 AM LOCAL  "/>
    <x v="6"/>
    <s v="South Africa"/>
    <x v="6"/>
    <x v="49"/>
    <x v="37"/>
    <n v="19"/>
    <n v="30"/>
    <n v="1"/>
    <n v="1"/>
    <n v="0"/>
    <n v="63.33"/>
    <n v="0"/>
    <n v="0"/>
    <n v="0"/>
    <n v="0"/>
    <n v="0"/>
    <n v="0"/>
    <n v="0"/>
    <n v="50"/>
  </r>
  <r>
    <x v="3"/>
    <x v="3"/>
    <x v="1"/>
    <s v=" 03, 1 2024"/>
    <x v="3"/>
    <s v="Monday"/>
    <s v="Jun 03, 10:30 AM LOCAL  "/>
    <x v="6"/>
    <s v="South Africa"/>
    <x v="6"/>
    <x v="50"/>
    <x v="38"/>
    <n v="11"/>
    <n v="15"/>
    <n v="1"/>
    <n v="1"/>
    <n v="0"/>
    <n v="73.33"/>
    <n v="0"/>
    <n v="0"/>
    <n v="0"/>
    <n v="0"/>
    <n v="0"/>
    <n v="0"/>
    <n v="0"/>
    <n v="51"/>
  </r>
  <r>
    <x v="3"/>
    <x v="3"/>
    <x v="1"/>
    <s v=" 03, 1 2024"/>
    <x v="3"/>
    <s v="Monday"/>
    <s v="Jun 03, 10:30 AM LOCAL  "/>
    <x v="6"/>
    <s v="South Africa"/>
    <x v="6"/>
    <x v="51"/>
    <x v="39"/>
    <n v="0"/>
    <n v="2"/>
    <n v="0"/>
    <n v="0"/>
    <n v="0"/>
    <n v="0"/>
    <n v="0"/>
    <n v="0"/>
    <n v="0"/>
    <n v="0"/>
    <n v="0"/>
    <n v="0"/>
    <n v="0"/>
    <n v="52"/>
  </r>
  <r>
    <x v="3"/>
    <x v="3"/>
    <x v="1"/>
    <s v=" 03, 1 2024"/>
    <x v="3"/>
    <s v="Monday"/>
    <s v="Jun 03, 10:30 AM LOCAL  "/>
    <x v="6"/>
    <s v="South Africa"/>
    <x v="6"/>
    <x v="52"/>
    <x v="40"/>
    <n v="0"/>
    <n v="1"/>
    <n v="0"/>
    <n v="0"/>
    <n v="0"/>
    <n v="0"/>
    <n v="0"/>
    <n v="0"/>
    <n v="0"/>
    <n v="0"/>
    <n v="0"/>
    <n v="0"/>
    <n v="0"/>
    <n v="53"/>
  </r>
  <r>
    <x v="3"/>
    <x v="3"/>
    <x v="1"/>
    <s v=" 03, 1 2024"/>
    <x v="3"/>
    <s v="Monday"/>
    <s v="Jun 03, 10:30 AM LOCAL  "/>
    <x v="6"/>
    <s v="South Africa"/>
    <x v="6"/>
    <x v="53"/>
    <x v="38"/>
    <n v="6"/>
    <n v="9"/>
    <n v="0"/>
    <n v="0"/>
    <n v="0"/>
    <n v="66.67"/>
    <n v="0"/>
    <n v="0"/>
    <n v="0"/>
    <n v="0"/>
    <n v="0"/>
    <n v="0"/>
    <n v="0"/>
    <n v="54"/>
  </r>
  <r>
    <x v="3"/>
    <x v="3"/>
    <x v="1"/>
    <s v=" 03, 1 2024"/>
    <x v="3"/>
    <s v="Monday"/>
    <s v="Jun 03, 10:30 AM LOCAL  "/>
    <x v="6"/>
    <s v="South Africa"/>
    <x v="6"/>
    <x v="54"/>
    <x v="41"/>
    <n v="16"/>
    <n v="16"/>
    <n v="2"/>
    <n v="0"/>
    <n v="2"/>
    <n v="100"/>
    <n v="0"/>
    <n v="0"/>
    <n v="0"/>
    <n v="0"/>
    <n v="0"/>
    <n v="0"/>
    <n v="0"/>
    <n v="55"/>
  </r>
  <r>
    <x v="3"/>
    <x v="3"/>
    <x v="1"/>
    <s v=" 03, 1 2024"/>
    <x v="3"/>
    <s v="Monday"/>
    <s v="Jun 03, 10:30 AM LOCAL  "/>
    <x v="6"/>
    <s v="South Africa"/>
    <x v="6"/>
    <x v="55"/>
    <x v="42"/>
    <n v="9"/>
    <n v="10"/>
    <n v="1"/>
    <n v="0"/>
    <n v="1"/>
    <n v="90"/>
    <n v="0"/>
    <n v="0"/>
    <n v="0"/>
    <n v="0"/>
    <n v="0"/>
    <n v="0"/>
    <n v="0"/>
    <n v="56"/>
  </r>
  <r>
    <x v="3"/>
    <x v="3"/>
    <x v="1"/>
    <s v=" 03, 1 2024"/>
    <x v="3"/>
    <s v="Monday"/>
    <s v="Jun 03, 10:30 AM LOCAL  "/>
    <x v="6"/>
    <s v="South Africa"/>
    <x v="6"/>
    <x v="56"/>
    <x v="4"/>
    <n v="7"/>
    <n v="16"/>
    <n v="1"/>
    <n v="1"/>
    <n v="0"/>
    <n v="43.75"/>
    <n v="0"/>
    <n v="0"/>
    <n v="0"/>
    <n v="0"/>
    <n v="0"/>
    <n v="0"/>
    <n v="0"/>
    <n v="57"/>
  </r>
  <r>
    <x v="3"/>
    <x v="3"/>
    <x v="1"/>
    <s v=" 03, 1 2024"/>
    <x v="3"/>
    <s v="Monday"/>
    <s v="Jun 03, 10:30 AM LOCAL  "/>
    <x v="6"/>
    <s v="South Africa"/>
    <x v="6"/>
    <x v="57"/>
    <x v="43"/>
    <n v="0"/>
    <n v="4"/>
    <n v="0"/>
    <n v="0"/>
    <n v="0"/>
    <n v="0"/>
    <n v="0"/>
    <n v="0"/>
    <n v="0"/>
    <n v="0"/>
    <n v="0"/>
    <n v="0"/>
    <n v="0"/>
    <n v="58"/>
  </r>
  <r>
    <x v="3"/>
    <x v="3"/>
    <x v="1"/>
    <s v=" 03, 1 2024"/>
    <x v="3"/>
    <s v="Monday"/>
    <s v="Jun 03, 10:30 AM LOCAL  "/>
    <x v="6"/>
    <s v="South Africa"/>
    <x v="6"/>
    <x v="58"/>
    <x v="44"/>
    <n v="0"/>
    <n v="4"/>
    <n v="0"/>
    <n v="0"/>
    <n v="0"/>
    <n v="0"/>
    <n v="0"/>
    <n v="0"/>
    <n v="0"/>
    <n v="0"/>
    <n v="0"/>
    <n v="0"/>
    <n v="0"/>
    <n v="59"/>
  </r>
  <r>
    <x v="3"/>
    <x v="3"/>
    <x v="1"/>
    <s v=" 03, 1 2024"/>
    <x v="3"/>
    <s v="Monday"/>
    <s v="Jun 03, 10:30 AM LOCAL  "/>
    <x v="7"/>
    <s v="Sri Lanka"/>
    <x v="7"/>
    <x v="59"/>
    <x v="45"/>
    <n v="20"/>
    <n v="27"/>
    <n v="1"/>
    <n v="0"/>
    <n v="1"/>
    <n v="74.069999999999993"/>
    <n v="0"/>
    <n v="0"/>
    <n v="0"/>
    <n v="0"/>
    <n v="0"/>
    <n v="0"/>
    <n v="0"/>
    <n v="60"/>
  </r>
  <r>
    <x v="3"/>
    <x v="3"/>
    <x v="1"/>
    <s v=" 03, 1 2024"/>
    <x v="3"/>
    <s v="Monday"/>
    <s v="Jun 03, 10:30 AM LOCAL  "/>
    <x v="7"/>
    <s v="Sri Lanka"/>
    <x v="7"/>
    <x v="60"/>
    <x v="46"/>
    <n v="4"/>
    <n v="2"/>
    <n v="1"/>
    <n v="1"/>
    <n v="0"/>
    <n v="200"/>
    <n v="0"/>
    <n v="0"/>
    <n v="0"/>
    <n v="0"/>
    <n v="0"/>
    <n v="0"/>
    <n v="0"/>
    <n v="61"/>
  </r>
  <r>
    <x v="3"/>
    <x v="3"/>
    <x v="1"/>
    <s v=" 03, 1 2024"/>
    <x v="3"/>
    <s v="Monday"/>
    <s v="Jun 03, 10:30 AM LOCAL  "/>
    <x v="7"/>
    <s v="Sri Lanka"/>
    <x v="7"/>
    <x v="61"/>
    <x v="47"/>
    <n v="12"/>
    <n v="14"/>
    <n v="1"/>
    <n v="0"/>
    <n v="1"/>
    <n v="85.71"/>
    <n v="0"/>
    <n v="0"/>
    <n v="0"/>
    <n v="0"/>
    <n v="0"/>
    <n v="0"/>
    <n v="0"/>
    <n v="62"/>
  </r>
  <r>
    <x v="3"/>
    <x v="3"/>
    <x v="1"/>
    <s v=" 03, 1 2024"/>
    <x v="3"/>
    <s v="Monday"/>
    <s v="Jun 03, 10:30 AM LOCAL  "/>
    <x v="7"/>
    <s v="Sri Lanka"/>
    <x v="7"/>
    <x v="62"/>
    <x v="48"/>
    <n v="13"/>
    <n v="28"/>
    <n v="0"/>
    <n v="0"/>
    <n v="0"/>
    <n v="46.43"/>
    <n v="0"/>
    <n v="0"/>
    <n v="0"/>
    <n v="0"/>
    <n v="0"/>
    <n v="0"/>
    <n v="0"/>
    <n v="63"/>
  </r>
  <r>
    <x v="3"/>
    <x v="3"/>
    <x v="1"/>
    <s v=" 03, 1 2024"/>
    <x v="3"/>
    <s v="Monday"/>
    <s v="Jun 03, 10:30 AM LOCAL  "/>
    <x v="7"/>
    <s v="Sri Lanka"/>
    <x v="7"/>
    <x v="63"/>
    <x v="4"/>
    <n v="19"/>
    <n v="22"/>
    <n v="2"/>
    <n v="1"/>
    <n v="1"/>
    <n v="86.36"/>
    <n v="0"/>
    <n v="0"/>
    <n v="0"/>
    <n v="0"/>
    <n v="0"/>
    <n v="0"/>
    <n v="0"/>
    <n v="64"/>
  </r>
  <r>
    <x v="3"/>
    <x v="3"/>
    <x v="1"/>
    <s v=" 03, 1 2024"/>
    <x v="3"/>
    <s v="Monday"/>
    <s v="Jun 03, 10:30 AM LOCAL  "/>
    <x v="7"/>
    <s v="Sri Lanka"/>
    <x v="7"/>
    <x v="64"/>
    <x v="4"/>
    <n v="6"/>
    <n v="6"/>
    <n v="1"/>
    <n v="1"/>
    <n v="0"/>
    <n v="100"/>
    <n v="0"/>
    <n v="0"/>
    <n v="0"/>
    <n v="0"/>
    <n v="0"/>
    <n v="0"/>
    <n v="0"/>
    <n v="65"/>
  </r>
  <r>
    <x v="4"/>
    <x v="1"/>
    <x v="2"/>
    <s v=" 03, 0 2024"/>
    <x v="4"/>
    <s v="Monday"/>
    <s v="Jun 03, 08:30 PM LOCAL  "/>
    <x v="8"/>
    <s v="Uganda"/>
    <x v="8"/>
    <x v="65"/>
    <x v="49"/>
    <n v="76"/>
    <n v="45"/>
    <n v="8"/>
    <n v="4"/>
    <n v="4"/>
    <n v="168.89"/>
    <n v="0"/>
    <n v="0"/>
    <n v="0"/>
    <n v="0"/>
    <n v="0"/>
    <n v="0"/>
    <n v="0"/>
    <n v="66"/>
  </r>
  <r>
    <x v="4"/>
    <x v="1"/>
    <x v="2"/>
    <s v=" 03, 0 2024"/>
    <x v="4"/>
    <s v="Monday"/>
    <s v="Jun 03, 08:30 PM LOCAL  "/>
    <x v="8"/>
    <s v="Uganda"/>
    <x v="8"/>
    <x v="66"/>
    <x v="50"/>
    <n v="70"/>
    <n v="46"/>
    <n v="10"/>
    <n v="9"/>
    <n v="1"/>
    <n v="152.16999999999999"/>
    <n v="0"/>
    <n v="0"/>
    <n v="0"/>
    <n v="0"/>
    <n v="0"/>
    <n v="0"/>
    <n v="0"/>
    <n v="67"/>
  </r>
  <r>
    <x v="4"/>
    <x v="1"/>
    <x v="2"/>
    <s v=" 03, 0 2024"/>
    <x v="4"/>
    <s v="Monday"/>
    <s v="Jun 03, 08:30 PM LOCAL  "/>
    <x v="8"/>
    <s v="Uganda"/>
    <x v="8"/>
    <x v="67"/>
    <x v="51"/>
    <n v="2"/>
    <n v="3"/>
    <n v="0"/>
    <n v="0"/>
    <n v="0"/>
    <n v="66.67"/>
    <n v="0"/>
    <n v="0"/>
    <n v="0"/>
    <n v="0"/>
    <n v="0"/>
    <n v="0"/>
    <n v="0"/>
    <n v="68"/>
  </r>
  <r>
    <x v="4"/>
    <x v="1"/>
    <x v="2"/>
    <s v=" 03, 0 2024"/>
    <x v="4"/>
    <s v="Monday"/>
    <s v="Jun 03, 08:30 PM LOCAL  "/>
    <x v="8"/>
    <s v="Uganda"/>
    <x v="8"/>
    <x v="68"/>
    <x v="4"/>
    <n v="14"/>
    <n v="16"/>
    <n v="0"/>
    <n v="0"/>
    <n v="0"/>
    <n v="87.5"/>
    <n v="0"/>
    <n v="0"/>
    <n v="0"/>
    <n v="0"/>
    <n v="0"/>
    <n v="0"/>
    <n v="0"/>
    <n v="69"/>
  </r>
  <r>
    <x v="4"/>
    <x v="1"/>
    <x v="2"/>
    <s v=" 03, 0 2024"/>
    <x v="4"/>
    <s v="Monday"/>
    <s v="Jun 03, 08:30 PM LOCAL  "/>
    <x v="8"/>
    <s v="Uganda"/>
    <x v="8"/>
    <x v="69"/>
    <x v="52"/>
    <n v="4"/>
    <n v="5"/>
    <n v="0"/>
    <n v="0"/>
    <n v="0"/>
    <n v="80"/>
    <n v="0"/>
    <n v="0"/>
    <n v="0"/>
    <n v="0"/>
    <n v="0"/>
    <n v="0"/>
    <n v="0"/>
    <n v="70"/>
  </r>
  <r>
    <x v="4"/>
    <x v="1"/>
    <x v="2"/>
    <s v=" 03, 0 2024"/>
    <x v="4"/>
    <s v="Monday"/>
    <s v="Jun 03, 08:30 PM LOCAL  "/>
    <x v="8"/>
    <s v="Uganda"/>
    <x v="8"/>
    <x v="70"/>
    <x v="53"/>
    <n v="5"/>
    <n v="5"/>
    <n v="0"/>
    <n v="0"/>
    <n v="0"/>
    <n v="100"/>
    <n v="0"/>
    <n v="0"/>
    <n v="0"/>
    <n v="0"/>
    <n v="0"/>
    <n v="0"/>
    <n v="0"/>
    <n v="71"/>
  </r>
  <r>
    <x v="4"/>
    <x v="1"/>
    <x v="2"/>
    <s v=" 03, 0 2024"/>
    <x v="4"/>
    <s v="Monday"/>
    <s v="Jun 03, 08:30 PM LOCAL  "/>
    <x v="8"/>
    <s v="Uganda"/>
    <x v="8"/>
    <x v="71"/>
    <x v="4"/>
    <n v="2"/>
    <n v="1"/>
    <n v="0"/>
    <n v="0"/>
    <n v="0"/>
    <n v="200"/>
    <n v="0"/>
    <n v="0"/>
    <n v="0"/>
    <n v="0"/>
    <n v="0"/>
    <n v="0"/>
    <n v="0"/>
    <n v="72"/>
  </r>
  <r>
    <x v="4"/>
    <x v="1"/>
    <x v="2"/>
    <s v=" 03, 0 2024"/>
    <x v="4"/>
    <s v="Monday"/>
    <s v="Jun 03, 08:30 PM LOCAL  "/>
    <x v="9"/>
    <s v="Afghanistan"/>
    <x v="9"/>
    <x v="72"/>
    <x v="54"/>
    <n v="4"/>
    <n v="2"/>
    <n v="1"/>
    <n v="1"/>
    <n v="0"/>
    <n v="200"/>
    <n v="0"/>
    <n v="0"/>
    <n v="0"/>
    <n v="0"/>
    <n v="0"/>
    <n v="0"/>
    <n v="0"/>
    <n v="73"/>
  </r>
  <r>
    <x v="4"/>
    <x v="1"/>
    <x v="2"/>
    <s v=" 03, 0 2024"/>
    <x v="4"/>
    <s v="Monday"/>
    <s v="Jun 03, 08:30 PM LOCAL  "/>
    <x v="9"/>
    <s v="Afghanistan"/>
    <x v="9"/>
    <x v="73"/>
    <x v="55"/>
    <n v="4"/>
    <n v="4"/>
    <n v="1"/>
    <n v="1"/>
    <n v="0"/>
    <n v="100"/>
    <n v="0"/>
    <n v="0"/>
    <n v="0"/>
    <n v="0"/>
    <n v="0"/>
    <n v="0"/>
    <n v="0"/>
    <n v="74"/>
  </r>
  <r>
    <x v="4"/>
    <x v="1"/>
    <x v="2"/>
    <s v=" 03, 0 2024"/>
    <x v="4"/>
    <s v="Monday"/>
    <s v="Jun 03, 08:30 PM LOCAL  "/>
    <x v="9"/>
    <s v="Afghanistan"/>
    <x v="9"/>
    <x v="74"/>
    <x v="56"/>
    <n v="0"/>
    <n v="1"/>
    <n v="0"/>
    <n v="0"/>
    <n v="0"/>
    <n v="0"/>
    <n v="0"/>
    <n v="0"/>
    <n v="0"/>
    <n v="0"/>
    <n v="0"/>
    <n v="0"/>
    <n v="0"/>
    <n v="75"/>
  </r>
  <r>
    <x v="4"/>
    <x v="1"/>
    <x v="2"/>
    <s v=" 03, 0 2024"/>
    <x v="4"/>
    <s v="Monday"/>
    <s v="Jun 03, 08:30 PM LOCAL  "/>
    <x v="9"/>
    <s v="Afghanistan"/>
    <x v="9"/>
    <x v="75"/>
    <x v="54"/>
    <n v="11"/>
    <n v="34"/>
    <n v="0"/>
    <n v="0"/>
    <n v="0"/>
    <n v="32.35"/>
    <n v="0"/>
    <n v="0"/>
    <n v="0"/>
    <n v="0"/>
    <n v="0"/>
    <n v="0"/>
    <n v="0"/>
    <n v="76"/>
  </r>
  <r>
    <x v="4"/>
    <x v="1"/>
    <x v="2"/>
    <s v=" 03, 0 2024"/>
    <x v="4"/>
    <s v="Monday"/>
    <s v="Jun 03, 08:30 PM LOCAL  "/>
    <x v="9"/>
    <s v="Afghanistan"/>
    <x v="9"/>
    <x v="76"/>
    <x v="57"/>
    <n v="6"/>
    <n v="8"/>
    <n v="1"/>
    <n v="1"/>
    <n v="0"/>
    <n v="75"/>
    <n v="0"/>
    <n v="0"/>
    <n v="0"/>
    <n v="0"/>
    <n v="0"/>
    <n v="0"/>
    <n v="0"/>
    <n v="77"/>
  </r>
  <r>
    <x v="4"/>
    <x v="1"/>
    <x v="2"/>
    <s v=" 03, 0 2024"/>
    <x v="4"/>
    <s v="Monday"/>
    <s v="Jun 03, 08:30 PM LOCAL  "/>
    <x v="9"/>
    <s v="Afghanistan"/>
    <x v="9"/>
    <x v="77"/>
    <x v="58"/>
    <n v="0"/>
    <n v="2"/>
    <n v="0"/>
    <n v="0"/>
    <n v="0"/>
    <n v="0"/>
    <n v="0"/>
    <n v="0"/>
    <n v="0"/>
    <n v="0"/>
    <n v="0"/>
    <n v="0"/>
    <n v="0"/>
    <n v="78"/>
  </r>
  <r>
    <x v="4"/>
    <x v="1"/>
    <x v="2"/>
    <s v=" 03, 0 2024"/>
    <x v="4"/>
    <s v="Monday"/>
    <s v="Jun 03, 08:30 PM LOCAL  "/>
    <x v="9"/>
    <s v="Afghanistan"/>
    <x v="9"/>
    <x v="78"/>
    <x v="59"/>
    <n v="14"/>
    <n v="25"/>
    <n v="1"/>
    <n v="0"/>
    <n v="1"/>
    <n v="56"/>
    <n v="0"/>
    <n v="0"/>
    <n v="0"/>
    <n v="0"/>
    <n v="0"/>
    <n v="0"/>
    <n v="0"/>
    <n v="79"/>
  </r>
  <r>
    <x v="4"/>
    <x v="1"/>
    <x v="2"/>
    <s v=" 03, 0 2024"/>
    <x v="4"/>
    <s v="Monday"/>
    <s v="Jun 03, 08:30 PM LOCAL  "/>
    <x v="9"/>
    <s v="Afghanistan"/>
    <x v="9"/>
    <x v="79"/>
    <x v="59"/>
    <n v="0"/>
    <n v="1"/>
    <n v="0"/>
    <n v="0"/>
    <n v="0"/>
    <n v="0"/>
    <n v="0"/>
    <n v="0"/>
    <n v="0"/>
    <n v="0"/>
    <n v="0"/>
    <n v="0"/>
    <n v="0"/>
    <n v="80"/>
  </r>
  <r>
    <x v="4"/>
    <x v="1"/>
    <x v="2"/>
    <s v=" 03, 0 2024"/>
    <x v="4"/>
    <s v="Monday"/>
    <s v="Jun 03, 08:30 PM LOCAL  "/>
    <x v="9"/>
    <s v="Afghanistan"/>
    <x v="9"/>
    <x v="80"/>
    <x v="60"/>
    <n v="8"/>
    <n v="16"/>
    <n v="1"/>
    <n v="1"/>
    <n v="0"/>
    <n v="50"/>
    <n v="0"/>
    <n v="0"/>
    <n v="0"/>
    <n v="0"/>
    <n v="0"/>
    <n v="0"/>
    <n v="0"/>
    <n v="81"/>
  </r>
  <r>
    <x v="4"/>
    <x v="1"/>
    <x v="2"/>
    <s v=" 03, 0 2024"/>
    <x v="4"/>
    <s v="Monday"/>
    <s v="Jun 03, 08:30 PM LOCAL  "/>
    <x v="9"/>
    <s v="Afghanistan"/>
    <x v="9"/>
    <x v="81"/>
    <x v="4"/>
    <n v="2"/>
    <n v="2"/>
    <n v="0"/>
    <n v="0"/>
    <n v="0"/>
    <n v="100"/>
    <n v="0"/>
    <n v="0"/>
    <n v="0"/>
    <n v="0"/>
    <n v="0"/>
    <n v="0"/>
    <n v="0"/>
    <n v="82"/>
  </r>
  <r>
    <x v="4"/>
    <x v="1"/>
    <x v="2"/>
    <s v=" 03, 0 2024"/>
    <x v="4"/>
    <s v="Monday"/>
    <s v="Jun 03, 08:30 PM LOCAL  "/>
    <x v="9"/>
    <s v="Afghanistan"/>
    <x v="9"/>
    <x v="82"/>
    <x v="61"/>
    <n v="0"/>
    <n v="1"/>
    <n v="0"/>
    <n v="0"/>
    <n v="0"/>
    <n v="0"/>
    <n v="0"/>
    <n v="0"/>
    <n v="0"/>
    <n v="0"/>
    <n v="0"/>
    <n v="0"/>
    <n v="0"/>
    <n v="83"/>
  </r>
  <r>
    <x v="5"/>
    <x v="2"/>
    <x v="1"/>
    <s v=" 04, 1 2024"/>
    <x v="5"/>
    <s v="Tuesday"/>
    <s v="Jun 04, 10:30 AM LOCAL  "/>
    <x v="10"/>
    <s v="England"/>
    <x v="10"/>
    <x v="83"/>
    <x v="4"/>
    <n v="41"/>
    <n v="31"/>
    <n v="6"/>
    <n v="4"/>
    <n v="2"/>
    <n v="132.26"/>
    <n v="0"/>
    <n v="0"/>
    <n v="0"/>
    <n v="0"/>
    <n v="0"/>
    <n v="0"/>
    <n v="0"/>
    <n v="84"/>
  </r>
  <r>
    <x v="5"/>
    <x v="2"/>
    <x v="1"/>
    <s v=" 04, 1 2024"/>
    <x v="5"/>
    <s v="Tuesday"/>
    <s v="Jun 04, 10:30 AM LOCAL  "/>
    <x v="10"/>
    <s v="England"/>
    <x v="10"/>
    <x v="84"/>
    <x v="4"/>
    <n v="45"/>
    <n v="30"/>
    <n v="6"/>
    <n v="4"/>
    <n v="2"/>
    <n v="150"/>
    <n v="0"/>
    <n v="0"/>
    <n v="0"/>
    <n v="0"/>
    <n v="0"/>
    <n v="0"/>
    <n v="0"/>
    <n v="85"/>
  </r>
  <r>
    <x v="6"/>
    <x v="0"/>
    <x v="1"/>
    <s v=" 04, 1 2024"/>
    <x v="5"/>
    <s v="Tuesday"/>
    <s v="Jun 04, 10:30 AM LOCAL  "/>
    <x v="11"/>
    <s v="Netherlands"/>
    <x v="11"/>
    <x v="85"/>
    <x v="62"/>
    <n v="7"/>
    <n v="10"/>
    <n v="1"/>
    <n v="1"/>
    <n v="0"/>
    <n v="70"/>
    <n v="0"/>
    <n v="0"/>
    <n v="0"/>
    <n v="0"/>
    <n v="0"/>
    <n v="0"/>
    <n v="0"/>
    <n v="86"/>
  </r>
  <r>
    <x v="6"/>
    <x v="0"/>
    <x v="1"/>
    <s v=" 04, 1 2024"/>
    <x v="5"/>
    <s v="Tuesday"/>
    <s v="Jun 04, 10:30 AM LOCAL  "/>
    <x v="11"/>
    <s v="Netherlands"/>
    <x v="11"/>
    <x v="86"/>
    <x v="63"/>
    <n v="4"/>
    <n v="8"/>
    <n v="1"/>
    <n v="1"/>
    <n v="0"/>
    <n v="50"/>
    <n v="0"/>
    <n v="0"/>
    <n v="0"/>
    <n v="0"/>
    <n v="0"/>
    <n v="0"/>
    <n v="0"/>
    <n v="87"/>
  </r>
  <r>
    <x v="6"/>
    <x v="0"/>
    <x v="1"/>
    <s v=" 04, 1 2024"/>
    <x v="5"/>
    <s v="Tuesday"/>
    <s v="Jun 04, 10:30 AM LOCAL  "/>
    <x v="11"/>
    <s v="Netherlands"/>
    <x v="11"/>
    <x v="87"/>
    <x v="64"/>
    <n v="11"/>
    <n v="12"/>
    <n v="2"/>
    <n v="2"/>
    <n v="0"/>
    <n v="91.67"/>
    <n v="0"/>
    <n v="0"/>
    <n v="0"/>
    <n v="0"/>
    <n v="0"/>
    <n v="0"/>
    <n v="0"/>
    <n v="88"/>
  </r>
  <r>
    <x v="6"/>
    <x v="0"/>
    <x v="1"/>
    <s v=" 04, 1 2024"/>
    <x v="5"/>
    <s v="Tuesday"/>
    <s v="Jun 04, 10:30 AM LOCAL  "/>
    <x v="11"/>
    <s v="Netherlands"/>
    <x v="11"/>
    <x v="88"/>
    <x v="65"/>
    <n v="35"/>
    <n v="37"/>
    <n v="5"/>
    <n v="5"/>
    <n v="0"/>
    <n v="94.59"/>
    <n v="0"/>
    <n v="0"/>
    <n v="0"/>
    <n v="0"/>
    <n v="0"/>
    <n v="0"/>
    <n v="0"/>
    <n v="89"/>
  </r>
  <r>
    <x v="6"/>
    <x v="0"/>
    <x v="1"/>
    <s v=" 04, 1 2024"/>
    <x v="5"/>
    <s v="Tuesday"/>
    <s v="Jun 04, 10:30 AM LOCAL  "/>
    <x v="11"/>
    <s v="Netherlands"/>
    <x v="11"/>
    <x v="89"/>
    <x v="66"/>
    <n v="9"/>
    <n v="9"/>
    <n v="1"/>
    <n v="1"/>
    <n v="0"/>
    <n v="100"/>
    <n v="0"/>
    <n v="0"/>
    <n v="0"/>
    <n v="0"/>
    <n v="0"/>
    <n v="0"/>
    <n v="0"/>
    <n v="90"/>
  </r>
  <r>
    <x v="6"/>
    <x v="0"/>
    <x v="1"/>
    <s v=" 04, 1 2024"/>
    <x v="5"/>
    <s v="Tuesday"/>
    <s v="Jun 04, 10:30 AM LOCAL  "/>
    <x v="11"/>
    <s v="Netherlands"/>
    <x v="11"/>
    <x v="90"/>
    <x v="67"/>
    <n v="1"/>
    <n v="6"/>
    <n v="0"/>
    <n v="0"/>
    <n v="0"/>
    <n v="16.670000000000002"/>
    <n v="0"/>
    <n v="0"/>
    <n v="0"/>
    <n v="0"/>
    <n v="0"/>
    <n v="0"/>
    <n v="0"/>
    <n v="91"/>
  </r>
  <r>
    <x v="6"/>
    <x v="0"/>
    <x v="1"/>
    <s v=" 04, 1 2024"/>
    <x v="5"/>
    <s v="Tuesday"/>
    <s v="Jun 04, 10:30 AM LOCAL  "/>
    <x v="11"/>
    <s v="Netherlands"/>
    <x v="11"/>
    <x v="91"/>
    <x v="68"/>
    <n v="0"/>
    <n v="5"/>
    <n v="0"/>
    <n v="0"/>
    <n v="0"/>
    <n v="0"/>
    <n v="0"/>
    <n v="0"/>
    <n v="0"/>
    <n v="0"/>
    <n v="0"/>
    <n v="0"/>
    <n v="0"/>
    <n v="92"/>
  </r>
  <r>
    <x v="6"/>
    <x v="0"/>
    <x v="1"/>
    <s v=" 04, 1 2024"/>
    <x v="5"/>
    <s v="Tuesday"/>
    <s v="Jun 04, 10:30 AM LOCAL  "/>
    <x v="11"/>
    <s v="Netherlands"/>
    <x v="11"/>
    <x v="92"/>
    <x v="69"/>
    <n v="14"/>
    <n v="15"/>
    <n v="1"/>
    <n v="0"/>
    <n v="1"/>
    <n v="93.33"/>
    <n v="0"/>
    <n v="0"/>
    <n v="0"/>
    <n v="0"/>
    <n v="0"/>
    <n v="0"/>
    <n v="0"/>
    <n v="93"/>
  </r>
  <r>
    <x v="6"/>
    <x v="0"/>
    <x v="1"/>
    <s v=" 04, 1 2024"/>
    <x v="5"/>
    <s v="Tuesday"/>
    <s v="Jun 04, 10:30 AM LOCAL  "/>
    <x v="11"/>
    <s v="Netherlands"/>
    <x v="11"/>
    <x v="93"/>
    <x v="70"/>
    <n v="17"/>
    <n v="12"/>
    <n v="2"/>
    <n v="0"/>
    <n v="2"/>
    <n v="141.66999999999999"/>
    <n v="0"/>
    <n v="0"/>
    <n v="0"/>
    <n v="0"/>
    <n v="0"/>
    <n v="0"/>
    <n v="0"/>
    <n v="94"/>
  </r>
  <r>
    <x v="6"/>
    <x v="0"/>
    <x v="1"/>
    <s v=" 04, 1 2024"/>
    <x v="5"/>
    <s v="Tuesday"/>
    <s v="Jun 04, 10:30 AM LOCAL  "/>
    <x v="11"/>
    <s v="Netherlands"/>
    <x v="11"/>
    <x v="94"/>
    <x v="4"/>
    <n v="0"/>
    <n v="1"/>
    <n v="0"/>
    <n v="0"/>
    <n v="0"/>
    <n v="0"/>
    <n v="0"/>
    <n v="0"/>
    <n v="0"/>
    <n v="0"/>
    <n v="0"/>
    <n v="0"/>
    <n v="0"/>
    <n v="95"/>
  </r>
  <r>
    <x v="6"/>
    <x v="0"/>
    <x v="1"/>
    <s v=" 04, 1 2024"/>
    <x v="5"/>
    <s v="Tuesday"/>
    <s v="Jun 04, 10:30 AM LOCAL  "/>
    <x v="11"/>
    <s v="Netherlands"/>
    <x v="11"/>
    <x v="95"/>
    <x v="71"/>
    <n v="0"/>
    <n v="1"/>
    <n v="0"/>
    <n v="0"/>
    <n v="0"/>
    <n v="0"/>
    <n v="0"/>
    <n v="0"/>
    <n v="0"/>
    <n v="0"/>
    <n v="0"/>
    <n v="0"/>
    <n v="0"/>
    <n v="96"/>
  </r>
  <r>
    <x v="6"/>
    <x v="0"/>
    <x v="1"/>
    <s v=" 04, 1 2024"/>
    <x v="5"/>
    <s v="Tuesday"/>
    <s v="Jun 04, 10:30 AM LOCAL  "/>
    <x v="12"/>
    <s v="Nepal"/>
    <x v="12"/>
    <x v="96"/>
    <x v="72"/>
    <n v="1"/>
    <n v="3"/>
    <n v="0"/>
    <n v="0"/>
    <n v="0"/>
    <n v="33.33"/>
    <n v="0"/>
    <n v="0"/>
    <n v="0"/>
    <n v="0"/>
    <n v="0"/>
    <n v="0"/>
    <n v="0"/>
    <n v="97"/>
  </r>
  <r>
    <x v="6"/>
    <x v="0"/>
    <x v="1"/>
    <s v=" 04, 1 2024"/>
    <x v="5"/>
    <s v="Tuesday"/>
    <s v="Jun 04, 10:30 AM LOCAL  "/>
    <x v="12"/>
    <s v="Nepal"/>
    <x v="12"/>
    <x v="97"/>
    <x v="4"/>
    <n v="54"/>
    <n v="48"/>
    <n v="5"/>
    <n v="4"/>
    <n v="1"/>
    <n v="112.5"/>
    <n v="0"/>
    <n v="0"/>
    <n v="0"/>
    <n v="0"/>
    <n v="0"/>
    <n v="0"/>
    <n v="0"/>
    <n v="98"/>
  </r>
  <r>
    <x v="6"/>
    <x v="0"/>
    <x v="1"/>
    <s v=" 04, 1 2024"/>
    <x v="5"/>
    <s v="Tuesday"/>
    <s v="Jun 04, 10:30 AM LOCAL  "/>
    <x v="12"/>
    <s v="Nepal"/>
    <x v="12"/>
    <x v="98"/>
    <x v="73"/>
    <n v="22"/>
    <n v="28"/>
    <n v="4"/>
    <n v="4"/>
    <n v="0"/>
    <n v="78.569999999999993"/>
    <n v="0"/>
    <n v="0"/>
    <n v="0"/>
    <n v="0"/>
    <n v="0"/>
    <n v="0"/>
    <n v="0"/>
    <n v="99"/>
  </r>
  <r>
    <x v="6"/>
    <x v="0"/>
    <x v="1"/>
    <s v=" 04, 1 2024"/>
    <x v="5"/>
    <s v="Tuesday"/>
    <s v="Jun 04, 10:30 AM LOCAL  "/>
    <x v="12"/>
    <s v="Nepal"/>
    <x v="12"/>
    <x v="99"/>
    <x v="74"/>
    <n v="14"/>
    <n v="16"/>
    <n v="1"/>
    <n v="1"/>
    <n v="0"/>
    <n v="87.5"/>
    <n v="0"/>
    <n v="0"/>
    <n v="0"/>
    <n v="0"/>
    <n v="0"/>
    <n v="0"/>
    <n v="0"/>
    <n v="100"/>
  </r>
  <r>
    <x v="6"/>
    <x v="0"/>
    <x v="1"/>
    <s v=" 04, 1 2024"/>
    <x v="5"/>
    <s v="Tuesday"/>
    <s v="Jun 04, 10:30 AM LOCAL  "/>
    <x v="12"/>
    <s v="Nepal"/>
    <x v="12"/>
    <x v="100"/>
    <x v="75"/>
    <n v="5"/>
    <n v="8"/>
    <n v="0"/>
    <n v="0"/>
    <n v="0"/>
    <n v="62.5"/>
    <n v="0"/>
    <n v="0"/>
    <n v="0"/>
    <n v="0"/>
    <n v="0"/>
    <n v="0"/>
    <n v="0"/>
    <n v="101"/>
  </r>
  <r>
    <x v="6"/>
    <x v="0"/>
    <x v="1"/>
    <s v=" 04, 1 2024"/>
    <x v="5"/>
    <s v="Tuesday"/>
    <s v="Jun 04, 10:30 AM LOCAL  "/>
    <x v="12"/>
    <s v="Nepal"/>
    <x v="12"/>
    <x v="101"/>
    <x v="4"/>
    <n v="11"/>
    <n v="10"/>
    <n v="1"/>
    <n v="1"/>
    <n v="0"/>
    <n v="110"/>
    <n v="0"/>
    <n v="0"/>
    <n v="0"/>
    <n v="0"/>
    <n v="0"/>
    <n v="0"/>
    <n v="0"/>
    <n v="102"/>
  </r>
  <r>
    <x v="7"/>
    <x v="3"/>
    <x v="1"/>
    <s v=" 05, 1 2024"/>
    <x v="6"/>
    <s v="Wednesday"/>
    <s v="Jun 05, 10:30 AM LOCAL  "/>
    <x v="13"/>
    <s v="India"/>
    <x v="13"/>
    <x v="102"/>
    <x v="76"/>
    <n v="5"/>
    <n v="10"/>
    <n v="1"/>
    <n v="1"/>
    <n v="0"/>
    <n v="50"/>
    <n v="0"/>
    <n v="0"/>
    <n v="0"/>
    <n v="0"/>
    <n v="0"/>
    <n v="0"/>
    <n v="0"/>
    <n v="103"/>
  </r>
  <r>
    <x v="7"/>
    <x v="3"/>
    <x v="1"/>
    <s v=" 05, 1 2024"/>
    <x v="6"/>
    <s v="Wednesday"/>
    <s v="Jun 05, 10:30 AM LOCAL  "/>
    <x v="13"/>
    <s v="India"/>
    <x v="13"/>
    <x v="103"/>
    <x v="77"/>
    <n v="2"/>
    <n v="6"/>
    <n v="0"/>
    <n v="0"/>
    <n v="0"/>
    <n v="33.33"/>
    <n v="0"/>
    <n v="0"/>
    <n v="0"/>
    <n v="0"/>
    <n v="0"/>
    <n v="0"/>
    <n v="0"/>
    <n v="104"/>
  </r>
  <r>
    <x v="7"/>
    <x v="3"/>
    <x v="1"/>
    <s v=" 05, 1 2024"/>
    <x v="6"/>
    <s v="Wednesday"/>
    <s v="Jun 05, 10:30 AM LOCAL  "/>
    <x v="13"/>
    <s v="India"/>
    <x v="13"/>
    <x v="104"/>
    <x v="78"/>
    <n v="10"/>
    <n v="13"/>
    <n v="2"/>
    <n v="2"/>
    <n v="0"/>
    <n v="76.92"/>
    <n v="0"/>
    <n v="0"/>
    <n v="0"/>
    <n v="0"/>
    <n v="0"/>
    <n v="0"/>
    <n v="0"/>
    <n v="105"/>
  </r>
  <r>
    <x v="7"/>
    <x v="3"/>
    <x v="1"/>
    <s v=" 05, 1 2024"/>
    <x v="6"/>
    <s v="Wednesday"/>
    <s v="Jun 05, 10:30 AM LOCAL  "/>
    <x v="13"/>
    <s v="India"/>
    <x v="13"/>
    <x v="105"/>
    <x v="79"/>
    <n v="4"/>
    <n v="16"/>
    <n v="0"/>
    <n v="0"/>
    <n v="0"/>
    <n v="25"/>
    <n v="0"/>
    <n v="0"/>
    <n v="0"/>
    <n v="0"/>
    <n v="0"/>
    <n v="0"/>
    <n v="0"/>
    <n v="106"/>
  </r>
  <r>
    <x v="7"/>
    <x v="3"/>
    <x v="1"/>
    <s v=" 05, 1 2024"/>
    <x v="6"/>
    <s v="Wednesday"/>
    <s v="Jun 05, 10:30 AM LOCAL  "/>
    <x v="13"/>
    <s v="India"/>
    <x v="13"/>
    <x v="106"/>
    <x v="80"/>
    <n v="12"/>
    <n v="8"/>
    <n v="2"/>
    <n v="1"/>
    <n v="1"/>
    <n v="150"/>
    <n v="0"/>
    <n v="0"/>
    <n v="0"/>
    <n v="0"/>
    <n v="0"/>
    <n v="0"/>
    <n v="0"/>
    <n v="107"/>
  </r>
  <r>
    <x v="7"/>
    <x v="3"/>
    <x v="1"/>
    <s v=" 05, 1 2024"/>
    <x v="6"/>
    <s v="Wednesday"/>
    <s v="Jun 05, 10:30 AM LOCAL  "/>
    <x v="13"/>
    <s v="India"/>
    <x v="13"/>
    <x v="107"/>
    <x v="81"/>
    <n v="3"/>
    <n v="5"/>
    <n v="0"/>
    <n v="0"/>
    <n v="0"/>
    <n v="60"/>
    <n v="0"/>
    <n v="0"/>
    <n v="0"/>
    <n v="0"/>
    <n v="0"/>
    <n v="0"/>
    <n v="0"/>
    <n v="108"/>
  </r>
  <r>
    <x v="7"/>
    <x v="3"/>
    <x v="1"/>
    <s v=" 05, 1 2024"/>
    <x v="6"/>
    <s v="Wednesday"/>
    <s v="Jun 05, 10:30 AM LOCAL  "/>
    <x v="13"/>
    <s v="India"/>
    <x v="13"/>
    <x v="108"/>
    <x v="82"/>
    <n v="26"/>
    <n v="14"/>
    <n v="4"/>
    <n v="2"/>
    <n v="2"/>
    <n v="185.71"/>
    <n v="0"/>
    <n v="0"/>
    <n v="0"/>
    <n v="0"/>
    <n v="0"/>
    <n v="0"/>
    <n v="0"/>
    <n v="109"/>
  </r>
  <r>
    <x v="7"/>
    <x v="3"/>
    <x v="1"/>
    <s v=" 05, 1 2024"/>
    <x v="6"/>
    <s v="Wednesday"/>
    <s v="Jun 05, 10:30 AM LOCAL  "/>
    <x v="13"/>
    <s v="India"/>
    <x v="13"/>
    <x v="109"/>
    <x v="83"/>
    <n v="3"/>
    <n v="2"/>
    <n v="0"/>
    <n v="0"/>
    <n v="0"/>
    <n v="150"/>
    <n v="0"/>
    <n v="0"/>
    <n v="0"/>
    <n v="0"/>
    <n v="0"/>
    <n v="0"/>
    <n v="0"/>
    <n v="110"/>
  </r>
  <r>
    <x v="7"/>
    <x v="3"/>
    <x v="1"/>
    <s v=" 05, 1 2024"/>
    <x v="6"/>
    <s v="Wednesday"/>
    <s v="Jun 05, 10:30 AM LOCAL  "/>
    <x v="13"/>
    <s v="India"/>
    <x v="13"/>
    <x v="110"/>
    <x v="84"/>
    <n v="0"/>
    <n v="6"/>
    <n v="0"/>
    <n v="0"/>
    <n v="0"/>
    <n v="0"/>
    <n v="0"/>
    <n v="0"/>
    <n v="0"/>
    <n v="0"/>
    <n v="0"/>
    <n v="0"/>
    <n v="0"/>
    <n v="111"/>
  </r>
  <r>
    <x v="7"/>
    <x v="3"/>
    <x v="1"/>
    <s v=" 05, 1 2024"/>
    <x v="6"/>
    <s v="Wednesday"/>
    <s v="Jun 05, 10:30 AM LOCAL  "/>
    <x v="13"/>
    <s v="India"/>
    <x v="13"/>
    <x v="111"/>
    <x v="85"/>
    <n v="14"/>
    <n v="13"/>
    <n v="2"/>
    <n v="2"/>
    <n v="0"/>
    <n v="107.69"/>
    <n v="0"/>
    <n v="0"/>
    <n v="0"/>
    <n v="0"/>
    <n v="0"/>
    <n v="0"/>
    <n v="0"/>
    <n v="112"/>
  </r>
  <r>
    <x v="7"/>
    <x v="3"/>
    <x v="1"/>
    <s v=" 05, 1 2024"/>
    <x v="6"/>
    <s v="Wednesday"/>
    <s v="Jun 05, 10:30 AM LOCAL  "/>
    <x v="13"/>
    <s v="India"/>
    <x v="13"/>
    <x v="112"/>
    <x v="4"/>
    <n v="2"/>
    <n v="4"/>
    <n v="0"/>
    <n v="0"/>
    <n v="0"/>
    <n v="50"/>
    <n v="0"/>
    <n v="0"/>
    <n v="0"/>
    <n v="0"/>
    <n v="0"/>
    <n v="0"/>
    <n v="0"/>
    <n v="113"/>
  </r>
  <r>
    <x v="7"/>
    <x v="3"/>
    <x v="1"/>
    <s v=" 05, 1 2024"/>
    <x v="6"/>
    <s v="Wednesday"/>
    <s v="Jun 05, 10:30 AM LOCAL  "/>
    <x v="14"/>
    <s v="Ireland"/>
    <x v="14"/>
    <x v="113"/>
    <x v="86"/>
    <n v="52"/>
    <n v="37"/>
    <n v="7"/>
    <n v="4"/>
    <n v="3"/>
    <n v="140.54"/>
    <n v="0"/>
    <n v="0"/>
    <n v="0"/>
    <n v="0"/>
    <n v="0"/>
    <n v="0"/>
    <n v="0"/>
    <n v="114"/>
  </r>
  <r>
    <x v="7"/>
    <x v="3"/>
    <x v="1"/>
    <s v=" 05, 1 2024"/>
    <x v="6"/>
    <s v="Wednesday"/>
    <s v="Jun 05, 10:30 AM LOCAL  "/>
    <x v="14"/>
    <s v="Ireland"/>
    <x v="14"/>
    <x v="114"/>
    <x v="87"/>
    <n v="1"/>
    <n v="5"/>
    <n v="0"/>
    <n v="0"/>
    <n v="0"/>
    <n v="20"/>
    <n v="0"/>
    <n v="0"/>
    <n v="0"/>
    <n v="0"/>
    <n v="0"/>
    <n v="0"/>
    <n v="0"/>
    <n v="115"/>
  </r>
  <r>
    <x v="7"/>
    <x v="3"/>
    <x v="1"/>
    <s v=" 05, 1 2024"/>
    <x v="6"/>
    <s v="Wednesday"/>
    <s v="Jun 05, 10:30 AM LOCAL  "/>
    <x v="14"/>
    <s v="Ireland"/>
    <x v="14"/>
    <x v="115"/>
    <x v="4"/>
    <n v="36"/>
    <n v="26"/>
    <n v="5"/>
    <n v="3"/>
    <n v="2"/>
    <n v="138.46"/>
    <n v="0"/>
    <n v="0"/>
    <n v="0"/>
    <n v="0"/>
    <n v="0"/>
    <n v="0"/>
    <n v="0"/>
    <n v="116"/>
  </r>
  <r>
    <x v="7"/>
    <x v="3"/>
    <x v="1"/>
    <s v=" 05, 1 2024"/>
    <x v="6"/>
    <s v="Wednesday"/>
    <s v="Jun 05, 10:30 AM LOCAL  "/>
    <x v="14"/>
    <s v="Ireland"/>
    <x v="14"/>
    <x v="116"/>
    <x v="88"/>
    <n v="2"/>
    <n v="4"/>
    <n v="0"/>
    <n v="0"/>
    <n v="0"/>
    <n v="50"/>
    <n v="0"/>
    <n v="0"/>
    <n v="0"/>
    <n v="0"/>
    <n v="0"/>
    <n v="0"/>
    <n v="0"/>
    <n v="117"/>
  </r>
  <r>
    <x v="7"/>
    <x v="3"/>
    <x v="1"/>
    <s v=" 05, 1 2024"/>
    <x v="6"/>
    <s v="Wednesday"/>
    <s v="Jun 05, 10:30 AM LOCAL  "/>
    <x v="14"/>
    <s v="Ireland"/>
    <x v="14"/>
    <x v="117"/>
    <x v="4"/>
    <n v="0"/>
    <n v="2"/>
    <n v="0"/>
    <n v="0"/>
    <n v="0"/>
    <n v="0"/>
    <n v="0"/>
    <n v="0"/>
    <n v="0"/>
    <n v="0"/>
    <n v="0"/>
    <n v="0"/>
    <n v="0"/>
    <n v="118"/>
  </r>
  <r>
    <x v="8"/>
    <x v="1"/>
    <x v="0"/>
    <s v=" 05, 0 2024"/>
    <x v="7"/>
    <s v="Wednesday"/>
    <s v="Jun 05, 07:30 PM LOCAL  "/>
    <x v="2"/>
    <s v="Uganda"/>
    <x v="6"/>
    <x v="13"/>
    <x v="89"/>
    <n v="0"/>
    <n v="2"/>
    <n v="0"/>
    <n v="0"/>
    <n v="0"/>
    <n v="0"/>
    <n v="0"/>
    <n v="0"/>
    <n v="0"/>
    <n v="0"/>
    <n v="0"/>
    <n v="0"/>
    <n v="0"/>
    <n v="119"/>
  </r>
  <r>
    <x v="8"/>
    <x v="1"/>
    <x v="0"/>
    <s v=" 05, 0 2024"/>
    <x v="7"/>
    <s v="Wednesday"/>
    <s v="Jun 05, 07:30 PM LOCAL  "/>
    <x v="2"/>
    <s v="Uganda"/>
    <x v="6"/>
    <x v="12"/>
    <x v="90"/>
    <n v="1"/>
    <n v="6"/>
    <n v="0"/>
    <n v="0"/>
    <n v="0"/>
    <n v="16.670000000000002"/>
    <n v="0"/>
    <n v="0"/>
    <n v="0"/>
    <n v="0"/>
    <n v="0"/>
    <n v="0"/>
    <n v="0"/>
    <n v="120"/>
  </r>
  <r>
    <x v="8"/>
    <x v="1"/>
    <x v="0"/>
    <s v=" 05, 0 2024"/>
    <x v="7"/>
    <s v="Wednesday"/>
    <s v="Jun 05, 07:30 PM LOCAL  "/>
    <x v="2"/>
    <s v="Uganda"/>
    <x v="6"/>
    <x v="15"/>
    <x v="91"/>
    <n v="5"/>
    <n v="9"/>
    <n v="1"/>
    <n v="1"/>
    <n v="0"/>
    <n v="55.56"/>
    <n v="0"/>
    <n v="0"/>
    <n v="0"/>
    <n v="0"/>
    <n v="0"/>
    <n v="0"/>
    <n v="0"/>
    <n v="121"/>
  </r>
  <r>
    <x v="8"/>
    <x v="1"/>
    <x v="0"/>
    <s v=" 05, 0 2024"/>
    <x v="7"/>
    <s v="Wednesday"/>
    <s v="Jun 05, 07:30 PM LOCAL  "/>
    <x v="2"/>
    <s v="Uganda"/>
    <x v="6"/>
    <x v="14"/>
    <x v="92"/>
    <n v="12"/>
    <n v="17"/>
    <n v="1"/>
    <n v="1"/>
    <n v="0"/>
    <n v="70.59"/>
    <n v="0"/>
    <n v="0"/>
    <n v="0"/>
    <n v="0"/>
    <n v="0"/>
    <n v="0"/>
    <n v="0"/>
    <n v="122"/>
  </r>
  <r>
    <x v="8"/>
    <x v="1"/>
    <x v="0"/>
    <s v=" 05, 0 2024"/>
    <x v="7"/>
    <s v="Wednesday"/>
    <s v="Jun 05, 07:30 PM LOCAL  "/>
    <x v="2"/>
    <s v="Uganda"/>
    <x v="6"/>
    <x v="16"/>
    <x v="93"/>
    <n v="15"/>
    <n v="19"/>
    <n v="2"/>
    <n v="2"/>
    <n v="0"/>
    <n v="78.95"/>
    <n v="0"/>
    <n v="0"/>
    <n v="0"/>
    <n v="0"/>
    <n v="0"/>
    <n v="0"/>
    <n v="0"/>
    <n v="123"/>
  </r>
  <r>
    <x v="8"/>
    <x v="1"/>
    <x v="0"/>
    <s v=" 05, 0 2024"/>
    <x v="7"/>
    <s v="Wednesday"/>
    <s v="Jun 05, 07:30 PM LOCAL  "/>
    <x v="2"/>
    <s v="Uganda"/>
    <x v="6"/>
    <x v="17"/>
    <x v="94"/>
    <n v="5"/>
    <n v="14"/>
    <n v="0"/>
    <n v="0"/>
    <n v="0"/>
    <n v="35.71"/>
    <n v="0"/>
    <n v="0"/>
    <n v="0"/>
    <n v="0"/>
    <n v="0"/>
    <n v="0"/>
    <n v="0"/>
    <n v="124"/>
  </r>
  <r>
    <x v="8"/>
    <x v="1"/>
    <x v="0"/>
    <s v=" 05, 0 2024"/>
    <x v="7"/>
    <s v="Wednesday"/>
    <s v="Jun 05, 07:30 PM LOCAL  "/>
    <x v="2"/>
    <s v="Uganda"/>
    <x v="6"/>
    <x v="18"/>
    <x v="89"/>
    <n v="12"/>
    <n v="20"/>
    <n v="1"/>
    <n v="0"/>
    <n v="1"/>
    <n v="60"/>
    <n v="0"/>
    <n v="0"/>
    <n v="0"/>
    <n v="0"/>
    <n v="0"/>
    <n v="0"/>
    <n v="0"/>
    <n v="125"/>
  </r>
  <r>
    <x v="8"/>
    <x v="1"/>
    <x v="0"/>
    <s v=" 05, 0 2024"/>
    <x v="7"/>
    <s v="Wednesday"/>
    <s v="Jun 05, 07:30 PM LOCAL  "/>
    <x v="2"/>
    <s v="Uganda"/>
    <x v="6"/>
    <x v="19"/>
    <x v="50"/>
    <n v="4"/>
    <n v="11"/>
    <n v="0"/>
    <n v="0"/>
    <n v="0"/>
    <n v="36.36"/>
    <n v="0"/>
    <n v="0"/>
    <n v="0"/>
    <n v="0"/>
    <n v="0"/>
    <n v="0"/>
    <n v="0"/>
    <n v="126"/>
  </r>
  <r>
    <x v="8"/>
    <x v="1"/>
    <x v="0"/>
    <s v=" 05, 0 2024"/>
    <x v="7"/>
    <s v="Wednesday"/>
    <s v="Jun 05, 07:30 PM LOCAL  "/>
    <x v="2"/>
    <s v="Uganda"/>
    <x v="6"/>
    <x v="118"/>
    <x v="95"/>
    <n v="5"/>
    <n v="10"/>
    <n v="0"/>
    <n v="0"/>
    <n v="0"/>
    <n v="50"/>
    <n v="0"/>
    <n v="0"/>
    <n v="0"/>
    <n v="0"/>
    <n v="0"/>
    <n v="0"/>
    <n v="0"/>
    <n v="127"/>
  </r>
  <r>
    <x v="8"/>
    <x v="1"/>
    <x v="0"/>
    <s v=" 05, 0 2024"/>
    <x v="7"/>
    <s v="Wednesday"/>
    <s v="Jun 05, 07:30 PM LOCAL  "/>
    <x v="2"/>
    <s v="Uganda"/>
    <x v="6"/>
    <x v="20"/>
    <x v="96"/>
    <n v="5"/>
    <n v="6"/>
    <n v="0"/>
    <n v="0"/>
    <n v="0"/>
    <n v="83.33"/>
    <n v="0"/>
    <n v="0"/>
    <n v="0"/>
    <n v="0"/>
    <n v="0"/>
    <n v="0"/>
    <n v="0"/>
    <n v="128"/>
  </r>
  <r>
    <x v="8"/>
    <x v="1"/>
    <x v="0"/>
    <s v=" 05, 0 2024"/>
    <x v="7"/>
    <s v="Wednesday"/>
    <s v="Jun 05, 07:30 PM LOCAL  "/>
    <x v="2"/>
    <s v="Uganda"/>
    <x v="6"/>
    <x v="119"/>
    <x v="4"/>
    <n v="0"/>
    <n v="2"/>
    <n v="0"/>
    <n v="0"/>
    <n v="0"/>
    <n v="0"/>
    <n v="0"/>
    <n v="0"/>
    <n v="0"/>
    <n v="0"/>
    <n v="0"/>
    <n v="0"/>
    <n v="0"/>
    <n v="129"/>
  </r>
  <r>
    <x v="8"/>
    <x v="1"/>
    <x v="0"/>
    <s v=" 05, 0 2024"/>
    <x v="7"/>
    <s v="Wednesday"/>
    <s v="Jun 05, 07:30 PM LOCAL  "/>
    <x v="9"/>
    <s v="Papua New Guinea"/>
    <x v="15"/>
    <x v="74"/>
    <x v="18"/>
    <n v="0"/>
    <n v="3"/>
    <n v="0"/>
    <n v="0"/>
    <n v="0"/>
    <n v="0"/>
    <n v="0"/>
    <n v="0"/>
    <n v="0"/>
    <n v="0"/>
    <n v="0"/>
    <n v="0"/>
    <n v="0"/>
    <n v="130"/>
  </r>
  <r>
    <x v="8"/>
    <x v="1"/>
    <x v="0"/>
    <s v=" 05, 0 2024"/>
    <x v="7"/>
    <s v="Wednesday"/>
    <s v="Jun 05, 07:30 PM LOCAL  "/>
    <x v="9"/>
    <s v="Papua New Guinea"/>
    <x v="15"/>
    <x v="73"/>
    <x v="18"/>
    <n v="1"/>
    <n v="3"/>
    <n v="0"/>
    <n v="0"/>
    <n v="0"/>
    <n v="33.33"/>
    <n v="0"/>
    <n v="0"/>
    <n v="0"/>
    <n v="0"/>
    <n v="0"/>
    <n v="0"/>
    <n v="0"/>
    <n v="131"/>
  </r>
  <r>
    <x v="8"/>
    <x v="1"/>
    <x v="0"/>
    <s v=" 05, 0 2024"/>
    <x v="7"/>
    <s v="Wednesday"/>
    <s v="Jun 05, 07:30 PM LOCAL  "/>
    <x v="9"/>
    <s v="Papua New Guinea"/>
    <x v="15"/>
    <x v="78"/>
    <x v="97"/>
    <n v="1"/>
    <n v="2"/>
    <n v="0"/>
    <n v="0"/>
    <n v="0"/>
    <n v="50"/>
    <n v="0"/>
    <n v="0"/>
    <n v="0"/>
    <n v="0"/>
    <n v="0"/>
    <n v="0"/>
    <n v="0"/>
    <n v="132"/>
  </r>
  <r>
    <x v="8"/>
    <x v="1"/>
    <x v="0"/>
    <s v=" 05, 0 2024"/>
    <x v="7"/>
    <s v="Wednesday"/>
    <s v="Jun 05, 07:30 PM LOCAL  "/>
    <x v="9"/>
    <s v="Papua New Guinea"/>
    <x v="15"/>
    <x v="75"/>
    <x v="98"/>
    <n v="33"/>
    <n v="56"/>
    <n v="1"/>
    <n v="1"/>
    <n v="0"/>
    <n v="58.93"/>
    <n v="0"/>
    <n v="0"/>
    <n v="0"/>
    <n v="0"/>
    <n v="0"/>
    <n v="0"/>
    <n v="0"/>
    <n v="133"/>
  </r>
  <r>
    <x v="8"/>
    <x v="1"/>
    <x v="0"/>
    <s v=" 05, 0 2024"/>
    <x v="7"/>
    <s v="Wednesday"/>
    <s v="Jun 05, 07:30 PM LOCAL  "/>
    <x v="9"/>
    <s v="Papua New Guinea"/>
    <x v="15"/>
    <x v="77"/>
    <x v="99"/>
    <n v="8"/>
    <n v="10"/>
    <n v="1"/>
    <n v="1"/>
    <n v="0"/>
    <n v="80"/>
    <n v="0"/>
    <n v="0"/>
    <n v="0"/>
    <n v="0"/>
    <n v="0"/>
    <n v="0"/>
    <n v="0"/>
    <n v="134"/>
  </r>
  <r>
    <x v="8"/>
    <x v="1"/>
    <x v="0"/>
    <s v=" 05, 0 2024"/>
    <x v="7"/>
    <s v="Wednesday"/>
    <s v="Jun 05, 07:30 PM LOCAL  "/>
    <x v="9"/>
    <s v="Papua New Guinea"/>
    <x v="15"/>
    <x v="76"/>
    <x v="100"/>
    <n v="0"/>
    <n v="3"/>
    <n v="0"/>
    <n v="0"/>
    <n v="0"/>
    <n v="0"/>
    <n v="0"/>
    <n v="0"/>
    <n v="0"/>
    <n v="0"/>
    <n v="0"/>
    <n v="0"/>
    <n v="0"/>
    <n v="135"/>
  </r>
  <r>
    <x v="8"/>
    <x v="1"/>
    <x v="0"/>
    <s v=" 05, 0 2024"/>
    <x v="7"/>
    <s v="Wednesday"/>
    <s v="Jun 05, 07:30 PM LOCAL  "/>
    <x v="9"/>
    <s v="Papua New Guinea"/>
    <x v="15"/>
    <x v="120"/>
    <x v="101"/>
    <n v="13"/>
    <n v="16"/>
    <n v="0"/>
    <n v="0"/>
    <n v="0"/>
    <n v="81.25"/>
    <n v="0"/>
    <n v="0"/>
    <n v="0"/>
    <n v="0"/>
    <n v="0"/>
    <n v="0"/>
    <n v="0"/>
    <n v="136"/>
  </r>
  <r>
    <x v="8"/>
    <x v="1"/>
    <x v="0"/>
    <s v=" 05, 0 2024"/>
    <x v="7"/>
    <s v="Wednesday"/>
    <s v="Jun 05, 07:30 PM LOCAL  "/>
    <x v="9"/>
    <s v="Papua New Guinea"/>
    <x v="15"/>
    <x v="121"/>
    <x v="4"/>
    <n v="7"/>
    <n v="16"/>
    <n v="0"/>
    <n v="0"/>
    <n v="0"/>
    <n v="43.75"/>
    <n v="0"/>
    <n v="0"/>
    <n v="0"/>
    <n v="0"/>
    <n v="0"/>
    <n v="0"/>
    <n v="0"/>
    <n v="137"/>
  </r>
  <r>
    <x v="8"/>
    <x v="1"/>
    <x v="0"/>
    <s v=" 05, 0 2024"/>
    <x v="7"/>
    <s v="Wednesday"/>
    <s v="Jun 05, 07:30 PM LOCAL  "/>
    <x v="9"/>
    <s v="Papua New Guinea"/>
    <x v="15"/>
    <x v="79"/>
    <x v="4"/>
    <n v="0"/>
    <n v="1"/>
    <n v="0"/>
    <n v="0"/>
    <n v="0"/>
    <n v="0"/>
    <n v="0"/>
    <n v="0"/>
    <n v="0"/>
    <n v="0"/>
    <n v="0"/>
    <n v="0"/>
    <n v="0"/>
    <n v="138"/>
  </r>
  <r>
    <x v="9"/>
    <x v="2"/>
    <x v="2"/>
    <s v=" 05, 0 2024"/>
    <x v="8"/>
    <s v="Wednesday"/>
    <s v="Jun 05, 08:30 PM LOCAL  "/>
    <x v="15"/>
    <s v="Oman"/>
    <x v="16"/>
    <x v="122"/>
    <x v="102"/>
    <n v="56"/>
    <n v="51"/>
    <n v="7"/>
    <n v="6"/>
    <n v="1"/>
    <n v="109.8"/>
    <n v="0"/>
    <n v="0"/>
    <n v="0"/>
    <n v="0"/>
    <n v="0"/>
    <n v="0"/>
    <n v="0"/>
    <n v="139"/>
  </r>
  <r>
    <x v="9"/>
    <x v="2"/>
    <x v="2"/>
    <s v=" 05, 0 2024"/>
    <x v="8"/>
    <s v="Wednesday"/>
    <s v="Jun 05, 08:30 PM LOCAL  "/>
    <x v="15"/>
    <s v="Oman"/>
    <x v="16"/>
    <x v="123"/>
    <x v="103"/>
    <n v="12"/>
    <n v="10"/>
    <n v="2"/>
    <n v="2"/>
    <n v="0"/>
    <n v="120"/>
    <n v="0"/>
    <n v="0"/>
    <n v="0"/>
    <n v="0"/>
    <n v="0"/>
    <n v="0"/>
    <n v="0"/>
    <n v="140"/>
  </r>
  <r>
    <x v="9"/>
    <x v="2"/>
    <x v="2"/>
    <s v=" 05, 0 2024"/>
    <x v="8"/>
    <s v="Wednesday"/>
    <s v="Jun 05, 08:30 PM LOCAL  "/>
    <x v="15"/>
    <s v="Oman"/>
    <x v="16"/>
    <x v="124"/>
    <x v="104"/>
    <n v="14"/>
    <n v="21"/>
    <n v="2"/>
    <n v="2"/>
    <n v="0"/>
    <n v="66.67"/>
    <n v="0"/>
    <n v="0"/>
    <n v="0"/>
    <n v="0"/>
    <n v="0"/>
    <n v="0"/>
    <n v="0"/>
    <n v="141"/>
  </r>
  <r>
    <x v="9"/>
    <x v="2"/>
    <x v="2"/>
    <s v=" 05, 0 2024"/>
    <x v="8"/>
    <s v="Wednesday"/>
    <s v="Jun 05, 08:30 PM LOCAL  "/>
    <x v="15"/>
    <s v="Oman"/>
    <x v="16"/>
    <x v="125"/>
    <x v="105"/>
    <n v="0"/>
    <n v="1"/>
    <n v="0"/>
    <n v="0"/>
    <n v="0"/>
    <n v="0"/>
    <n v="0"/>
    <n v="0"/>
    <n v="0"/>
    <n v="0"/>
    <n v="0"/>
    <n v="0"/>
    <n v="0"/>
    <n v="142"/>
  </r>
  <r>
    <x v="9"/>
    <x v="2"/>
    <x v="2"/>
    <s v=" 05, 0 2024"/>
    <x v="8"/>
    <s v="Wednesday"/>
    <s v="Jun 05, 08:30 PM LOCAL  "/>
    <x v="15"/>
    <s v="Oman"/>
    <x v="16"/>
    <x v="126"/>
    <x v="4"/>
    <n v="67"/>
    <n v="36"/>
    <n v="8"/>
    <n v="2"/>
    <n v="6"/>
    <n v="186.11"/>
    <n v="0"/>
    <n v="0"/>
    <n v="0"/>
    <n v="0"/>
    <n v="0"/>
    <n v="0"/>
    <n v="0"/>
    <n v="143"/>
  </r>
  <r>
    <x v="9"/>
    <x v="2"/>
    <x v="2"/>
    <s v=" 05, 0 2024"/>
    <x v="8"/>
    <s v="Wednesday"/>
    <s v="Jun 05, 08:30 PM LOCAL  "/>
    <x v="15"/>
    <s v="Oman"/>
    <x v="16"/>
    <x v="127"/>
    <x v="106"/>
    <n v="9"/>
    <n v="4"/>
    <n v="2"/>
    <n v="2"/>
    <n v="0"/>
    <n v="225"/>
    <n v="0"/>
    <n v="0"/>
    <n v="0"/>
    <n v="0"/>
    <n v="0"/>
    <n v="0"/>
    <n v="0"/>
    <n v="144"/>
  </r>
  <r>
    <x v="9"/>
    <x v="2"/>
    <x v="2"/>
    <s v=" 05, 0 2024"/>
    <x v="8"/>
    <s v="Wednesday"/>
    <s v="Jun 05, 08:30 PM LOCAL  "/>
    <x v="4"/>
    <s v="Australia"/>
    <x v="17"/>
    <x v="128"/>
    <x v="107"/>
    <n v="7"/>
    <n v="16"/>
    <n v="1"/>
    <n v="1"/>
    <n v="0"/>
    <n v="43.75"/>
    <n v="0"/>
    <n v="0"/>
    <n v="0"/>
    <n v="0"/>
    <n v="0"/>
    <n v="0"/>
    <n v="0"/>
    <n v="145"/>
  </r>
  <r>
    <x v="9"/>
    <x v="2"/>
    <x v="2"/>
    <s v=" 05, 0 2024"/>
    <x v="8"/>
    <s v="Wednesday"/>
    <s v="Jun 05, 08:30 PM LOCAL  "/>
    <x v="4"/>
    <s v="Australia"/>
    <x v="17"/>
    <x v="129"/>
    <x v="108"/>
    <n v="0"/>
    <n v="1"/>
    <n v="0"/>
    <n v="0"/>
    <n v="0"/>
    <n v="0"/>
    <n v="0"/>
    <n v="0"/>
    <n v="0"/>
    <n v="0"/>
    <n v="0"/>
    <n v="0"/>
    <n v="0"/>
    <n v="146"/>
  </r>
  <r>
    <x v="9"/>
    <x v="2"/>
    <x v="2"/>
    <s v=" 05, 0 2024"/>
    <x v="8"/>
    <s v="Wednesday"/>
    <s v="Jun 05, 08:30 PM LOCAL  "/>
    <x v="4"/>
    <s v="Australia"/>
    <x v="17"/>
    <x v="31"/>
    <x v="109"/>
    <n v="18"/>
    <n v="18"/>
    <n v="3"/>
    <n v="2"/>
    <n v="1"/>
    <n v="100"/>
    <n v="0"/>
    <n v="0"/>
    <n v="0"/>
    <n v="0"/>
    <n v="0"/>
    <n v="0"/>
    <n v="0"/>
    <n v="147"/>
  </r>
  <r>
    <x v="9"/>
    <x v="2"/>
    <x v="2"/>
    <s v=" 05, 0 2024"/>
    <x v="8"/>
    <s v="Wednesday"/>
    <s v="Jun 05, 08:30 PM LOCAL  "/>
    <x v="4"/>
    <s v="Australia"/>
    <x v="17"/>
    <x v="32"/>
    <x v="109"/>
    <n v="1"/>
    <n v="7"/>
    <n v="0"/>
    <n v="0"/>
    <n v="0"/>
    <n v="14.29"/>
    <n v="0"/>
    <n v="0"/>
    <n v="0"/>
    <n v="0"/>
    <n v="0"/>
    <n v="0"/>
    <n v="0"/>
    <n v="148"/>
  </r>
  <r>
    <x v="9"/>
    <x v="2"/>
    <x v="2"/>
    <s v=" 05, 0 2024"/>
    <x v="8"/>
    <s v="Wednesday"/>
    <s v="Jun 05, 08:30 PM LOCAL  "/>
    <x v="4"/>
    <s v="Australia"/>
    <x v="17"/>
    <x v="33"/>
    <x v="110"/>
    <n v="8"/>
    <n v="12"/>
    <n v="1"/>
    <n v="1"/>
    <n v="0"/>
    <n v="66.67"/>
    <n v="0"/>
    <n v="0"/>
    <n v="0"/>
    <n v="0"/>
    <n v="0"/>
    <n v="0"/>
    <n v="0"/>
    <n v="149"/>
  </r>
  <r>
    <x v="9"/>
    <x v="2"/>
    <x v="2"/>
    <s v=" 05, 0 2024"/>
    <x v="8"/>
    <s v="Wednesday"/>
    <s v="Jun 05, 08:30 PM LOCAL  "/>
    <x v="4"/>
    <s v="Australia"/>
    <x v="17"/>
    <x v="34"/>
    <x v="111"/>
    <n v="36"/>
    <n v="30"/>
    <n v="4"/>
    <n v="2"/>
    <n v="2"/>
    <n v="120"/>
    <n v="0"/>
    <n v="0"/>
    <n v="0"/>
    <n v="0"/>
    <n v="0"/>
    <n v="0"/>
    <n v="0"/>
    <n v="150"/>
  </r>
  <r>
    <x v="9"/>
    <x v="2"/>
    <x v="2"/>
    <s v=" 05, 0 2024"/>
    <x v="8"/>
    <s v="Wednesday"/>
    <s v="Jun 05, 08:30 PM LOCAL  "/>
    <x v="4"/>
    <s v="Australia"/>
    <x v="17"/>
    <x v="130"/>
    <x v="112"/>
    <n v="0"/>
    <n v="4"/>
    <n v="0"/>
    <n v="0"/>
    <n v="0"/>
    <n v="0"/>
    <n v="0"/>
    <n v="0"/>
    <n v="0"/>
    <n v="0"/>
    <n v="0"/>
    <n v="0"/>
    <n v="0"/>
    <n v="151"/>
  </r>
  <r>
    <x v="9"/>
    <x v="2"/>
    <x v="2"/>
    <s v=" 05, 0 2024"/>
    <x v="8"/>
    <s v="Wednesday"/>
    <s v="Jun 05, 08:30 PM LOCAL  "/>
    <x v="4"/>
    <s v="Australia"/>
    <x v="17"/>
    <x v="36"/>
    <x v="113"/>
    <n v="27"/>
    <n v="16"/>
    <n v="3"/>
    <n v="1"/>
    <n v="2"/>
    <n v="168.75"/>
    <n v="0"/>
    <n v="0"/>
    <n v="0"/>
    <n v="0"/>
    <n v="0"/>
    <n v="0"/>
    <n v="0"/>
    <n v="152"/>
  </r>
  <r>
    <x v="9"/>
    <x v="2"/>
    <x v="2"/>
    <s v=" 05, 0 2024"/>
    <x v="8"/>
    <s v="Wednesday"/>
    <s v="Jun 05, 08:30 PM LOCAL  "/>
    <x v="4"/>
    <s v="Australia"/>
    <x v="17"/>
    <x v="37"/>
    <x v="114"/>
    <n v="11"/>
    <n v="10"/>
    <n v="1"/>
    <n v="1"/>
    <n v="0"/>
    <n v="110"/>
    <n v="0"/>
    <n v="0"/>
    <n v="0"/>
    <n v="0"/>
    <n v="0"/>
    <n v="0"/>
    <n v="0"/>
    <n v="153"/>
  </r>
  <r>
    <x v="9"/>
    <x v="2"/>
    <x v="2"/>
    <s v=" 05, 0 2024"/>
    <x v="8"/>
    <s v="Wednesday"/>
    <s v="Jun 05, 08:30 PM LOCAL  "/>
    <x v="4"/>
    <s v="Australia"/>
    <x v="17"/>
    <x v="38"/>
    <x v="4"/>
    <n v="6"/>
    <n v="4"/>
    <n v="0"/>
    <n v="0"/>
    <n v="0"/>
    <n v="150"/>
    <n v="0"/>
    <n v="0"/>
    <n v="0"/>
    <n v="0"/>
    <n v="0"/>
    <n v="0"/>
    <n v="0"/>
    <n v="154"/>
  </r>
  <r>
    <x v="9"/>
    <x v="2"/>
    <x v="2"/>
    <s v=" 05, 0 2024"/>
    <x v="8"/>
    <s v="Wednesday"/>
    <s v="Jun 05, 08:30 PM LOCAL  "/>
    <x v="4"/>
    <s v="Australia"/>
    <x v="17"/>
    <x v="39"/>
    <x v="4"/>
    <n v="1"/>
    <n v="2"/>
    <n v="0"/>
    <n v="0"/>
    <n v="0"/>
    <n v="50"/>
    <n v="0"/>
    <n v="0"/>
    <n v="0"/>
    <n v="0"/>
    <n v="0"/>
    <n v="0"/>
    <n v="0"/>
    <n v="155"/>
  </r>
  <r>
    <x v="10"/>
    <x v="0"/>
    <x v="1"/>
    <s v=" 06, 1 2024"/>
    <x v="9"/>
    <s v="Thursday"/>
    <s v="Jun 06, 10:30 AM LOCAL  "/>
    <x v="16"/>
    <s v="United States"/>
    <x v="18"/>
    <x v="131"/>
    <x v="115"/>
    <n v="9"/>
    <n v="8"/>
    <n v="1"/>
    <n v="0"/>
    <n v="1"/>
    <n v="112.5"/>
    <n v="0"/>
    <n v="0"/>
    <n v="0"/>
    <n v="0"/>
    <n v="0"/>
    <n v="0"/>
    <n v="0"/>
    <n v="156"/>
  </r>
  <r>
    <x v="10"/>
    <x v="0"/>
    <x v="1"/>
    <s v=" 06, 1 2024"/>
    <x v="9"/>
    <s v="Thursday"/>
    <s v="Jun 06, 10:30 AM LOCAL  "/>
    <x v="16"/>
    <s v="United States"/>
    <x v="18"/>
    <x v="132"/>
    <x v="116"/>
    <n v="44"/>
    <n v="43"/>
    <n v="5"/>
    <n v="3"/>
    <n v="2"/>
    <n v="102.33"/>
    <n v="0"/>
    <n v="0"/>
    <n v="0"/>
    <n v="0"/>
    <n v="0"/>
    <n v="0"/>
    <n v="0"/>
    <n v="157"/>
  </r>
  <r>
    <x v="10"/>
    <x v="0"/>
    <x v="1"/>
    <s v=" 06, 1 2024"/>
    <x v="9"/>
    <s v="Thursday"/>
    <s v="Jun 06, 10:30 AM LOCAL  "/>
    <x v="16"/>
    <s v="United States"/>
    <x v="18"/>
    <x v="133"/>
    <x v="117"/>
    <n v="3"/>
    <n v="3"/>
    <n v="0"/>
    <n v="0"/>
    <n v="0"/>
    <n v="100"/>
    <n v="0"/>
    <n v="0"/>
    <n v="0"/>
    <n v="0"/>
    <n v="0"/>
    <n v="0"/>
    <n v="0"/>
    <n v="158"/>
  </r>
  <r>
    <x v="10"/>
    <x v="0"/>
    <x v="1"/>
    <s v=" 06, 1 2024"/>
    <x v="9"/>
    <s v="Thursday"/>
    <s v="Jun 06, 10:30 AM LOCAL  "/>
    <x v="16"/>
    <s v="United States"/>
    <x v="18"/>
    <x v="134"/>
    <x v="118"/>
    <n v="11"/>
    <n v="7"/>
    <n v="1"/>
    <n v="0"/>
    <n v="1"/>
    <n v="157.13999999999999"/>
    <n v="0"/>
    <n v="0"/>
    <n v="0"/>
    <n v="0"/>
    <n v="0"/>
    <n v="0"/>
    <n v="0"/>
    <n v="159"/>
  </r>
  <r>
    <x v="10"/>
    <x v="0"/>
    <x v="1"/>
    <s v=" 06, 1 2024"/>
    <x v="9"/>
    <s v="Thursday"/>
    <s v="Jun 06, 10:30 AM LOCAL  "/>
    <x v="16"/>
    <s v="United States"/>
    <x v="18"/>
    <x v="135"/>
    <x v="119"/>
    <n v="40"/>
    <n v="25"/>
    <n v="4"/>
    <n v="1"/>
    <n v="3"/>
    <n v="160"/>
    <n v="0"/>
    <n v="0"/>
    <n v="0"/>
    <n v="0"/>
    <n v="0"/>
    <n v="0"/>
    <n v="0"/>
    <n v="160"/>
  </r>
  <r>
    <x v="10"/>
    <x v="0"/>
    <x v="1"/>
    <s v=" 06, 1 2024"/>
    <x v="9"/>
    <s v="Thursday"/>
    <s v="Jun 06, 10:30 AM LOCAL  "/>
    <x v="16"/>
    <s v="United States"/>
    <x v="18"/>
    <x v="136"/>
    <x v="120"/>
    <n v="0"/>
    <n v="1"/>
    <n v="0"/>
    <n v="0"/>
    <n v="0"/>
    <n v="0"/>
    <n v="0"/>
    <n v="0"/>
    <n v="0"/>
    <n v="0"/>
    <n v="0"/>
    <n v="0"/>
    <n v="0"/>
    <n v="161"/>
  </r>
  <r>
    <x v="10"/>
    <x v="0"/>
    <x v="1"/>
    <s v=" 06, 1 2024"/>
    <x v="9"/>
    <s v="Thursday"/>
    <s v="Jun 06, 10:30 AM LOCAL  "/>
    <x v="16"/>
    <s v="United States"/>
    <x v="18"/>
    <x v="137"/>
    <x v="121"/>
    <n v="18"/>
    <n v="14"/>
    <n v="3"/>
    <n v="3"/>
    <n v="0"/>
    <n v="128.57"/>
    <n v="0"/>
    <n v="0"/>
    <n v="0"/>
    <n v="0"/>
    <n v="0"/>
    <n v="0"/>
    <n v="0"/>
    <n v="162"/>
  </r>
  <r>
    <x v="10"/>
    <x v="0"/>
    <x v="1"/>
    <s v=" 06, 1 2024"/>
    <x v="9"/>
    <s v="Thursday"/>
    <s v="Jun 06, 10:30 AM LOCAL  "/>
    <x v="16"/>
    <s v="United States"/>
    <x v="18"/>
    <x v="138"/>
    <x v="4"/>
    <n v="23"/>
    <n v="16"/>
    <n v="3"/>
    <n v="1"/>
    <n v="2"/>
    <n v="143.75"/>
    <n v="0"/>
    <n v="0"/>
    <n v="0"/>
    <n v="0"/>
    <n v="0"/>
    <n v="0"/>
    <n v="0"/>
    <n v="163"/>
  </r>
  <r>
    <x v="10"/>
    <x v="0"/>
    <x v="1"/>
    <s v=" 06, 1 2024"/>
    <x v="9"/>
    <s v="Thursday"/>
    <s v="Jun 06, 10:30 AM LOCAL  "/>
    <x v="16"/>
    <s v="United States"/>
    <x v="18"/>
    <x v="139"/>
    <x v="4"/>
    <n v="3"/>
    <n v="3"/>
    <n v="0"/>
    <n v="0"/>
    <n v="0"/>
    <n v="100"/>
    <n v="0"/>
    <n v="0"/>
    <n v="0"/>
    <n v="0"/>
    <n v="0"/>
    <n v="0"/>
    <n v="0"/>
    <n v="164"/>
  </r>
  <r>
    <x v="10"/>
    <x v="0"/>
    <x v="1"/>
    <s v=" 06, 1 2024"/>
    <x v="9"/>
    <s v="Thursday"/>
    <s v="Jun 06, 10:30 AM LOCAL  "/>
    <x v="1"/>
    <s v="Pakistan"/>
    <x v="19"/>
    <x v="7"/>
    <x v="122"/>
    <n v="12"/>
    <n v="16"/>
    <n v="1"/>
    <n v="1"/>
    <n v="0"/>
    <n v="75"/>
    <n v="0"/>
    <n v="0"/>
    <n v="0"/>
    <n v="0"/>
    <n v="0"/>
    <n v="0"/>
    <n v="0"/>
    <n v="165"/>
  </r>
  <r>
    <x v="10"/>
    <x v="0"/>
    <x v="1"/>
    <s v=" 06, 1 2024"/>
    <x v="9"/>
    <s v="Thursday"/>
    <s v="Jun 06, 10:30 AM LOCAL  "/>
    <x v="1"/>
    <s v="Pakistan"/>
    <x v="19"/>
    <x v="8"/>
    <x v="123"/>
    <n v="50"/>
    <n v="38"/>
    <n v="8"/>
    <n v="7"/>
    <n v="1"/>
    <n v="131.58000000000001"/>
    <n v="0"/>
    <n v="0"/>
    <n v="0"/>
    <n v="0"/>
    <n v="0"/>
    <n v="0"/>
    <n v="0"/>
    <n v="166"/>
  </r>
  <r>
    <x v="10"/>
    <x v="0"/>
    <x v="1"/>
    <s v=" 06, 1 2024"/>
    <x v="9"/>
    <s v="Thursday"/>
    <s v="Jun 06, 10:30 AM LOCAL  "/>
    <x v="1"/>
    <s v="Pakistan"/>
    <x v="19"/>
    <x v="9"/>
    <x v="124"/>
    <n v="35"/>
    <n v="26"/>
    <n v="6"/>
    <n v="5"/>
    <n v="1"/>
    <n v="134.62"/>
    <n v="0"/>
    <n v="0"/>
    <n v="0"/>
    <n v="0"/>
    <n v="0"/>
    <n v="0"/>
    <n v="0"/>
    <n v="167"/>
  </r>
  <r>
    <x v="10"/>
    <x v="0"/>
    <x v="1"/>
    <s v=" 06, 1 2024"/>
    <x v="9"/>
    <s v="Thursday"/>
    <s v="Jun 06, 10:30 AM LOCAL  "/>
    <x v="1"/>
    <s v="Pakistan"/>
    <x v="19"/>
    <x v="10"/>
    <x v="4"/>
    <n v="36"/>
    <n v="26"/>
    <n v="4"/>
    <n v="2"/>
    <n v="2"/>
    <n v="138.46"/>
    <n v="0"/>
    <n v="0"/>
    <n v="0"/>
    <n v="0"/>
    <n v="0"/>
    <n v="0"/>
    <n v="0"/>
    <n v="168"/>
  </r>
  <r>
    <x v="10"/>
    <x v="0"/>
    <x v="1"/>
    <s v=" 06, 1 2024"/>
    <x v="9"/>
    <s v="Thursday"/>
    <s v="Jun 06, 10:30 AM LOCAL  "/>
    <x v="1"/>
    <s v="Pakistan"/>
    <x v="19"/>
    <x v="140"/>
    <x v="4"/>
    <n v="14"/>
    <n v="14"/>
    <n v="1"/>
    <n v="1"/>
    <n v="0"/>
    <n v="100"/>
    <n v="0"/>
    <n v="0"/>
    <n v="0"/>
    <n v="0"/>
    <n v="0"/>
    <n v="0"/>
    <n v="0"/>
    <n v="169"/>
  </r>
  <r>
    <x v="11"/>
    <x v="2"/>
    <x v="3"/>
    <s v=" 06, 0 2024"/>
    <x v="10"/>
    <s v="Thursday"/>
    <s v="Jun 06, 03:00 PM LOCAL  "/>
    <x v="5"/>
    <s v="Scotland"/>
    <x v="20"/>
    <x v="141"/>
    <x v="125"/>
    <n v="0"/>
    <n v="3"/>
    <n v="0"/>
    <n v="0"/>
    <n v="0"/>
    <n v="0"/>
    <n v="0"/>
    <n v="0"/>
    <n v="0"/>
    <n v="0"/>
    <n v="0"/>
    <n v="0"/>
    <n v="0"/>
    <n v="170"/>
  </r>
  <r>
    <x v="11"/>
    <x v="2"/>
    <x v="3"/>
    <s v=" 06, 0 2024"/>
    <x v="10"/>
    <s v="Thursday"/>
    <s v="Jun 06, 03:00 PM LOCAL  "/>
    <x v="5"/>
    <s v="Scotland"/>
    <x v="20"/>
    <x v="142"/>
    <x v="126"/>
    <n v="20"/>
    <n v="12"/>
    <n v="4"/>
    <n v="4"/>
    <n v="0"/>
    <n v="166.67"/>
    <n v="0"/>
    <n v="0"/>
    <n v="0"/>
    <n v="0"/>
    <n v="0"/>
    <n v="0"/>
    <n v="0"/>
    <n v="171"/>
  </r>
  <r>
    <x v="11"/>
    <x v="2"/>
    <x v="3"/>
    <s v=" 06, 0 2024"/>
    <x v="10"/>
    <s v="Thursday"/>
    <s v="Jun 06, 03:00 PM LOCAL  "/>
    <x v="5"/>
    <s v="Scotland"/>
    <x v="20"/>
    <x v="42"/>
    <x v="127"/>
    <n v="12"/>
    <n v="14"/>
    <n v="2"/>
    <n v="2"/>
    <n v="0"/>
    <n v="85.71"/>
    <n v="0"/>
    <n v="0"/>
    <n v="0"/>
    <n v="0"/>
    <n v="0"/>
    <n v="0"/>
    <n v="0"/>
    <n v="172"/>
  </r>
  <r>
    <x v="11"/>
    <x v="2"/>
    <x v="3"/>
    <s v=" 06, 0 2024"/>
    <x v="10"/>
    <s v="Thursday"/>
    <s v="Jun 06, 03:00 PM LOCAL  "/>
    <x v="5"/>
    <s v="Scotland"/>
    <x v="20"/>
    <x v="43"/>
    <x v="128"/>
    <n v="52"/>
    <n v="31"/>
    <n v="7"/>
    <n v="5"/>
    <n v="2"/>
    <n v="167.74"/>
    <n v="0"/>
    <n v="0"/>
    <n v="0"/>
    <n v="0"/>
    <n v="0"/>
    <n v="0"/>
    <n v="0"/>
    <n v="173"/>
  </r>
  <r>
    <x v="11"/>
    <x v="2"/>
    <x v="3"/>
    <s v=" 06, 0 2024"/>
    <x v="10"/>
    <s v="Thursday"/>
    <s v="Jun 06, 03:00 PM LOCAL  "/>
    <x v="5"/>
    <s v="Scotland"/>
    <x v="20"/>
    <x v="47"/>
    <x v="129"/>
    <n v="2"/>
    <n v="8"/>
    <n v="0"/>
    <n v="0"/>
    <n v="0"/>
    <n v="25"/>
    <n v="0"/>
    <n v="0"/>
    <n v="0"/>
    <n v="0"/>
    <n v="0"/>
    <n v="0"/>
    <n v="0"/>
    <n v="174"/>
  </r>
  <r>
    <x v="11"/>
    <x v="2"/>
    <x v="3"/>
    <s v=" 06, 0 2024"/>
    <x v="10"/>
    <s v="Thursday"/>
    <s v="Jun 06, 03:00 PM LOCAL  "/>
    <x v="5"/>
    <s v="Scotland"/>
    <x v="20"/>
    <x v="46"/>
    <x v="130"/>
    <n v="28"/>
    <n v="27"/>
    <n v="2"/>
    <n v="1"/>
    <n v="1"/>
    <n v="103.7"/>
    <n v="0"/>
    <n v="0"/>
    <n v="0"/>
    <n v="0"/>
    <n v="0"/>
    <n v="0"/>
    <n v="0"/>
    <n v="175"/>
  </r>
  <r>
    <x v="11"/>
    <x v="2"/>
    <x v="3"/>
    <s v=" 06, 0 2024"/>
    <x v="10"/>
    <s v="Thursday"/>
    <s v="Jun 06, 03:00 PM LOCAL  "/>
    <x v="5"/>
    <s v="Scotland"/>
    <x v="20"/>
    <x v="143"/>
    <x v="131"/>
    <n v="14"/>
    <n v="13"/>
    <n v="1"/>
    <n v="0"/>
    <n v="1"/>
    <n v="107.69"/>
    <n v="0"/>
    <n v="0"/>
    <n v="0"/>
    <n v="0"/>
    <n v="0"/>
    <n v="0"/>
    <n v="0"/>
    <n v="176"/>
  </r>
  <r>
    <x v="11"/>
    <x v="2"/>
    <x v="3"/>
    <s v=" 06, 0 2024"/>
    <x v="10"/>
    <s v="Thursday"/>
    <s v="Jun 06, 03:00 PM LOCAL  "/>
    <x v="5"/>
    <s v="Scotland"/>
    <x v="20"/>
    <x v="144"/>
    <x v="132"/>
    <n v="1"/>
    <n v="2"/>
    <n v="0"/>
    <n v="0"/>
    <n v="0"/>
    <n v="50"/>
    <n v="0"/>
    <n v="0"/>
    <n v="0"/>
    <n v="0"/>
    <n v="0"/>
    <n v="0"/>
    <n v="0"/>
    <n v="177"/>
  </r>
  <r>
    <x v="11"/>
    <x v="2"/>
    <x v="3"/>
    <s v=" 06, 0 2024"/>
    <x v="10"/>
    <s v="Thursday"/>
    <s v="Jun 06, 03:00 PM LOCAL  "/>
    <x v="5"/>
    <s v="Scotland"/>
    <x v="20"/>
    <x v="145"/>
    <x v="133"/>
    <n v="11"/>
    <n v="8"/>
    <n v="1"/>
    <n v="0"/>
    <n v="1"/>
    <n v="137.5"/>
    <n v="0"/>
    <n v="0"/>
    <n v="0"/>
    <n v="0"/>
    <n v="0"/>
    <n v="0"/>
    <n v="0"/>
    <n v="178"/>
  </r>
  <r>
    <x v="11"/>
    <x v="2"/>
    <x v="3"/>
    <s v=" 06, 0 2024"/>
    <x v="10"/>
    <s v="Thursday"/>
    <s v="Jun 06, 03:00 PM LOCAL  "/>
    <x v="5"/>
    <s v="Scotland"/>
    <x v="20"/>
    <x v="146"/>
    <x v="4"/>
    <n v="6"/>
    <n v="4"/>
    <n v="0"/>
    <n v="0"/>
    <n v="0"/>
    <n v="150"/>
    <n v="0"/>
    <n v="0"/>
    <n v="0"/>
    <n v="0"/>
    <n v="0"/>
    <n v="0"/>
    <n v="0"/>
    <n v="179"/>
  </r>
  <r>
    <x v="11"/>
    <x v="2"/>
    <x v="3"/>
    <s v=" 06, 0 2024"/>
    <x v="10"/>
    <s v="Thursday"/>
    <s v="Jun 06, 03:00 PM LOCAL  "/>
    <x v="5"/>
    <s v="Scotland"/>
    <x v="20"/>
    <x v="147"/>
    <x v="4"/>
    <n v="0"/>
    <n v="0"/>
    <n v="0"/>
    <n v="0"/>
    <n v="0"/>
    <n v="0"/>
    <n v="0"/>
    <n v="0"/>
    <n v="0"/>
    <n v="0"/>
    <n v="0"/>
    <n v="0"/>
    <n v="0"/>
    <n v="180"/>
  </r>
  <r>
    <x v="11"/>
    <x v="2"/>
    <x v="3"/>
    <s v=" 06, 0 2024"/>
    <x v="10"/>
    <s v="Thursday"/>
    <s v="Jun 06, 03:00 PM LOCAL  "/>
    <x v="10"/>
    <s v="Namibia"/>
    <x v="21"/>
    <x v="83"/>
    <x v="134"/>
    <n v="7"/>
    <n v="15"/>
    <n v="0"/>
    <n v="0"/>
    <n v="0"/>
    <n v="46.67"/>
    <n v="0"/>
    <n v="0"/>
    <n v="0"/>
    <n v="0"/>
    <n v="0"/>
    <n v="0"/>
    <n v="0"/>
    <n v="181"/>
  </r>
  <r>
    <x v="11"/>
    <x v="2"/>
    <x v="3"/>
    <s v=" 06, 0 2024"/>
    <x v="10"/>
    <s v="Thursday"/>
    <s v="Jun 06, 03:00 PM LOCAL  "/>
    <x v="10"/>
    <s v="Namibia"/>
    <x v="21"/>
    <x v="84"/>
    <x v="135"/>
    <n v="26"/>
    <n v="20"/>
    <n v="4"/>
    <n v="3"/>
    <n v="1"/>
    <n v="130"/>
    <n v="0"/>
    <n v="0"/>
    <n v="0"/>
    <n v="0"/>
    <n v="0"/>
    <n v="0"/>
    <n v="0"/>
    <n v="182"/>
  </r>
  <r>
    <x v="11"/>
    <x v="2"/>
    <x v="3"/>
    <s v=" 06, 0 2024"/>
    <x v="10"/>
    <s v="Thursday"/>
    <s v="Jun 06, 03:00 PM LOCAL  "/>
    <x v="10"/>
    <s v="Namibia"/>
    <x v="21"/>
    <x v="148"/>
    <x v="136"/>
    <n v="19"/>
    <n v="17"/>
    <n v="2"/>
    <n v="2"/>
    <n v="0"/>
    <n v="111.76"/>
    <n v="0"/>
    <n v="0"/>
    <n v="0"/>
    <n v="0"/>
    <n v="0"/>
    <n v="0"/>
    <n v="0"/>
    <n v="183"/>
  </r>
  <r>
    <x v="11"/>
    <x v="2"/>
    <x v="3"/>
    <s v=" 06, 0 2024"/>
    <x v="10"/>
    <s v="Thursday"/>
    <s v="Jun 06, 03:00 PM LOCAL  "/>
    <x v="10"/>
    <s v="Namibia"/>
    <x v="21"/>
    <x v="149"/>
    <x v="4"/>
    <n v="47"/>
    <n v="35"/>
    <n v="4"/>
    <n v="2"/>
    <n v="2"/>
    <n v="134.29"/>
    <n v="0"/>
    <n v="0"/>
    <n v="0"/>
    <n v="0"/>
    <n v="0"/>
    <n v="0"/>
    <n v="0"/>
    <n v="184"/>
  </r>
  <r>
    <x v="11"/>
    <x v="2"/>
    <x v="3"/>
    <s v=" 06, 0 2024"/>
    <x v="10"/>
    <s v="Thursday"/>
    <s v="Jun 06, 03:00 PM LOCAL  "/>
    <x v="10"/>
    <s v="Namibia"/>
    <x v="21"/>
    <x v="150"/>
    <x v="24"/>
    <n v="3"/>
    <n v="5"/>
    <n v="0"/>
    <n v="0"/>
    <n v="0"/>
    <n v="60"/>
    <n v="0"/>
    <n v="0"/>
    <n v="0"/>
    <n v="0"/>
    <n v="0"/>
    <n v="0"/>
    <n v="0"/>
    <n v="185"/>
  </r>
  <r>
    <x v="11"/>
    <x v="2"/>
    <x v="3"/>
    <s v=" 06, 0 2024"/>
    <x v="10"/>
    <s v="Thursday"/>
    <s v="Jun 06, 03:00 PM LOCAL  "/>
    <x v="10"/>
    <s v="Namibia"/>
    <x v="21"/>
    <x v="151"/>
    <x v="137"/>
    <n v="35"/>
    <n v="17"/>
    <n v="4"/>
    <n v="0"/>
    <n v="4"/>
    <n v="205.88"/>
    <n v="0"/>
    <n v="0"/>
    <n v="0"/>
    <n v="0"/>
    <n v="0"/>
    <n v="0"/>
    <n v="0"/>
    <n v="186"/>
  </r>
  <r>
    <x v="11"/>
    <x v="2"/>
    <x v="3"/>
    <s v=" 06, 0 2024"/>
    <x v="10"/>
    <s v="Thursday"/>
    <s v="Jun 06, 03:00 PM LOCAL  "/>
    <x v="10"/>
    <s v="Namibia"/>
    <x v="21"/>
    <x v="152"/>
    <x v="4"/>
    <n v="4"/>
    <n v="3"/>
    <n v="0"/>
    <n v="0"/>
    <n v="0"/>
    <n v="133.33000000000001"/>
    <n v="0"/>
    <n v="0"/>
    <n v="0"/>
    <n v="0"/>
    <n v="0"/>
    <n v="0"/>
    <n v="0"/>
    <n v="187"/>
  </r>
  <r>
    <x v="12"/>
    <x v="3"/>
    <x v="1"/>
    <s v=" 07, 1 2024"/>
    <x v="11"/>
    <s v="Friday"/>
    <s v="Jun 07, 10:30 AM LOCAL  "/>
    <x v="0"/>
    <s v="Ireland"/>
    <x v="22"/>
    <x v="0"/>
    <x v="138"/>
    <n v="14"/>
    <n v="13"/>
    <n v="3"/>
    <n v="3"/>
    <n v="0"/>
    <n v="107.69"/>
    <n v="0"/>
    <n v="0"/>
    <n v="0"/>
    <n v="0"/>
    <n v="0"/>
    <n v="0"/>
    <n v="0"/>
    <n v="188"/>
  </r>
  <r>
    <x v="12"/>
    <x v="3"/>
    <x v="1"/>
    <s v=" 07, 1 2024"/>
    <x v="11"/>
    <s v="Friday"/>
    <s v="Jun 07, 10:30 AM LOCAL  "/>
    <x v="0"/>
    <s v="Ireland"/>
    <x v="22"/>
    <x v="1"/>
    <x v="139"/>
    <n v="6"/>
    <n v="10"/>
    <n v="1"/>
    <n v="1"/>
    <n v="0"/>
    <n v="60"/>
    <n v="0"/>
    <n v="0"/>
    <n v="0"/>
    <n v="0"/>
    <n v="0"/>
    <n v="0"/>
    <n v="0"/>
    <n v="189"/>
  </r>
  <r>
    <x v="12"/>
    <x v="3"/>
    <x v="1"/>
    <s v=" 07, 1 2024"/>
    <x v="11"/>
    <s v="Friday"/>
    <s v="Jun 07, 10:30 AM LOCAL  "/>
    <x v="0"/>
    <s v="Ireland"/>
    <x v="22"/>
    <x v="2"/>
    <x v="140"/>
    <n v="18"/>
    <n v="14"/>
    <n v="2"/>
    <n v="2"/>
    <n v="0"/>
    <n v="128.57"/>
    <n v="0"/>
    <n v="0"/>
    <n v="0"/>
    <n v="0"/>
    <n v="0"/>
    <n v="0"/>
    <n v="0"/>
    <n v="190"/>
  </r>
  <r>
    <x v="12"/>
    <x v="3"/>
    <x v="1"/>
    <s v=" 07, 1 2024"/>
    <x v="11"/>
    <s v="Friday"/>
    <s v="Jun 07, 10:30 AM LOCAL  "/>
    <x v="0"/>
    <s v="Ireland"/>
    <x v="22"/>
    <x v="153"/>
    <x v="141"/>
    <n v="7"/>
    <n v="9"/>
    <n v="1"/>
    <n v="1"/>
    <n v="0"/>
    <n v="77.78"/>
    <n v="0"/>
    <n v="0"/>
    <n v="0"/>
    <n v="0"/>
    <n v="0"/>
    <n v="0"/>
    <n v="0"/>
    <n v="191"/>
  </r>
  <r>
    <x v="12"/>
    <x v="3"/>
    <x v="1"/>
    <s v=" 07, 1 2024"/>
    <x v="11"/>
    <s v="Friday"/>
    <s v="Jun 07, 10:30 AM LOCAL  "/>
    <x v="0"/>
    <s v="Ireland"/>
    <x v="22"/>
    <x v="3"/>
    <x v="142"/>
    <n v="49"/>
    <n v="35"/>
    <n v="5"/>
    <n v="3"/>
    <n v="2"/>
    <n v="140"/>
    <n v="0"/>
    <n v="0"/>
    <n v="0"/>
    <n v="0"/>
    <n v="0"/>
    <n v="0"/>
    <n v="0"/>
    <n v="192"/>
  </r>
  <r>
    <x v="12"/>
    <x v="3"/>
    <x v="1"/>
    <s v=" 07, 1 2024"/>
    <x v="11"/>
    <s v="Friday"/>
    <s v="Jun 07, 10:30 AM LOCAL  "/>
    <x v="0"/>
    <s v="Ireland"/>
    <x v="22"/>
    <x v="4"/>
    <x v="143"/>
    <n v="37"/>
    <n v="36"/>
    <n v="3"/>
    <n v="3"/>
    <n v="0"/>
    <n v="102.78"/>
    <n v="0"/>
    <n v="0"/>
    <n v="0"/>
    <n v="0"/>
    <n v="0"/>
    <n v="0"/>
    <n v="0"/>
    <n v="193"/>
  </r>
  <r>
    <x v="12"/>
    <x v="3"/>
    <x v="1"/>
    <s v=" 07, 1 2024"/>
    <x v="11"/>
    <s v="Friday"/>
    <s v="Jun 07, 10:30 AM LOCAL  "/>
    <x v="0"/>
    <s v="Ireland"/>
    <x v="22"/>
    <x v="6"/>
    <x v="144"/>
    <n v="0"/>
    <n v="2"/>
    <n v="0"/>
    <n v="0"/>
    <n v="0"/>
    <n v="0"/>
    <n v="0"/>
    <n v="0"/>
    <n v="0"/>
    <n v="0"/>
    <n v="0"/>
    <n v="0"/>
    <n v="0"/>
    <n v="194"/>
  </r>
  <r>
    <x v="12"/>
    <x v="3"/>
    <x v="1"/>
    <s v=" 07, 1 2024"/>
    <x v="11"/>
    <s v="Friday"/>
    <s v="Jun 07, 10:30 AM LOCAL  "/>
    <x v="0"/>
    <s v="Ireland"/>
    <x v="22"/>
    <x v="154"/>
    <x v="4"/>
    <n v="1"/>
    <n v="1"/>
    <n v="0"/>
    <n v="0"/>
    <n v="0"/>
    <n v="100"/>
    <n v="0"/>
    <n v="0"/>
    <n v="0"/>
    <n v="0"/>
    <n v="0"/>
    <n v="0"/>
    <n v="0"/>
    <n v="195"/>
  </r>
  <r>
    <x v="12"/>
    <x v="3"/>
    <x v="1"/>
    <s v=" 07, 1 2024"/>
    <x v="11"/>
    <s v="Friday"/>
    <s v="Jun 07, 10:30 AM LOCAL  "/>
    <x v="13"/>
    <s v="Canada"/>
    <x v="23"/>
    <x v="155"/>
    <x v="145"/>
    <n v="17"/>
    <n v="19"/>
    <n v="1"/>
    <n v="1"/>
    <n v="0"/>
    <n v="89.47"/>
    <n v="0"/>
    <n v="0"/>
    <n v="0"/>
    <n v="0"/>
    <n v="0"/>
    <n v="0"/>
    <n v="0"/>
    <n v="196"/>
  </r>
  <r>
    <x v="12"/>
    <x v="3"/>
    <x v="1"/>
    <s v=" 07, 1 2024"/>
    <x v="11"/>
    <s v="Friday"/>
    <s v="Jun 07, 10:30 AM LOCAL  "/>
    <x v="13"/>
    <s v="Canada"/>
    <x v="23"/>
    <x v="156"/>
    <x v="146"/>
    <n v="9"/>
    <n v="17"/>
    <n v="1"/>
    <n v="1"/>
    <n v="0"/>
    <n v="52.94"/>
    <n v="0"/>
    <n v="0"/>
    <n v="0"/>
    <n v="0"/>
    <n v="0"/>
    <n v="0"/>
    <n v="0"/>
    <n v="197"/>
  </r>
  <r>
    <x v="12"/>
    <x v="3"/>
    <x v="1"/>
    <s v=" 07, 1 2024"/>
    <x v="11"/>
    <s v="Friday"/>
    <s v="Jun 07, 10:30 AM LOCAL  "/>
    <x v="13"/>
    <s v="Canada"/>
    <x v="23"/>
    <x v="104"/>
    <x v="147"/>
    <n v="10"/>
    <n v="15"/>
    <n v="0"/>
    <n v="0"/>
    <n v="0"/>
    <n v="66.67"/>
    <n v="0"/>
    <n v="0"/>
    <n v="0"/>
    <n v="0"/>
    <n v="0"/>
    <n v="0"/>
    <n v="0"/>
    <n v="198"/>
  </r>
  <r>
    <x v="12"/>
    <x v="3"/>
    <x v="1"/>
    <s v=" 07, 1 2024"/>
    <x v="11"/>
    <s v="Friday"/>
    <s v="Jun 07, 10:30 AM LOCAL  "/>
    <x v="13"/>
    <s v="Canada"/>
    <x v="23"/>
    <x v="105"/>
    <x v="148"/>
    <n v="7"/>
    <n v="5"/>
    <n v="0"/>
    <n v="0"/>
    <n v="0"/>
    <n v="140"/>
    <n v="0"/>
    <n v="0"/>
    <n v="0"/>
    <n v="0"/>
    <n v="0"/>
    <n v="0"/>
    <n v="0"/>
    <n v="199"/>
  </r>
  <r>
    <x v="12"/>
    <x v="3"/>
    <x v="1"/>
    <s v=" 07, 1 2024"/>
    <x v="11"/>
    <s v="Friday"/>
    <s v="Jun 07, 10:30 AM LOCAL  "/>
    <x v="13"/>
    <s v="Canada"/>
    <x v="23"/>
    <x v="106"/>
    <x v="149"/>
    <n v="4"/>
    <n v="7"/>
    <n v="0"/>
    <n v="0"/>
    <n v="0"/>
    <n v="57.14"/>
    <n v="0"/>
    <n v="0"/>
    <n v="0"/>
    <n v="0"/>
    <n v="0"/>
    <n v="0"/>
    <n v="0"/>
    <n v="200"/>
  </r>
  <r>
    <x v="12"/>
    <x v="3"/>
    <x v="1"/>
    <s v=" 07, 1 2024"/>
    <x v="11"/>
    <s v="Friday"/>
    <s v="Jun 07, 10:30 AM LOCAL  "/>
    <x v="13"/>
    <s v="Canada"/>
    <x v="23"/>
    <x v="157"/>
    <x v="4"/>
    <n v="30"/>
    <n v="23"/>
    <n v="3"/>
    <n v="2"/>
    <n v="1"/>
    <n v="130.43"/>
    <n v="0"/>
    <n v="0"/>
    <n v="0"/>
    <n v="0"/>
    <n v="0"/>
    <n v="0"/>
    <n v="0"/>
    <n v="201"/>
  </r>
  <r>
    <x v="12"/>
    <x v="3"/>
    <x v="1"/>
    <s v=" 07, 1 2024"/>
    <x v="11"/>
    <s v="Friday"/>
    <s v="Jun 07, 10:30 AM LOCAL  "/>
    <x v="13"/>
    <s v="Canada"/>
    <x v="23"/>
    <x v="158"/>
    <x v="7"/>
    <n v="3"/>
    <n v="7"/>
    <n v="0"/>
    <n v="0"/>
    <n v="0"/>
    <n v="42.86"/>
    <n v="0"/>
    <n v="0"/>
    <n v="0"/>
    <n v="0"/>
    <n v="0"/>
    <n v="0"/>
    <n v="0"/>
    <n v="202"/>
  </r>
  <r>
    <x v="12"/>
    <x v="3"/>
    <x v="1"/>
    <s v=" 07, 1 2024"/>
    <x v="11"/>
    <s v="Friday"/>
    <s v="Jun 07, 10:30 AM LOCAL  "/>
    <x v="13"/>
    <s v="Canada"/>
    <x v="23"/>
    <x v="109"/>
    <x v="150"/>
    <n v="34"/>
    <n v="24"/>
    <n v="4"/>
    <n v="3"/>
    <n v="1"/>
    <n v="141.66999999999999"/>
    <n v="0"/>
    <n v="0"/>
    <n v="0"/>
    <n v="0"/>
    <n v="0"/>
    <n v="0"/>
    <n v="0"/>
    <n v="203"/>
  </r>
  <r>
    <x v="12"/>
    <x v="3"/>
    <x v="1"/>
    <s v=" 07, 1 2024"/>
    <x v="11"/>
    <s v="Friday"/>
    <s v="Jun 07, 10:30 AM LOCAL  "/>
    <x v="13"/>
    <s v="Canada"/>
    <x v="23"/>
    <x v="110"/>
    <x v="4"/>
    <n v="2"/>
    <n v="3"/>
    <n v="0"/>
    <n v="0"/>
    <n v="0"/>
    <n v="66.67"/>
    <n v="0"/>
    <n v="0"/>
    <n v="0"/>
    <n v="0"/>
    <n v="0"/>
    <n v="0"/>
    <n v="0"/>
    <n v="204"/>
  </r>
  <r>
    <x v="13"/>
    <x v="1"/>
    <x v="0"/>
    <s v=" 07, 0 2024"/>
    <x v="12"/>
    <s v="Friday"/>
    <s v="Jun 07, 07:30 PM LOCAL  "/>
    <x v="8"/>
    <s v="New Zealand"/>
    <x v="24"/>
    <x v="65"/>
    <x v="151"/>
    <n v="80"/>
    <n v="56"/>
    <n v="10"/>
    <n v="5"/>
    <n v="5"/>
    <n v="142.86000000000001"/>
    <n v="0"/>
    <n v="0"/>
    <n v="0"/>
    <n v="0"/>
    <n v="0"/>
    <n v="0"/>
    <n v="0"/>
    <n v="205"/>
  </r>
  <r>
    <x v="13"/>
    <x v="1"/>
    <x v="0"/>
    <s v=" 07, 0 2024"/>
    <x v="12"/>
    <s v="Friday"/>
    <s v="Jun 07, 07:30 PM LOCAL  "/>
    <x v="8"/>
    <s v="New Zealand"/>
    <x v="24"/>
    <x v="66"/>
    <x v="152"/>
    <n v="44"/>
    <n v="41"/>
    <n v="5"/>
    <n v="3"/>
    <n v="2"/>
    <n v="107.32"/>
    <n v="0"/>
    <n v="0"/>
    <n v="0"/>
    <n v="0"/>
    <n v="0"/>
    <n v="0"/>
    <n v="0"/>
    <n v="206"/>
  </r>
  <r>
    <x v="13"/>
    <x v="1"/>
    <x v="0"/>
    <s v=" 07, 0 2024"/>
    <x v="12"/>
    <s v="Friday"/>
    <s v="Jun 07, 07:30 PM LOCAL  "/>
    <x v="8"/>
    <s v="New Zealand"/>
    <x v="24"/>
    <x v="70"/>
    <x v="153"/>
    <n v="22"/>
    <n v="13"/>
    <n v="3"/>
    <n v="1"/>
    <n v="2"/>
    <n v="169.23"/>
    <n v="0"/>
    <n v="0"/>
    <n v="0"/>
    <n v="0"/>
    <n v="0"/>
    <n v="0"/>
    <n v="0"/>
    <n v="207"/>
  </r>
  <r>
    <x v="13"/>
    <x v="1"/>
    <x v="0"/>
    <s v=" 07, 0 2024"/>
    <x v="12"/>
    <s v="Friday"/>
    <s v="Jun 07, 07:30 PM LOCAL  "/>
    <x v="8"/>
    <s v="New Zealand"/>
    <x v="24"/>
    <x v="68"/>
    <x v="154"/>
    <n v="0"/>
    <n v="1"/>
    <n v="0"/>
    <n v="0"/>
    <n v="0"/>
    <n v="0"/>
    <n v="0"/>
    <n v="0"/>
    <n v="0"/>
    <n v="0"/>
    <n v="0"/>
    <n v="0"/>
    <n v="0"/>
    <n v="208"/>
  </r>
  <r>
    <x v="13"/>
    <x v="1"/>
    <x v="0"/>
    <s v=" 07, 0 2024"/>
    <x v="12"/>
    <s v="Friday"/>
    <s v="Jun 07, 07:30 PM LOCAL  "/>
    <x v="8"/>
    <s v="New Zealand"/>
    <x v="24"/>
    <x v="71"/>
    <x v="155"/>
    <n v="6"/>
    <n v="5"/>
    <n v="1"/>
    <n v="1"/>
    <n v="0"/>
    <n v="120"/>
    <n v="0"/>
    <n v="0"/>
    <n v="0"/>
    <n v="0"/>
    <n v="0"/>
    <n v="0"/>
    <n v="0"/>
    <n v="209"/>
  </r>
  <r>
    <x v="13"/>
    <x v="1"/>
    <x v="0"/>
    <s v=" 07, 0 2024"/>
    <x v="12"/>
    <s v="Friday"/>
    <s v="Jun 07, 07:30 PM LOCAL  "/>
    <x v="8"/>
    <s v="New Zealand"/>
    <x v="24"/>
    <x v="159"/>
    <x v="4"/>
    <n v="1"/>
    <n v="1"/>
    <n v="0"/>
    <n v="0"/>
    <n v="0"/>
    <n v="100"/>
    <n v="0"/>
    <n v="0"/>
    <n v="0"/>
    <n v="0"/>
    <n v="0"/>
    <n v="0"/>
    <n v="0"/>
    <n v="210"/>
  </r>
  <r>
    <x v="13"/>
    <x v="1"/>
    <x v="0"/>
    <s v=" 07, 0 2024"/>
    <x v="12"/>
    <s v="Friday"/>
    <s v="Jun 07, 07:30 PM LOCAL  "/>
    <x v="8"/>
    <s v="New Zealand"/>
    <x v="24"/>
    <x v="69"/>
    <x v="156"/>
    <n v="0"/>
    <n v="2"/>
    <n v="0"/>
    <n v="0"/>
    <n v="0"/>
    <n v="0"/>
    <n v="0"/>
    <n v="0"/>
    <n v="0"/>
    <n v="0"/>
    <n v="0"/>
    <n v="0"/>
    <n v="0"/>
    <n v="211"/>
  </r>
  <r>
    <x v="13"/>
    <x v="1"/>
    <x v="0"/>
    <s v=" 07, 0 2024"/>
    <x v="12"/>
    <s v="Friday"/>
    <s v="Jun 07, 07:30 PM LOCAL  "/>
    <x v="8"/>
    <s v="New Zealand"/>
    <x v="24"/>
    <x v="67"/>
    <x v="4"/>
    <n v="1"/>
    <n v="1"/>
    <n v="0"/>
    <n v="0"/>
    <n v="0"/>
    <n v="100"/>
    <n v="0"/>
    <n v="0"/>
    <n v="0"/>
    <n v="0"/>
    <n v="0"/>
    <n v="0"/>
    <n v="0"/>
    <n v="212"/>
  </r>
  <r>
    <x v="13"/>
    <x v="1"/>
    <x v="0"/>
    <s v=" 07, 0 2024"/>
    <x v="12"/>
    <s v="Friday"/>
    <s v="Jun 07, 07:30 PM LOCAL  "/>
    <x v="17"/>
    <s v="Afghanistan"/>
    <x v="25"/>
    <x v="160"/>
    <x v="54"/>
    <n v="0"/>
    <n v="1"/>
    <n v="0"/>
    <n v="0"/>
    <n v="0"/>
    <n v="0"/>
    <n v="0"/>
    <n v="0"/>
    <n v="0"/>
    <n v="0"/>
    <n v="0"/>
    <n v="0"/>
    <n v="0"/>
    <n v="213"/>
  </r>
  <r>
    <x v="13"/>
    <x v="1"/>
    <x v="0"/>
    <s v=" 07, 0 2024"/>
    <x v="12"/>
    <s v="Friday"/>
    <s v="Jun 07, 07:30 PM LOCAL  "/>
    <x v="17"/>
    <s v="Afghanistan"/>
    <x v="25"/>
    <x v="161"/>
    <x v="157"/>
    <n v="8"/>
    <n v="10"/>
    <n v="1"/>
    <n v="1"/>
    <n v="0"/>
    <n v="80"/>
    <n v="0"/>
    <n v="0"/>
    <n v="0"/>
    <n v="0"/>
    <n v="0"/>
    <n v="0"/>
    <n v="0"/>
    <n v="214"/>
  </r>
  <r>
    <x v="13"/>
    <x v="1"/>
    <x v="0"/>
    <s v=" 07, 0 2024"/>
    <x v="12"/>
    <s v="Friday"/>
    <s v="Jun 07, 07:30 PM LOCAL  "/>
    <x v="17"/>
    <s v="Afghanistan"/>
    <x v="25"/>
    <x v="162"/>
    <x v="158"/>
    <n v="9"/>
    <n v="13"/>
    <n v="1"/>
    <n v="1"/>
    <n v="0"/>
    <n v="69.23"/>
    <n v="0"/>
    <n v="0"/>
    <n v="0"/>
    <n v="0"/>
    <n v="0"/>
    <n v="0"/>
    <n v="0"/>
    <n v="215"/>
  </r>
  <r>
    <x v="13"/>
    <x v="1"/>
    <x v="0"/>
    <s v=" 07, 0 2024"/>
    <x v="12"/>
    <s v="Friday"/>
    <s v="Jun 07, 07:30 PM LOCAL  "/>
    <x v="17"/>
    <s v="Afghanistan"/>
    <x v="25"/>
    <x v="163"/>
    <x v="59"/>
    <n v="5"/>
    <n v="5"/>
    <n v="1"/>
    <n v="1"/>
    <n v="0"/>
    <n v="100"/>
    <n v="0"/>
    <n v="0"/>
    <n v="0"/>
    <n v="0"/>
    <n v="0"/>
    <n v="0"/>
    <n v="0"/>
    <n v="216"/>
  </r>
  <r>
    <x v="13"/>
    <x v="1"/>
    <x v="0"/>
    <s v=" 07, 0 2024"/>
    <x v="12"/>
    <s v="Friday"/>
    <s v="Jun 07, 07:30 PM LOCAL  "/>
    <x v="17"/>
    <s v="Afghanistan"/>
    <x v="25"/>
    <x v="164"/>
    <x v="159"/>
    <n v="18"/>
    <n v="18"/>
    <n v="2"/>
    <n v="2"/>
    <n v="0"/>
    <n v="100"/>
    <n v="0"/>
    <n v="0"/>
    <n v="0"/>
    <n v="0"/>
    <n v="0"/>
    <n v="0"/>
    <n v="0"/>
    <n v="217"/>
  </r>
  <r>
    <x v="13"/>
    <x v="1"/>
    <x v="0"/>
    <s v=" 07, 0 2024"/>
    <x v="12"/>
    <s v="Friday"/>
    <s v="Jun 07, 07:30 PM LOCAL  "/>
    <x v="17"/>
    <s v="Afghanistan"/>
    <x v="25"/>
    <x v="165"/>
    <x v="61"/>
    <n v="4"/>
    <n v="7"/>
    <n v="0"/>
    <n v="0"/>
    <n v="0"/>
    <n v="57.14"/>
    <n v="0"/>
    <n v="0"/>
    <n v="0"/>
    <n v="0"/>
    <n v="0"/>
    <n v="0"/>
    <n v="0"/>
    <n v="218"/>
  </r>
  <r>
    <x v="13"/>
    <x v="1"/>
    <x v="0"/>
    <s v=" 07, 0 2024"/>
    <x v="12"/>
    <s v="Friday"/>
    <s v="Jun 07, 07:30 PM LOCAL  "/>
    <x v="17"/>
    <s v="Afghanistan"/>
    <x v="25"/>
    <x v="166"/>
    <x v="60"/>
    <n v="0"/>
    <n v="1"/>
    <n v="0"/>
    <n v="0"/>
    <n v="0"/>
    <n v="0"/>
    <n v="0"/>
    <n v="0"/>
    <n v="0"/>
    <n v="0"/>
    <n v="0"/>
    <n v="0"/>
    <n v="0"/>
    <n v="219"/>
  </r>
  <r>
    <x v="13"/>
    <x v="1"/>
    <x v="0"/>
    <s v=" 07, 0 2024"/>
    <x v="12"/>
    <s v="Friday"/>
    <s v="Jun 07, 07:30 PM LOCAL  "/>
    <x v="17"/>
    <s v="Afghanistan"/>
    <x v="25"/>
    <x v="167"/>
    <x v="160"/>
    <n v="4"/>
    <n v="8"/>
    <n v="0"/>
    <n v="0"/>
    <n v="0"/>
    <n v="50"/>
    <n v="0"/>
    <n v="0"/>
    <n v="0"/>
    <n v="0"/>
    <n v="0"/>
    <n v="0"/>
    <n v="0"/>
    <n v="220"/>
  </r>
  <r>
    <x v="13"/>
    <x v="1"/>
    <x v="0"/>
    <s v=" 07, 0 2024"/>
    <x v="12"/>
    <s v="Friday"/>
    <s v="Jun 07, 07:30 PM LOCAL  "/>
    <x v="17"/>
    <s v="Afghanistan"/>
    <x v="25"/>
    <x v="168"/>
    <x v="161"/>
    <n v="12"/>
    <n v="17"/>
    <n v="1"/>
    <n v="0"/>
    <n v="1"/>
    <n v="70.59"/>
    <n v="0"/>
    <n v="0"/>
    <n v="0"/>
    <n v="0"/>
    <n v="0"/>
    <n v="0"/>
    <n v="0"/>
    <n v="221"/>
  </r>
  <r>
    <x v="13"/>
    <x v="1"/>
    <x v="0"/>
    <s v=" 07, 0 2024"/>
    <x v="12"/>
    <s v="Friday"/>
    <s v="Jun 07, 07:30 PM LOCAL  "/>
    <x v="17"/>
    <s v="Afghanistan"/>
    <x v="25"/>
    <x v="169"/>
    <x v="162"/>
    <n v="2"/>
    <n v="5"/>
    <n v="0"/>
    <n v="0"/>
    <n v="0"/>
    <n v="40"/>
    <n v="0"/>
    <n v="0"/>
    <n v="0"/>
    <n v="0"/>
    <n v="0"/>
    <n v="0"/>
    <n v="0"/>
    <n v="222"/>
  </r>
  <r>
    <x v="13"/>
    <x v="1"/>
    <x v="0"/>
    <s v=" 07, 0 2024"/>
    <x v="12"/>
    <s v="Friday"/>
    <s v="Jun 07, 07:30 PM LOCAL  "/>
    <x v="17"/>
    <s v="Afghanistan"/>
    <x v="25"/>
    <x v="170"/>
    <x v="4"/>
    <n v="3"/>
    <n v="7"/>
    <n v="0"/>
    <n v="0"/>
    <n v="0"/>
    <n v="42.86"/>
    <n v="0"/>
    <n v="0"/>
    <n v="0"/>
    <n v="0"/>
    <n v="0"/>
    <n v="0"/>
    <n v="0"/>
    <n v="223"/>
  </r>
  <r>
    <x v="14"/>
    <x v="0"/>
    <x v="0"/>
    <s v=" 07, 0 2024"/>
    <x v="12"/>
    <s v="Friday"/>
    <s v="Jun 07, 07:30 PM LOCAL  "/>
    <x v="6"/>
    <s v="Bangladesh"/>
    <x v="26"/>
    <x v="48"/>
    <x v="163"/>
    <n v="47"/>
    <n v="28"/>
    <n v="8"/>
    <n v="7"/>
    <n v="1"/>
    <n v="167.86"/>
    <n v="0"/>
    <n v="0"/>
    <n v="0"/>
    <n v="0"/>
    <n v="0"/>
    <n v="0"/>
    <n v="0"/>
    <n v="224"/>
  </r>
  <r>
    <x v="14"/>
    <x v="0"/>
    <x v="0"/>
    <s v=" 07, 0 2024"/>
    <x v="12"/>
    <s v="Friday"/>
    <s v="Jun 07, 07:30 PM LOCAL  "/>
    <x v="6"/>
    <s v="Bangladesh"/>
    <x v="26"/>
    <x v="49"/>
    <x v="164"/>
    <n v="10"/>
    <n v="8"/>
    <n v="2"/>
    <n v="2"/>
    <n v="0"/>
    <n v="125"/>
    <n v="0"/>
    <n v="0"/>
    <n v="0"/>
    <n v="0"/>
    <n v="0"/>
    <n v="0"/>
    <n v="0"/>
    <n v="225"/>
  </r>
  <r>
    <x v="14"/>
    <x v="0"/>
    <x v="0"/>
    <s v=" 07, 0 2024"/>
    <x v="12"/>
    <s v="Friday"/>
    <s v="Jun 07, 07:30 PM LOCAL  "/>
    <x v="6"/>
    <s v="Bangladesh"/>
    <x v="26"/>
    <x v="50"/>
    <x v="165"/>
    <n v="4"/>
    <n v="5"/>
    <n v="1"/>
    <n v="1"/>
    <n v="0"/>
    <n v="80"/>
    <n v="0"/>
    <n v="0"/>
    <n v="0"/>
    <n v="0"/>
    <n v="0"/>
    <n v="0"/>
    <n v="0"/>
    <n v="226"/>
  </r>
  <r>
    <x v="14"/>
    <x v="0"/>
    <x v="0"/>
    <s v=" 07, 0 2024"/>
    <x v="12"/>
    <s v="Friday"/>
    <s v="Jun 07, 07:30 PM LOCAL  "/>
    <x v="6"/>
    <s v="Bangladesh"/>
    <x v="26"/>
    <x v="171"/>
    <x v="166"/>
    <n v="21"/>
    <n v="26"/>
    <n v="1"/>
    <n v="1"/>
    <n v="0"/>
    <n v="80.77"/>
    <n v="0"/>
    <n v="0"/>
    <n v="0"/>
    <n v="0"/>
    <n v="0"/>
    <n v="0"/>
    <n v="0"/>
    <n v="227"/>
  </r>
  <r>
    <x v="14"/>
    <x v="0"/>
    <x v="0"/>
    <s v=" 07, 0 2024"/>
    <x v="12"/>
    <s v="Friday"/>
    <s v="Jun 07, 07:30 PM LOCAL  "/>
    <x v="6"/>
    <s v="Bangladesh"/>
    <x v="26"/>
    <x v="53"/>
    <x v="167"/>
    <n v="19"/>
    <n v="21"/>
    <n v="2"/>
    <n v="1"/>
    <n v="1"/>
    <n v="90.48"/>
    <n v="0"/>
    <n v="0"/>
    <n v="0"/>
    <n v="0"/>
    <n v="0"/>
    <n v="0"/>
    <n v="0"/>
    <n v="228"/>
  </r>
  <r>
    <x v="14"/>
    <x v="0"/>
    <x v="0"/>
    <s v=" 07, 0 2024"/>
    <x v="12"/>
    <s v="Friday"/>
    <s v="Jun 07, 07:30 PM LOCAL  "/>
    <x v="6"/>
    <s v="Bangladesh"/>
    <x v="26"/>
    <x v="51"/>
    <x v="168"/>
    <n v="0"/>
    <n v="1"/>
    <n v="0"/>
    <n v="0"/>
    <n v="0"/>
    <n v="0"/>
    <n v="0"/>
    <n v="0"/>
    <n v="0"/>
    <n v="0"/>
    <n v="0"/>
    <n v="0"/>
    <n v="0"/>
    <n v="229"/>
  </r>
  <r>
    <x v="14"/>
    <x v="0"/>
    <x v="0"/>
    <s v=" 07, 0 2024"/>
    <x v="12"/>
    <s v="Friday"/>
    <s v="Jun 07, 07:30 PM LOCAL  "/>
    <x v="6"/>
    <s v="Bangladesh"/>
    <x v="26"/>
    <x v="54"/>
    <x v="169"/>
    <n v="16"/>
    <n v="19"/>
    <n v="1"/>
    <n v="1"/>
    <n v="0"/>
    <n v="84.21"/>
    <n v="0"/>
    <n v="0"/>
    <n v="0"/>
    <n v="0"/>
    <n v="0"/>
    <n v="0"/>
    <n v="0"/>
    <n v="230"/>
  </r>
  <r>
    <x v="14"/>
    <x v="0"/>
    <x v="0"/>
    <s v=" 07, 0 2024"/>
    <x v="12"/>
    <s v="Friday"/>
    <s v="Jun 07, 07:30 PM LOCAL  "/>
    <x v="6"/>
    <s v="Bangladesh"/>
    <x v="26"/>
    <x v="55"/>
    <x v="170"/>
    <n v="3"/>
    <n v="7"/>
    <n v="0"/>
    <n v="0"/>
    <n v="0"/>
    <n v="42.86"/>
    <n v="0"/>
    <n v="0"/>
    <n v="0"/>
    <n v="0"/>
    <n v="0"/>
    <n v="0"/>
    <n v="0"/>
    <n v="231"/>
  </r>
  <r>
    <x v="14"/>
    <x v="0"/>
    <x v="0"/>
    <s v=" 07, 0 2024"/>
    <x v="12"/>
    <s v="Friday"/>
    <s v="Jun 07, 07:30 PM LOCAL  "/>
    <x v="6"/>
    <s v="Bangladesh"/>
    <x v="26"/>
    <x v="56"/>
    <x v="165"/>
    <n v="0"/>
    <n v="3"/>
    <n v="0"/>
    <n v="0"/>
    <n v="0"/>
    <n v="0"/>
    <n v="0"/>
    <n v="0"/>
    <n v="0"/>
    <n v="0"/>
    <n v="0"/>
    <n v="0"/>
    <n v="0"/>
    <n v="232"/>
  </r>
  <r>
    <x v="14"/>
    <x v="0"/>
    <x v="0"/>
    <s v=" 07, 0 2024"/>
    <x v="12"/>
    <s v="Friday"/>
    <s v="Jun 07, 07:30 PM LOCAL  "/>
    <x v="6"/>
    <s v="Bangladesh"/>
    <x v="26"/>
    <x v="57"/>
    <x v="4"/>
    <n v="0"/>
    <n v="1"/>
    <n v="0"/>
    <n v="0"/>
    <n v="0"/>
    <n v="0"/>
    <n v="0"/>
    <n v="0"/>
    <n v="0"/>
    <n v="0"/>
    <n v="0"/>
    <n v="0"/>
    <n v="0"/>
    <n v="233"/>
  </r>
  <r>
    <x v="14"/>
    <x v="0"/>
    <x v="0"/>
    <s v=" 07, 0 2024"/>
    <x v="12"/>
    <s v="Friday"/>
    <s v="Jun 07, 07:30 PM LOCAL  "/>
    <x v="6"/>
    <s v="Bangladesh"/>
    <x v="26"/>
    <x v="58"/>
    <x v="4"/>
    <n v="0"/>
    <n v="1"/>
    <n v="0"/>
    <n v="0"/>
    <n v="0"/>
    <n v="0"/>
    <n v="0"/>
    <n v="0"/>
    <n v="0"/>
    <n v="0"/>
    <n v="0"/>
    <n v="0"/>
    <n v="0"/>
    <n v="234"/>
  </r>
  <r>
    <x v="14"/>
    <x v="0"/>
    <x v="0"/>
    <s v=" 07, 0 2024"/>
    <x v="12"/>
    <s v="Friday"/>
    <s v="Jun 07, 07:30 PM LOCAL  "/>
    <x v="18"/>
    <s v="Sri Lanka"/>
    <x v="27"/>
    <x v="172"/>
    <x v="171"/>
    <n v="3"/>
    <n v="6"/>
    <n v="0"/>
    <n v="0"/>
    <n v="0"/>
    <n v="50"/>
    <n v="0"/>
    <n v="0"/>
    <n v="0"/>
    <n v="0"/>
    <n v="0"/>
    <n v="0"/>
    <n v="0"/>
    <n v="235"/>
  </r>
  <r>
    <x v="14"/>
    <x v="0"/>
    <x v="0"/>
    <s v=" 07, 0 2024"/>
    <x v="12"/>
    <s v="Friday"/>
    <s v="Jun 07, 07:30 PM LOCAL  "/>
    <x v="18"/>
    <s v="Sri Lanka"/>
    <x v="27"/>
    <x v="173"/>
    <x v="172"/>
    <n v="0"/>
    <n v="2"/>
    <n v="0"/>
    <n v="0"/>
    <n v="0"/>
    <n v="0"/>
    <n v="0"/>
    <n v="0"/>
    <n v="0"/>
    <n v="0"/>
    <n v="0"/>
    <n v="0"/>
    <n v="0"/>
    <n v="236"/>
  </r>
  <r>
    <x v="14"/>
    <x v="0"/>
    <x v="0"/>
    <s v=" 07, 0 2024"/>
    <x v="12"/>
    <s v="Friday"/>
    <s v="Jun 07, 07:30 PM LOCAL  "/>
    <x v="18"/>
    <s v="Sri Lanka"/>
    <x v="27"/>
    <x v="174"/>
    <x v="173"/>
    <n v="36"/>
    <n v="38"/>
    <n v="3"/>
    <n v="2"/>
    <n v="1"/>
    <n v="94.74"/>
    <n v="0"/>
    <n v="0"/>
    <n v="0"/>
    <n v="0"/>
    <n v="0"/>
    <n v="0"/>
    <n v="0"/>
    <n v="237"/>
  </r>
  <r>
    <x v="14"/>
    <x v="0"/>
    <x v="0"/>
    <s v=" 07, 0 2024"/>
    <x v="12"/>
    <s v="Friday"/>
    <s v="Jun 07, 07:30 PM LOCAL  "/>
    <x v="18"/>
    <s v="Sri Lanka"/>
    <x v="27"/>
    <x v="175"/>
    <x v="174"/>
    <n v="7"/>
    <n v="13"/>
    <n v="0"/>
    <n v="0"/>
    <n v="0"/>
    <n v="53.85"/>
    <n v="0"/>
    <n v="0"/>
    <n v="0"/>
    <n v="0"/>
    <n v="0"/>
    <n v="0"/>
    <n v="0"/>
    <n v="238"/>
  </r>
  <r>
    <x v="14"/>
    <x v="0"/>
    <x v="0"/>
    <s v=" 07, 0 2024"/>
    <x v="12"/>
    <s v="Friday"/>
    <s v="Jun 07, 07:30 PM LOCAL  "/>
    <x v="18"/>
    <s v="Sri Lanka"/>
    <x v="27"/>
    <x v="176"/>
    <x v="173"/>
    <n v="40"/>
    <n v="20"/>
    <n v="5"/>
    <n v="1"/>
    <n v="4"/>
    <n v="200"/>
    <n v="0"/>
    <n v="0"/>
    <n v="0"/>
    <n v="0"/>
    <n v="0"/>
    <n v="0"/>
    <n v="0"/>
    <n v="239"/>
  </r>
  <r>
    <x v="14"/>
    <x v="0"/>
    <x v="0"/>
    <s v=" 07, 0 2024"/>
    <x v="12"/>
    <s v="Friday"/>
    <s v="Jun 07, 07:30 PM LOCAL  "/>
    <x v="18"/>
    <s v="Sri Lanka"/>
    <x v="27"/>
    <x v="177"/>
    <x v="175"/>
    <n v="8"/>
    <n v="14"/>
    <n v="0"/>
    <n v="0"/>
    <n v="0"/>
    <n v="57.14"/>
    <n v="0"/>
    <n v="0"/>
    <n v="0"/>
    <n v="0"/>
    <n v="0"/>
    <n v="0"/>
    <n v="0"/>
    <n v="240"/>
  </r>
  <r>
    <x v="14"/>
    <x v="0"/>
    <x v="0"/>
    <s v=" 07, 0 2024"/>
    <x v="12"/>
    <s v="Friday"/>
    <s v="Jun 07, 07:30 PM LOCAL  "/>
    <x v="18"/>
    <s v="Sri Lanka"/>
    <x v="27"/>
    <x v="178"/>
    <x v="4"/>
    <n v="16"/>
    <n v="13"/>
    <n v="1"/>
    <n v="0"/>
    <n v="1"/>
    <n v="123.08"/>
    <n v="0"/>
    <n v="0"/>
    <n v="0"/>
    <n v="0"/>
    <n v="0"/>
    <n v="0"/>
    <n v="0"/>
    <n v="241"/>
  </r>
  <r>
    <x v="14"/>
    <x v="0"/>
    <x v="0"/>
    <s v=" 07, 0 2024"/>
    <x v="12"/>
    <s v="Friday"/>
    <s v="Jun 07, 07:30 PM LOCAL  "/>
    <x v="18"/>
    <s v="Sri Lanka"/>
    <x v="27"/>
    <x v="179"/>
    <x v="171"/>
    <n v="1"/>
    <n v="3"/>
    <n v="0"/>
    <n v="0"/>
    <n v="0"/>
    <n v="33.33"/>
    <n v="0"/>
    <n v="0"/>
    <n v="0"/>
    <n v="0"/>
    <n v="0"/>
    <n v="0"/>
    <n v="0"/>
    <n v="242"/>
  </r>
  <r>
    <x v="14"/>
    <x v="0"/>
    <x v="0"/>
    <s v=" 07, 0 2024"/>
    <x v="12"/>
    <s v="Friday"/>
    <s v="Jun 07, 07:30 PM LOCAL  "/>
    <x v="18"/>
    <s v="Sri Lanka"/>
    <x v="27"/>
    <x v="180"/>
    <x v="176"/>
    <n v="0"/>
    <n v="1"/>
    <n v="0"/>
    <n v="0"/>
    <n v="0"/>
    <n v="0"/>
    <n v="0"/>
    <n v="0"/>
    <n v="0"/>
    <n v="0"/>
    <n v="0"/>
    <n v="0"/>
    <n v="0"/>
    <n v="243"/>
  </r>
  <r>
    <x v="14"/>
    <x v="0"/>
    <x v="0"/>
    <s v=" 07, 0 2024"/>
    <x v="12"/>
    <s v="Friday"/>
    <s v="Jun 07, 07:30 PM LOCAL  "/>
    <x v="18"/>
    <s v="Sri Lanka"/>
    <x v="27"/>
    <x v="181"/>
    <x v="4"/>
    <n v="1"/>
    <n v="4"/>
    <n v="0"/>
    <n v="0"/>
    <n v="0"/>
    <n v="25"/>
    <n v="0"/>
    <n v="0"/>
    <n v="0"/>
    <n v="0"/>
    <n v="0"/>
    <n v="0"/>
    <n v="0"/>
    <n v="244"/>
  </r>
  <r>
    <x v="15"/>
    <x v="3"/>
    <x v="1"/>
    <s v=" 08, 1 2024"/>
    <x v="13"/>
    <s v="Saturday"/>
    <s v="Jun 08, 10:30 AM LOCAL  "/>
    <x v="12"/>
    <s v="South Africa"/>
    <x v="28"/>
    <x v="96"/>
    <x v="177"/>
    <n v="0"/>
    <n v="3"/>
    <n v="0"/>
    <n v="0"/>
    <n v="0"/>
    <n v="0"/>
    <n v="0"/>
    <n v="0"/>
    <n v="0"/>
    <n v="0"/>
    <n v="0"/>
    <n v="0"/>
    <n v="0"/>
    <n v="245"/>
  </r>
  <r>
    <x v="15"/>
    <x v="3"/>
    <x v="1"/>
    <s v=" 08, 1 2024"/>
    <x v="13"/>
    <s v="Saturday"/>
    <s v="Jun 08, 10:30 AM LOCAL  "/>
    <x v="12"/>
    <s v="South Africa"/>
    <x v="28"/>
    <x v="97"/>
    <x v="178"/>
    <n v="2"/>
    <n v="6"/>
    <n v="0"/>
    <n v="0"/>
    <n v="0"/>
    <n v="33.33"/>
    <n v="0"/>
    <n v="0"/>
    <n v="0"/>
    <n v="0"/>
    <n v="0"/>
    <n v="0"/>
    <n v="0"/>
    <n v="246"/>
  </r>
  <r>
    <x v="15"/>
    <x v="3"/>
    <x v="1"/>
    <s v=" 08, 1 2024"/>
    <x v="13"/>
    <s v="Saturday"/>
    <s v="Jun 08, 10:30 AM LOCAL  "/>
    <x v="12"/>
    <s v="South Africa"/>
    <x v="28"/>
    <x v="98"/>
    <x v="179"/>
    <n v="12"/>
    <n v="17"/>
    <n v="1"/>
    <n v="1"/>
    <n v="0"/>
    <n v="70.59"/>
    <n v="0"/>
    <n v="0"/>
    <n v="0"/>
    <n v="0"/>
    <n v="0"/>
    <n v="0"/>
    <n v="0"/>
    <n v="247"/>
  </r>
  <r>
    <x v="15"/>
    <x v="3"/>
    <x v="1"/>
    <s v=" 08, 1 2024"/>
    <x v="13"/>
    <s v="Saturday"/>
    <s v="Jun 08, 10:30 AM LOCAL  "/>
    <x v="12"/>
    <s v="South Africa"/>
    <x v="28"/>
    <x v="99"/>
    <x v="178"/>
    <n v="40"/>
    <n v="45"/>
    <n v="3"/>
    <n v="2"/>
    <n v="1"/>
    <n v="88.89"/>
    <n v="0"/>
    <n v="0"/>
    <n v="0"/>
    <n v="0"/>
    <n v="0"/>
    <n v="0"/>
    <n v="0"/>
    <n v="248"/>
  </r>
  <r>
    <x v="15"/>
    <x v="3"/>
    <x v="1"/>
    <s v=" 08, 1 2024"/>
    <x v="13"/>
    <s v="Saturday"/>
    <s v="Jun 08, 10:30 AM LOCAL  "/>
    <x v="12"/>
    <s v="South Africa"/>
    <x v="28"/>
    <x v="101"/>
    <x v="180"/>
    <n v="6"/>
    <n v="16"/>
    <n v="0"/>
    <n v="0"/>
    <n v="0"/>
    <n v="37.5"/>
    <n v="0"/>
    <n v="0"/>
    <n v="0"/>
    <n v="0"/>
    <n v="0"/>
    <n v="0"/>
    <n v="0"/>
    <n v="249"/>
  </r>
  <r>
    <x v="15"/>
    <x v="3"/>
    <x v="1"/>
    <s v=" 08, 1 2024"/>
    <x v="13"/>
    <s v="Saturday"/>
    <s v="Jun 08, 10:30 AM LOCAL  "/>
    <x v="12"/>
    <s v="South Africa"/>
    <x v="28"/>
    <x v="182"/>
    <x v="181"/>
    <n v="10"/>
    <n v="9"/>
    <n v="1"/>
    <n v="0"/>
    <n v="1"/>
    <n v="111.11"/>
    <n v="0"/>
    <n v="0"/>
    <n v="0"/>
    <n v="0"/>
    <n v="0"/>
    <n v="0"/>
    <n v="0"/>
    <n v="250"/>
  </r>
  <r>
    <x v="15"/>
    <x v="3"/>
    <x v="1"/>
    <s v=" 08, 1 2024"/>
    <x v="13"/>
    <s v="Saturday"/>
    <s v="Jun 08, 10:30 AM LOCAL  "/>
    <x v="12"/>
    <s v="South Africa"/>
    <x v="28"/>
    <x v="183"/>
    <x v="182"/>
    <n v="0"/>
    <n v="1"/>
    <n v="0"/>
    <n v="0"/>
    <n v="0"/>
    <n v="0"/>
    <n v="0"/>
    <n v="0"/>
    <n v="0"/>
    <n v="0"/>
    <n v="0"/>
    <n v="0"/>
    <n v="0"/>
    <n v="251"/>
  </r>
  <r>
    <x v="15"/>
    <x v="3"/>
    <x v="1"/>
    <s v=" 08, 1 2024"/>
    <x v="13"/>
    <s v="Saturday"/>
    <s v="Jun 08, 10:30 AM LOCAL  "/>
    <x v="12"/>
    <s v="South Africa"/>
    <x v="28"/>
    <x v="184"/>
    <x v="183"/>
    <n v="23"/>
    <n v="22"/>
    <n v="3"/>
    <n v="3"/>
    <n v="0"/>
    <n v="104.55"/>
    <n v="0"/>
    <n v="0"/>
    <n v="0"/>
    <n v="0"/>
    <n v="0"/>
    <n v="0"/>
    <n v="0"/>
    <n v="252"/>
  </r>
  <r>
    <x v="15"/>
    <x v="3"/>
    <x v="1"/>
    <s v=" 08, 1 2024"/>
    <x v="13"/>
    <s v="Saturday"/>
    <s v="Jun 08, 10:30 AM LOCAL  "/>
    <x v="12"/>
    <s v="South Africa"/>
    <x v="28"/>
    <x v="185"/>
    <x v="184"/>
    <n v="0"/>
    <n v="2"/>
    <n v="0"/>
    <n v="0"/>
    <n v="0"/>
    <n v="0"/>
    <n v="0"/>
    <n v="0"/>
    <n v="0"/>
    <n v="0"/>
    <n v="0"/>
    <n v="0"/>
    <n v="0"/>
    <n v="253"/>
  </r>
  <r>
    <x v="15"/>
    <x v="3"/>
    <x v="1"/>
    <s v=" 08, 1 2024"/>
    <x v="13"/>
    <s v="Saturday"/>
    <s v="Jun 08, 10:30 AM LOCAL  "/>
    <x v="12"/>
    <s v="South Africa"/>
    <x v="28"/>
    <x v="186"/>
    <x v="4"/>
    <n v="1"/>
    <n v="1"/>
    <n v="0"/>
    <n v="0"/>
    <n v="0"/>
    <n v="100"/>
    <n v="0"/>
    <n v="0"/>
    <n v="0"/>
    <n v="0"/>
    <n v="0"/>
    <n v="0"/>
    <n v="0"/>
    <n v="254"/>
  </r>
  <r>
    <x v="15"/>
    <x v="3"/>
    <x v="1"/>
    <s v=" 08, 1 2024"/>
    <x v="13"/>
    <s v="Saturday"/>
    <s v="Jun 08, 10:30 AM LOCAL  "/>
    <x v="7"/>
    <s v="Netherlands"/>
    <x v="29"/>
    <x v="60"/>
    <x v="69"/>
    <n v="3"/>
    <n v="10"/>
    <n v="0"/>
    <n v="0"/>
    <n v="0"/>
    <n v="30"/>
    <n v="0"/>
    <n v="0"/>
    <n v="0"/>
    <n v="0"/>
    <n v="0"/>
    <n v="0"/>
    <n v="0"/>
    <n v="255"/>
  </r>
  <r>
    <x v="15"/>
    <x v="3"/>
    <x v="1"/>
    <s v=" 08, 1 2024"/>
    <x v="13"/>
    <s v="Saturday"/>
    <s v="Jun 08, 10:30 AM LOCAL  "/>
    <x v="7"/>
    <s v="Netherlands"/>
    <x v="29"/>
    <x v="59"/>
    <x v="185"/>
    <n v="0"/>
    <n v="0"/>
    <n v="0"/>
    <n v="0"/>
    <n v="0"/>
    <n v="0"/>
    <n v="0"/>
    <n v="0"/>
    <n v="0"/>
    <n v="0"/>
    <n v="0"/>
    <n v="0"/>
    <n v="0"/>
    <n v="256"/>
  </r>
  <r>
    <x v="15"/>
    <x v="3"/>
    <x v="1"/>
    <s v=" 08, 1 2024"/>
    <x v="13"/>
    <s v="Saturday"/>
    <s v="Jun 08, 10:30 AM LOCAL  "/>
    <x v="7"/>
    <s v="Netherlands"/>
    <x v="29"/>
    <x v="61"/>
    <x v="186"/>
    <n v="0"/>
    <n v="3"/>
    <n v="0"/>
    <n v="0"/>
    <n v="0"/>
    <n v="0"/>
    <n v="0"/>
    <n v="0"/>
    <n v="0"/>
    <n v="0"/>
    <n v="0"/>
    <n v="0"/>
    <n v="0"/>
    <n v="257"/>
  </r>
  <r>
    <x v="15"/>
    <x v="3"/>
    <x v="1"/>
    <s v=" 08, 1 2024"/>
    <x v="13"/>
    <s v="Saturday"/>
    <s v="Jun 08, 10:30 AM LOCAL  "/>
    <x v="7"/>
    <s v="Netherlands"/>
    <x v="29"/>
    <x v="62"/>
    <x v="67"/>
    <n v="33"/>
    <n v="37"/>
    <n v="2"/>
    <n v="1"/>
    <n v="1"/>
    <n v="89.19"/>
    <n v="0"/>
    <n v="0"/>
    <n v="0"/>
    <n v="0"/>
    <n v="0"/>
    <n v="0"/>
    <n v="0"/>
    <n v="258"/>
  </r>
  <r>
    <x v="15"/>
    <x v="3"/>
    <x v="1"/>
    <s v=" 08, 1 2024"/>
    <x v="13"/>
    <s v="Saturday"/>
    <s v="Jun 08, 10:30 AM LOCAL  "/>
    <x v="7"/>
    <s v="Netherlands"/>
    <x v="29"/>
    <x v="63"/>
    <x v="187"/>
    <n v="4"/>
    <n v="7"/>
    <n v="0"/>
    <n v="0"/>
    <n v="0"/>
    <n v="57.14"/>
    <n v="0"/>
    <n v="0"/>
    <n v="0"/>
    <n v="0"/>
    <n v="0"/>
    <n v="0"/>
    <n v="0"/>
    <n v="259"/>
  </r>
  <r>
    <x v="15"/>
    <x v="3"/>
    <x v="1"/>
    <s v=" 08, 1 2024"/>
    <x v="13"/>
    <s v="Saturday"/>
    <s v="Jun 08, 10:30 AM LOCAL  "/>
    <x v="7"/>
    <s v="Netherlands"/>
    <x v="29"/>
    <x v="64"/>
    <x v="4"/>
    <n v="59"/>
    <n v="51"/>
    <n v="7"/>
    <n v="3"/>
    <n v="4"/>
    <n v="115.69"/>
    <n v="0"/>
    <n v="0"/>
    <n v="0"/>
    <n v="0"/>
    <n v="0"/>
    <n v="0"/>
    <n v="0"/>
    <n v="260"/>
  </r>
  <r>
    <x v="15"/>
    <x v="3"/>
    <x v="1"/>
    <s v=" 08, 1 2024"/>
    <x v="13"/>
    <s v="Saturday"/>
    <s v="Jun 08, 10:30 AM LOCAL  "/>
    <x v="7"/>
    <s v="Netherlands"/>
    <x v="29"/>
    <x v="187"/>
    <x v="69"/>
    <n v="3"/>
    <n v="5"/>
    <n v="0"/>
    <n v="0"/>
    <n v="0"/>
    <n v="60"/>
    <n v="0"/>
    <n v="0"/>
    <n v="0"/>
    <n v="0"/>
    <n v="0"/>
    <n v="0"/>
    <n v="0"/>
    <n v="261"/>
  </r>
  <r>
    <x v="15"/>
    <x v="3"/>
    <x v="1"/>
    <s v=" 08, 1 2024"/>
    <x v="13"/>
    <s v="Saturday"/>
    <s v="Jun 08, 10:30 AM LOCAL  "/>
    <x v="7"/>
    <s v="Netherlands"/>
    <x v="29"/>
    <x v="188"/>
    <x v="4"/>
    <n v="0"/>
    <n v="1"/>
    <n v="0"/>
    <n v="0"/>
    <n v="0"/>
    <n v="0"/>
    <n v="0"/>
    <n v="0"/>
    <n v="0"/>
    <n v="0"/>
    <n v="0"/>
    <n v="0"/>
    <n v="0"/>
    <n v="262"/>
  </r>
  <r>
    <x v="16"/>
    <x v="2"/>
    <x v="4"/>
    <s v=" 08, 0 2024"/>
    <x v="14"/>
    <s v="Saturday"/>
    <s v="Jun 08, 01:00 PM LOCAL  "/>
    <x v="15"/>
    <s v="England"/>
    <x v="30"/>
    <x v="123"/>
    <x v="188"/>
    <n v="34"/>
    <n v="18"/>
    <n v="5"/>
    <n v="2"/>
    <n v="3"/>
    <n v="188.89"/>
    <n v="0"/>
    <n v="0"/>
    <n v="0"/>
    <n v="0"/>
    <n v="0"/>
    <n v="0"/>
    <n v="0"/>
    <n v="263"/>
  </r>
  <r>
    <x v="16"/>
    <x v="2"/>
    <x v="4"/>
    <s v=" 08, 0 2024"/>
    <x v="14"/>
    <s v="Saturday"/>
    <s v="Jun 08, 01:00 PM LOCAL  "/>
    <x v="15"/>
    <s v="England"/>
    <x v="30"/>
    <x v="122"/>
    <x v="189"/>
    <n v="39"/>
    <n v="16"/>
    <n v="6"/>
    <n v="2"/>
    <n v="4"/>
    <n v="243.75"/>
    <n v="0"/>
    <n v="0"/>
    <n v="0"/>
    <n v="0"/>
    <n v="0"/>
    <n v="0"/>
    <n v="0"/>
    <n v="264"/>
  </r>
  <r>
    <x v="16"/>
    <x v="2"/>
    <x v="4"/>
    <s v=" 08, 0 2024"/>
    <x v="14"/>
    <s v="Saturday"/>
    <s v="Jun 08, 01:00 PM LOCAL  "/>
    <x v="15"/>
    <s v="England"/>
    <x v="30"/>
    <x v="124"/>
    <x v="190"/>
    <n v="35"/>
    <n v="25"/>
    <n v="4"/>
    <n v="2"/>
    <n v="2"/>
    <n v="140"/>
    <n v="0"/>
    <n v="0"/>
    <n v="0"/>
    <n v="0"/>
    <n v="0"/>
    <n v="0"/>
    <n v="0"/>
    <n v="265"/>
  </r>
  <r>
    <x v="16"/>
    <x v="2"/>
    <x v="4"/>
    <s v=" 08, 0 2024"/>
    <x v="14"/>
    <s v="Saturday"/>
    <s v="Jun 08, 01:00 PM LOCAL  "/>
    <x v="15"/>
    <s v="England"/>
    <x v="30"/>
    <x v="125"/>
    <x v="191"/>
    <n v="28"/>
    <n v="25"/>
    <n v="4"/>
    <n v="3"/>
    <n v="1"/>
    <n v="112"/>
    <n v="0"/>
    <n v="0"/>
    <n v="0"/>
    <n v="0"/>
    <n v="0"/>
    <n v="0"/>
    <n v="0"/>
    <n v="266"/>
  </r>
  <r>
    <x v="16"/>
    <x v="2"/>
    <x v="4"/>
    <s v=" 08, 0 2024"/>
    <x v="14"/>
    <s v="Saturday"/>
    <s v="Jun 08, 01:00 PM LOCAL  "/>
    <x v="15"/>
    <s v="England"/>
    <x v="30"/>
    <x v="126"/>
    <x v="192"/>
    <n v="30"/>
    <n v="17"/>
    <n v="4"/>
    <n v="2"/>
    <n v="2"/>
    <n v="176.47"/>
    <n v="0"/>
    <n v="0"/>
    <n v="0"/>
    <n v="0"/>
    <n v="0"/>
    <n v="0"/>
    <n v="0"/>
    <n v="267"/>
  </r>
  <r>
    <x v="16"/>
    <x v="2"/>
    <x v="4"/>
    <s v=" 08, 0 2024"/>
    <x v="14"/>
    <s v="Saturday"/>
    <s v="Jun 08, 01:00 PM LOCAL  "/>
    <x v="15"/>
    <s v="England"/>
    <x v="30"/>
    <x v="127"/>
    <x v="193"/>
    <n v="11"/>
    <n v="8"/>
    <n v="1"/>
    <n v="0"/>
    <n v="1"/>
    <n v="137.5"/>
    <n v="0"/>
    <n v="0"/>
    <n v="0"/>
    <n v="0"/>
    <n v="0"/>
    <n v="0"/>
    <n v="0"/>
    <n v="268"/>
  </r>
  <r>
    <x v="16"/>
    <x v="2"/>
    <x v="4"/>
    <s v=" 08, 0 2024"/>
    <x v="14"/>
    <s v="Saturday"/>
    <s v="Jun 08, 01:00 PM LOCAL  "/>
    <x v="15"/>
    <s v="England"/>
    <x v="30"/>
    <x v="189"/>
    <x v="4"/>
    <n v="17"/>
    <n v="10"/>
    <n v="3"/>
    <n v="3"/>
    <n v="0"/>
    <n v="170"/>
    <n v="0"/>
    <n v="0"/>
    <n v="0"/>
    <n v="0"/>
    <n v="0"/>
    <n v="0"/>
    <n v="0"/>
    <n v="269"/>
  </r>
  <r>
    <x v="16"/>
    <x v="2"/>
    <x v="4"/>
    <s v=" 08, 0 2024"/>
    <x v="14"/>
    <s v="Saturday"/>
    <s v="Jun 08, 01:00 PM LOCAL  "/>
    <x v="15"/>
    <s v="England"/>
    <x v="30"/>
    <x v="190"/>
    <x v="194"/>
    <n v="0"/>
    <n v="1"/>
    <n v="0"/>
    <n v="0"/>
    <n v="0"/>
    <n v="0"/>
    <n v="0"/>
    <n v="0"/>
    <n v="0"/>
    <n v="0"/>
    <n v="0"/>
    <n v="0"/>
    <n v="0"/>
    <n v="270"/>
  </r>
  <r>
    <x v="16"/>
    <x v="2"/>
    <x v="4"/>
    <s v=" 08, 0 2024"/>
    <x v="14"/>
    <s v="Saturday"/>
    <s v="Jun 08, 01:00 PM LOCAL  "/>
    <x v="15"/>
    <s v="England"/>
    <x v="30"/>
    <x v="191"/>
    <x v="4"/>
    <n v="0"/>
    <n v="0"/>
    <n v="0"/>
    <n v="0"/>
    <n v="0"/>
    <n v="0"/>
    <n v="0"/>
    <n v="0"/>
    <n v="0"/>
    <n v="0"/>
    <n v="0"/>
    <n v="0"/>
    <n v="0"/>
    <n v="271"/>
  </r>
  <r>
    <x v="16"/>
    <x v="2"/>
    <x v="4"/>
    <s v=" 08, 0 2024"/>
    <x v="14"/>
    <s v="Saturday"/>
    <s v="Jun 08, 01:00 PM LOCAL  "/>
    <x v="19"/>
    <s v="Australia"/>
    <x v="31"/>
    <x v="192"/>
    <x v="112"/>
    <n v="37"/>
    <n v="23"/>
    <n v="6"/>
    <n v="4"/>
    <n v="2"/>
    <n v="160.87"/>
    <n v="0"/>
    <n v="0"/>
    <n v="0"/>
    <n v="0"/>
    <n v="0"/>
    <n v="0"/>
    <n v="0"/>
    <n v="272"/>
  </r>
  <r>
    <x v="16"/>
    <x v="2"/>
    <x v="4"/>
    <s v=" 08, 0 2024"/>
    <x v="14"/>
    <s v="Saturday"/>
    <s v="Jun 08, 01:00 PM LOCAL  "/>
    <x v="19"/>
    <s v="Australia"/>
    <x v="31"/>
    <x v="193"/>
    <x v="195"/>
    <n v="42"/>
    <n v="28"/>
    <n v="7"/>
    <n v="5"/>
    <n v="2"/>
    <n v="150"/>
    <n v="0"/>
    <n v="0"/>
    <n v="0"/>
    <n v="0"/>
    <n v="0"/>
    <n v="0"/>
    <n v="0"/>
    <n v="273"/>
  </r>
  <r>
    <x v="16"/>
    <x v="2"/>
    <x v="4"/>
    <s v=" 08, 0 2024"/>
    <x v="14"/>
    <s v="Saturday"/>
    <s v="Jun 08, 01:00 PM LOCAL  "/>
    <x v="19"/>
    <s v="Australia"/>
    <x v="31"/>
    <x v="194"/>
    <x v="196"/>
    <n v="10"/>
    <n v="10"/>
    <n v="1"/>
    <n v="1"/>
    <n v="0"/>
    <n v="100"/>
    <n v="0"/>
    <n v="0"/>
    <n v="0"/>
    <n v="0"/>
    <n v="0"/>
    <n v="0"/>
    <n v="0"/>
    <n v="274"/>
  </r>
  <r>
    <x v="16"/>
    <x v="2"/>
    <x v="4"/>
    <s v=" 08, 0 2024"/>
    <x v="14"/>
    <s v="Saturday"/>
    <s v="Jun 08, 01:00 PM LOCAL  "/>
    <x v="19"/>
    <s v="Australia"/>
    <x v="31"/>
    <x v="195"/>
    <x v="197"/>
    <n v="7"/>
    <n v="13"/>
    <n v="0"/>
    <n v="0"/>
    <n v="0"/>
    <n v="53.85"/>
    <n v="0"/>
    <n v="0"/>
    <n v="0"/>
    <n v="0"/>
    <n v="0"/>
    <n v="0"/>
    <n v="0"/>
    <n v="275"/>
  </r>
  <r>
    <x v="16"/>
    <x v="2"/>
    <x v="4"/>
    <s v=" 08, 0 2024"/>
    <x v="14"/>
    <s v="Saturday"/>
    <s v="Jun 08, 01:00 PM LOCAL  "/>
    <x v="19"/>
    <s v="Australia"/>
    <x v="31"/>
    <x v="196"/>
    <x v="198"/>
    <n v="25"/>
    <n v="15"/>
    <n v="3"/>
    <n v="0"/>
    <n v="3"/>
    <n v="166.67"/>
    <n v="0"/>
    <n v="0"/>
    <n v="0"/>
    <n v="0"/>
    <n v="0"/>
    <n v="0"/>
    <n v="0"/>
    <n v="276"/>
  </r>
  <r>
    <x v="16"/>
    <x v="2"/>
    <x v="4"/>
    <s v=" 08, 0 2024"/>
    <x v="14"/>
    <s v="Saturday"/>
    <s v="Jun 08, 01:00 PM LOCAL  "/>
    <x v="19"/>
    <s v="Australia"/>
    <x v="31"/>
    <x v="197"/>
    <x v="4"/>
    <n v="20"/>
    <n v="16"/>
    <n v="2"/>
    <n v="2"/>
    <n v="0"/>
    <n v="125"/>
    <n v="0"/>
    <n v="0"/>
    <n v="0"/>
    <n v="0"/>
    <n v="0"/>
    <n v="0"/>
    <n v="0"/>
    <n v="277"/>
  </r>
  <r>
    <x v="16"/>
    <x v="2"/>
    <x v="4"/>
    <s v=" 08, 0 2024"/>
    <x v="14"/>
    <s v="Saturday"/>
    <s v="Jun 08, 01:00 PM LOCAL  "/>
    <x v="19"/>
    <s v="Australia"/>
    <x v="31"/>
    <x v="198"/>
    <x v="199"/>
    <n v="15"/>
    <n v="12"/>
    <n v="1"/>
    <n v="0"/>
    <n v="1"/>
    <n v="125"/>
    <n v="0"/>
    <n v="0"/>
    <n v="0"/>
    <n v="0"/>
    <n v="0"/>
    <n v="0"/>
    <n v="0"/>
    <n v="278"/>
  </r>
  <r>
    <x v="16"/>
    <x v="2"/>
    <x v="4"/>
    <s v=" 08, 0 2024"/>
    <x v="14"/>
    <s v="Saturday"/>
    <s v="Jun 08, 01:00 PM LOCAL  "/>
    <x v="19"/>
    <s v="Australia"/>
    <x v="31"/>
    <x v="199"/>
    <x v="4"/>
    <n v="1"/>
    <n v="3"/>
    <n v="0"/>
    <n v="0"/>
    <n v="0"/>
    <n v="33.33"/>
    <n v="0"/>
    <n v="0"/>
    <n v="0"/>
    <n v="0"/>
    <n v="0"/>
    <n v="0"/>
    <n v="0"/>
    <n v="279"/>
  </r>
  <r>
    <x v="17"/>
    <x v="1"/>
    <x v="2"/>
    <s v=" 08, 0 2024"/>
    <x v="15"/>
    <s v="Saturday"/>
    <s v="Jun 08, 08:30 PM LOCAL  "/>
    <x v="3"/>
    <s v="Uganda"/>
    <x v="32"/>
    <x v="22"/>
    <x v="200"/>
    <n v="13"/>
    <n v="8"/>
    <n v="2"/>
    <n v="2"/>
    <n v="0"/>
    <n v="162.5"/>
    <n v="0"/>
    <n v="0"/>
    <n v="0"/>
    <n v="0"/>
    <n v="0"/>
    <n v="0"/>
    <n v="0"/>
    <n v="280"/>
  </r>
  <r>
    <x v="17"/>
    <x v="1"/>
    <x v="2"/>
    <s v=" 08, 0 2024"/>
    <x v="15"/>
    <s v="Saturday"/>
    <s v="Jun 08, 08:30 PM LOCAL  "/>
    <x v="3"/>
    <s v="Uganda"/>
    <x v="32"/>
    <x v="200"/>
    <x v="201"/>
    <n v="44"/>
    <n v="42"/>
    <n v="6"/>
    <n v="4"/>
    <n v="2"/>
    <n v="104.76"/>
    <n v="0"/>
    <n v="0"/>
    <n v="0"/>
    <n v="0"/>
    <n v="0"/>
    <n v="0"/>
    <n v="0"/>
    <n v="281"/>
  </r>
  <r>
    <x v="17"/>
    <x v="1"/>
    <x v="2"/>
    <s v=" 08, 0 2024"/>
    <x v="15"/>
    <s v="Saturday"/>
    <s v="Jun 08, 08:30 PM LOCAL  "/>
    <x v="3"/>
    <s v="Uganda"/>
    <x v="32"/>
    <x v="201"/>
    <x v="202"/>
    <n v="22"/>
    <n v="17"/>
    <n v="3"/>
    <n v="0"/>
    <n v="3"/>
    <n v="129.41"/>
    <n v="0"/>
    <n v="0"/>
    <n v="0"/>
    <n v="0"/>
    <n v="0"/>
    <n v="0"/>
    <n v="0"/>
    <n v="282"/>
  </r>
  <r>
    <x v="17"/>
    <x v="1"/>
    <x v="2"/>
    <s v=" 08, 0 2024"/>
    <x v="15"/>
    <s v="Saturday"/>
    <s v="Jun 08, 08:30 PM LOCAL  "/>
    <x v="3"/>
    <s v="Uganda"/>
    <x v="32"/>
    <x v="26"/>
    <x v="203"/>
    <n v="23"/>
    <n v="18"/>
    <n v="2"/>
    <n v="1"/>
    <n v="1"/>
    <n v="127.78"/>
    <n v="0"/>
    <n v="0"/>
    <n v="0"/>
    <n v="0"/>
    <n v="0"/>
    <n v="0"/>
    <n v="0"/>
    <n v="283"/>
  </r>
  <r>
    <x v="17"/>
    <x v="1"/>
    <x v="2"/>
    <s v=" 08, 0 2024"/>
    <x v="15"/>
    <s v="Saturday"/>
    <s v="Jun 08, 08:30 PM LOCAL  "/>
    <x v="3"/>
    <s v="Uganda"/>
    <x v="32"/>
    <x v="27"/>
    <x v="204"/>
    <n v="22"/>
    <n v="16"/>
    <n v="3"/>
    <n v="2"/>
    <n v="1"/>
    <n v="137.5"/>
    <n v="0"/>
    <n v="0"/>
    <n v="0"/>
    <n v="0"/>
    <n v="0"/>
    <n v="0"/>
    <n v="0"/>
    <n v="284"/>
  </r>
  <r>
    <x v="17"/>
    <x v="1"/>
    <x v="2"/>
    <s v=" 08, 0 2024"/>
    <x v="15"/>
    <s v="Saturday"/>
    <s v="Jun 08, 08:30 PM LOCAL  "/>
    <x v="3"/>
    <s v="Uganda"/>
    <x v="32"/>
    <x v="202"/>
    <x v="4"/>
    <n v="30"/>
    <n v="17"/>
    <n v="6"/>
    <n v="6"/>
    <n v="0"/>
    <n v="176.47"/>
    <n v="0"/>
    <n v="0"/>
    <n v="0"/>
    <n v="0"/>
    <n v="0"/>
    <n v="0"/>
    <n v="0"/>
    <n v="285"/>
  </r>
  <r>
    <x v="17"/>
    <x v="1"/>
    <x v="2"/>
    <s v=" 08, 0 2024"/>
    <x v="15"/>
    <s v="Saturday"/>
    <s v="Jun 08, 08:30 PM LOCAL  "/>
    <x v="3"/>
    <s v="Uganda"/>
    <x v="32"/>
    <x v="203"/>
    <x v="4"/>
    <n v="5"/>
    <n v="5"/>
    <n v="0"/>
    <n v="0"/>
    <n v="0"/>
    <n v="100"/>
    <n v="0"/>
    <n v="0"/>
    <n v="0"/>
    <n v="0"/>
    <n v="0"/>
    <n v="0"/>
    <n v="0"/>
    <n v="286"/>
  </r>
  <r>
    <x v="17"/>
    <x v="1"/>
    <x v="2"/>
    <s v=" 08, 0 2024"/>
    <x v="15"/>
    <s v="Saturday"/>
    <s v="Jun 08, 08:30 PM LOCAL  "/>
    <x v="9"/>
    <s v="West Indies"/>
    <x v="33"/>
    <x v="74"/>
    <x v="205"/>
    <n v="0"/>
    <n v="2"/>
    <n v="0"/>
    <n v="0"/>
    <n v="0"/>
    <n v="0"/>
    <n v="0"/>
    <n v="0"/>
    <n v="0"/>
    <n v="0"/>
    <n v="0"/>
    <n v="0"/>
    <n v="0"/>
    <n v="287"/>
  </r>
  <r>
    <x v="17"/>
    <x v="1"/>
    <x v="2"/>
    <s v=" 08, 0 2024"/>
    <x v="15"/>
    <s v="Saturday"/>
    <s v="Jun 08, 08:30 PM LOCAL  "/>
    <x v="9"/>
    <s v="West Indies"/>
    <x v="33"/>
    <x v="73"/>
    <x v="206"/>
    <n v="4"/>
    <n v="3"/>
    <n v="1"/>
    <n v="1"/>
    <n v="0"/>
    <n v="133.33000000000001"/>
    <n v="0"/>
    <n v="0"/>
    <n v="0"/>
    <n v="0"/>
    <n v="0"/>
    <n v="0"/>
    <n v="0"/>
    <n v="288"/>
  </r>
  <r>
    <x v="17"/>
    <x v="1"/>
    <x v="2"/>
    <s v=" 08, 0 2024"/>
    <x v="15"/>
    <s v="Saturday"/>
    <s v="Jun 08, 08:30 PM LOCAL  "/>
    <x v="9"/>
    <s v="West Indies"/>
    <x v="33"/>
    <x v="78"/>
    <x v="15"/>
    <n v="6"/>
    <n v="8"/>
    <n v="1"/>
    <n v="1"/>
    <n v="0"/>
    <n v="75"/>
    <n v="0"/>
    <n v="0"/>
    <n v="0"/>
    <n v="0"/>
    <n v="0"/>
    <n v="0"/>
    <n v="0"/>
    <n v="289"/>
  </r>
  <r>
    <x v="17"/>
    <x v="1"/>
    <x v="2"/>
    <s v=" 08, 0 2024"/>
    <x v="15"/>
    <s v="Saturday"/>
    <s v="Jun 08, 08:30 PM LOCAL  "/>
    <x v="9"/>
    <s v="West Indies"/>
    <x v="33"/>
    <x v="77"/>
    <x v="205"/>
    <n v="5"/>
    <n v="6"/>
    <n v="1"/>
    <n v="1"/>
    <n v="0"/>
    <n v="83.33"/>
    <n v="0"/>
    <n v="0"/>
    <n v="0"/>
    <n v="0"/>
    <n v="0"/>
    <n v="0"/>
    <n v="0"/>
    <n v="290"/>
  </r>
  <r>
    <x v="17"/>
    <x v="1"/>
    <x v="2"/>
    <s v=" 08, 0 2024"/>
    <x v="15"/>
    <s v="Saturday"/>
    <s v="Jun 08, 08:30 PM LOCAL  "/>
    <x v="9"/>
    <s v="West Indies"/>
    <x v="33"/>
    <x v="121"/>
    <x v="205"/>
    <n v="1"/>
    <n v="10"/>
    <n v="0"/>
    <n v="0"/>
    <n v="0"/>
    <n v="10"/>
    <n v="0"/>
    <n v="0"/>
    <n v="0"/>
    <n v="0"/>
    <n v="0"/>
    <n v="0"/>
    <n v="0"/>
    <n v="291"/>
  </r>
  <r>
    <x v="17"/>
    <x v="1"/>
    <x v="2"/>
    <s v=" 08, 0 2024"/>
    <x v="15"/>
    <s v="Saturday"/>
    <s v="Jun 08, 08:30 PM LOCAL  "/>
    <x v="9"/>
    <s v="West Indies"/>
    <x v="33"/>
    <x v="75"/>
    <x v="11"/>
    <n v="3"/>
    <n v="8"/>
    <n v="0"/>
    <n v="0"/>
    <n v="0"/>
    <n v="37.5"/>
    <n v="0"/>
    <n v="0"/>
    <n v="0"/>
    <n v="0"/>
    <n v="0"/>
    <n v="0"/>
    <n v="0"/>
    <n v="292"/>
  </r>
  <r>
    <x v="17"/>
    <x v="1"/>
    <x v="2"/>
    <s v=" 08, 0 2024"/>
    <x v="15"/>
    <s v="Saturday"/>
    <s v="Jun 08, 08:30 PM LOCAL  "/>
    <x v="9"/>
    <s v="West Indies"/>
    <x v="33"/>
    <x v="76"/>
    <x v="11"/>
    <n v="0"/>
    <n v="2"/>
    <n v="0"/>
    <n v="0"/>
    <n v="0"/>
    <n v="0"/>
    <n v="0"/>
    <n v="0"/>
    <n v="0"/>
    <n v="0"/>
    <n v="0"/>
    <n v="0"/>
    <n v="0"/>
    <n v="293"/>
  </r>
  <r>
    <x v="17"/>
    <x v="1"/>
    <x v="2"/>
    <s v=" 08, 0 2024"/>
    <x v="15"/>
    <s v="Saturday"/>
    <s v="Jun 08, 08:30 PM LOCAL  "/>
    <x v="9"/>
    <s v="West Indies"/>
    <x v="33"/>
    <x v="79"/>
    <x v="207"/>
    <n v="1"/>
    <n v="4"/>
    <n v="0"/>
    <n v="0"/>
    <n v="0"/>
    <n v="25"/>
    <n v="0"/>
    <n v="0"/>
    <n v="0"/>
    <n v="0"/>
    <n v="0"/>
    <n v="0"/>
    <n v="0"/>
    <n v="294"/>
  </r>
  <r>
    <x v="17"/>
    <x v="1"/>
    <x v="2"/>
    <s v=" 08, 0 2024"/>
    <x v="15"/>
    <s v="Saturday"/>
    <s v="Jun 08, 08:30 PM LOCAL  "/>
    <x v="9"/>
    <s v="West Indies"/>
    <x v="33"/>
    <x v="120"/>
    <x v="4"/>
    <n v="13"/>
    <n v="20"/>
    <n v="0"/>
    <n v="0"/>
    <n v="0"/>
    <n v="65"/>
    <n v="0"/>
    <n v="0"/>
    <n v="0"/>
    <n v="0"/>
    <n v="0"/>
    <n v="0"/>
    <n v="0"/>
    <n v="295"/>
  </r>
  <r>
    <x v="17"/>
    <x v="1"/>
    <x v="2"/>
    <s v=" 08, 0 2024"/>
    <x v="15"/>
    <s v="Saturday"/>
    <s v="Jun 08, 08:30 PM LOCAL  "/>
    <x v="9"/>
    <s v="West Indies"/>
    <x v="33"/>
    <x v="81"/>
    <x v="208"/>
    <n v="1"/>
    <n v="6"/>
    <n v="0"/>
    <n v="0"/>
    <n v="0"/>
    <n v="16.670000000000002"/>
    <n v="0"/>
    <n v="0"/>
    <n v="0"/>
    <n v="0"/>
    <n v="0"/>
    <n v="0"/>
    <n v="0"/>
    <n v="296"/>
  </r>
  <r>
    <x v="17"/>
    <x v="1"/>
    <x v="2"/>
    <s v=" 08, 0 2024"/>
    <x v="15"/>
    <s v="Saturday"/>
    <s v="Jun 08, 08:30 PM LOCAL  "/>
    <x v="9"/>
    <s v="West Indies"/>
    <x v="33"/>
    <x v="204"/>
    <x v="12"/>
    <n v="0"/>
    <n v="3"/>
    <n v="0"/>
    <n v="0"/>
    <n v="0"/>
    <n v="0"/>
    <n v="0"/>
    <n v="0"/>
    <n v="0"/>
    <n v="0"/>
    <n v="0"/>
    <n v="0"/>
    <n v="0"/>
    <n v="297"/>
  </r>
  <r>
    <x v="18"/>
    <x v="3"/>
    <x v="1"/>
    <s v=" 09, 1 2024"/>
    <x v="16"/>
    <s v="Sunday"/>
    <s v="Jun 09, 10:30 AM LOCAL  "/>
    <x v="14"/>
    <s v="Pakistan"/>
    <x v="34"/>
    <x v="205"/>
    <x v="209"/>
    <n v="13"/>
    <n v="12"/>
    <n v="2"/>
    <n v="1"/>
    <n v="1"/>
    <n v="108.33"/>
    <n v="0"/>
    <n v="0"/>
    <n v="0"/>
    <n v="0"/>
    <n v="0"/>
    <n v="0"/>
    <n v="0"/>
    <n v="298"/>
  </r>
  <r>
    <x v="18"/>
    <x v="3"/>
    <x v="1"/>
    <s v=" 09, 1 2024"/>
    <x v="16"/>
    <s v="Sunday"/>
    <s v="Jun 09, 10:30 AM LOCAL  "/>
    <x v="14"/>
    <s v="Pakistan"/>
    <x v="34"/>
    <x v="206"/>
    <x v="210"/>
    <n v="4"/>
    <n v="3"/>
    <n v="1"/>
    <n v="1"/>
    <n v="0"/>
    <n v="133.33000000000001"/>
    <n v="0"/>
    <n v="0"/>
    <n v="0"/>
    <n v="0"/>
    <n v="0"/>
    <n v="0"/>
    <n v="0"/>
    <n v="299"/>
  </r>
  <r>
    <x v="18"/>
    <x v="3"/>
    <x v="1"/>
    <s v=" 09, 1 2024"/>
    <x v="16"/>
    <s v="Sunday"/>
    <s v="Jun 09, 10:30 AM LOCAL  "/>
    <x v="14"/>
    <s v="Pakistan"/>
    <x v="34"/>
    <x v="207"/>
    <x v="211"/>
    <n v="42"/>
    <n v="31"/>
    <n v="6"/>
    <n v="6"/>
    <n v="0"/>
    <n v="135.47999999999999"/>
    <n v="0"/>
    <n v="0"/>
    <n v="0"/>
    <n v="0"/>
    <n v="0"/>
    <n v="0"/>
    <n v="0"/>
    <n v="300"/>
  </r>
  <r>
    <x v="18"/>
    <x v="3"/>
    <x v="1"/>
    <s v=" 09, 1 2024"/>
    <x v="16"/>
    <s v="Sunday"/>
    <s v="Jun 09, 10:30 AM LOCAL  "/>
    <x v="14"/>
    <s v="Pakistan"/>
    <x v="34"/>
    <x v="208"/>
    <x v="212"/>
    <n v="20"/>
    <n v="18"/>
    <n v="3"/>
    <n v="2"/>
    <n v="1"/>
    <n v="111.11"/>
    <n v="0"/>
    <n v="0"/>
    <n v="0"/>
    <n v="0"/>
    <n v="0"/>
    <n v="0"/>
    <n v="0"/>
    <n v="301"/>
  </r>
  <r>
    <x v="18"/>
    <x v="3"/>
    <x v="1"/>
    <s v=" 09, 1 2024"/>
    <x v="16"/>
    <s v="Sunday"/>
    <s v="Jun 09, 10:30 AM LOCAL  "/>
    <x v="14"/>
    <s v="Pakistan"/>
    <x v="34"/>
    <x v="116"/>
    <x v="213"/>
    <n v="7"/>
    <n v="8"/>
    <n v="1"/>
    <n v="1"/>
    <n v="0"/>
    <n v="87.5"/>
    <n v="0"/>
    <n v="0"/>
    <n v="0"/>
    <n v="0"/>
    <n v="0"/>
    <n v="0"/>
    <n v="0"/>
    <n v="302"/>
  </r>
  <r>
    <x v="18"/>
    <x v="3"/>
    <x v="1"/>
    <s v=" 09, 1 2024"/>
    <x v="16"/>
    <s v="Sunday"/>
    <s v="Jun 09, 10:30 AM LOCAL  "/>
    <x v="14"/>
    <s v="Pakistan"/>
    <x v="34"/>
    <x v="117"/>
    <x v="214"/>
    <n v="3"/>
    <n v="9"/>
    <n v="0"/>
    <n v="0"/>
    <n v="0"/>
    <n v="33.33"/>
    <n v="0"/>
    <n v="0"/>
    <n v="0"/>
    <n v="0"/>
    <n v="0"/>
    <n v="0"/>
    <n v="0"/>
    <n v="303"/>
  </r>
  <r>
    <x v="18"/>
    <x v="3"/>
    <x v="1"/>
    <s v=" 09, 1 2024"/>
    <x v="16"/>
    <s v="Sunday"/>
    <s v="Jun 09, 10:30 AM LOCAL  "/>
    <x v="14"/>
    <s v="Pakistan"/>
    <x v="34"/>
    <x v="209"/>
    <x v="215"/>
    <n v="7"/>
    <n v="12"/>
    <n v="1"/>
    <n v="1"/>
    <n v="0"/>
    <n v="58.33"/>
    <n v="0"/>
    <n v="0"/>
    <n v="0"/>
    <n v="0"/>
    <n v="0"/>
    <n v="0"/>
    <n v="0"/>
    <n v="304"/>
  </r>
  <r>
    <x v="18"/>
    <x v="3"/>
    <x v="1"/>
    <s v=" 09, 1 2024"/>
    <x v="16"/>
    <s v="Sunday"/>
    <s v="Jun 09, 10:30 AM LOCAL  "/>
    <x v="14"/>
    <s v="Pakistan"/>
    <x v="34"/>
    <x v="210"/>
    <x v="216"/>
    <n v="0"/>
    <n v="1"/>
    <n v="0"/>
    <n v="0"/>
    <n v="0"/>
    <n v="0"/>
    <n v="0"/>
    <n v="0"/>
    <n v="0"/>
    <n v="0"/>
    <n v="0"/>
    <n v="0"/>
    <n v="0"/>
    <n v="305"/>
  </r>
  <r>
    <x v="18"/>
    <x v="3"/>
    <x v="1"/>
    <s v=" 09, 1 2024"/>
    <x v="16"/>
    <s v="Sunday"/>
    <s v="Jun 09, 10:30 AM LOCAL  "/>
    <x v="14"/>
    <s v="Pakistan"/>
    <x v="34"/>
    <x v="211"/>
    <x v="217"/>
    <n v="9"/>
    <n v="13"/>
    <n v="1"/>
    <n v="1"/>
    <n v="0"/>
    <n v="69.23"/>
    <n v="0"/>
    <n v="0"/>
    <n v="0"/>
    <n v="0"/>
    <n v="0"/>
    <n v="0"/>
    <n v="0"/>
    <n v="306"/>
  </r>
  <r>
    <x v="18"/>
    <x v="3"/>
    <x v="1"/>
    <s v=" 09, 1 2024"/>
    <x v="16"/>
    <s v="Sunday"/>
    <s v="Jun 09, 10:30 AM LOCAL  "/>
    <x v="14"/>
    <s v="Pakistan"/>
    <x v="34"/>
    <x v="212"/>
    <x v="218"/>
    <n v="0"/>
    <n v="1"/>
    <n v="0"/>
    <n v="0"/>
    <n v="0"/>
    <n v="0"/>
    <n v="0"/>
    <n v="0"/>
    <n v="0"/>
    <n v="0"/>
    <n v="0"/>
    <n v="0"/>
    <n v="0"/>
    <n v="307"/>
  </r>
  <r>
    <x v="18"/>
    <x v="3"/>
    <x v="1"/>
    <s v=" 09, 1 2024"/>
    <x v="16"/>
    <s v="Sunday"/>
    <s v="Jun 09, 10:30 AM LOCAL  "/>
    <x v="14"/>
    <s v="Pakistan"/>
    <x v="34"/>
    <x v="213"/>
    <x v="4"/>
    <n v="7"/>
    <n v="7"/>
    <n v="0"/>
    <n v="0"/>
    <n v="0"/>
    <n v="100"/>
    <n v="0"/>
    <n v="0"/>
    <n v="0"/>
    <n v="0"/>
    <n v="0"/>
    <n v="0"/>
    <n v="0"/>
    <n v="308"/>
  </r>
  <r>
    <x v="18"/>
    <x v="3"/>
    <x v="1"/>
    <s v=" 09, 1 2024"/>
    <x v="16"/>
    <s v="Sunday"/>
    <s v="Jun 09, 10:30 AM LOCAL  "/>
    <x v="16"/>
    <s v="India"/>
    <x v="35"/>
    <x v="214"/>
    <x v="85"/>
    <n v="31"/>
    <n v="44"/>
    <n v="2"/>
    <n v="1"/>
    <n v="1"/>
    <n v="70.45"/>
    <n v="0"/>
    <n v="0"/>
    <n v="0"/>
    <n v="0"/>
    <n v="0"/>
    <n v="0"/>
    <n v="0"/>
    <n v="309"/>
  </r>
  <r>
    <x v="18"/>
    <x v="3"/>
    <x v="1"/>
    <s v=" 09, 1 2024"/>
    <x v="16"/>
    <s v="Sunday"/>
    <s v="Jun 09, 10:30 AM LOCAL  "/>
    <x v="16"/>
    <s v="India"/>
    <x v="35"/>
    <x v="132"/>
    <x v="219"/>
    <n v="13"/>
    <n v="10"/>
    <n v="2"/>
    <n v="2"/>
    <n v="0"/>
    <n v="130"/>
    <n v="0"/>
    <n v="0"/>
    <n v="0"/>
    <n v="0"/>
    <n v="0"/>
    <n v="0"/>
    <n v="0"/>
    <n v="310"/>
  </r>
  <r>
    <x v="18"/>
    <x v="3"/>
    <x v="1"/>
    <s v=" 09, 1 2024"/>
    <x v="16"/>
    <s v="Sunday"/>
    <s v="Jun 09, 10:30 AM LOCAL  "/>
    <x v="16"/>
    <s v="India"/>
    <x v="35"/>
    <x v="133"/>
    <x v="220"/>
    <n v="13"/>
    <n v="15"/>
    <n v="1"/>
    <n v="1"/>
    <n v="0"/>
    <n v="86.67"/>
    <n v="0"/>
    <n v="0"/>
    <n v="0"/>
    <n v="0"/>
    <n v="0"/>
    <n v="0"/>
    <n v="0"/>
    <n v="311"/>
  </r>
  <r>
    <x v="18"/>
    <x v="3"/>
    <x v="1"/>
    <s v=" 09, 1 2024"/>
    <x v="16"/>
    <s v="Sunday"/>
    <s v="Jun 09, 10:30 AM LOCAL  "/>
    <x v="16"/>
    <s v="India"/>
    <x v="35"/>
    <x v="134"/>
    <x v="80"/>
    <n v="13"/>
    <n v="8"/>
    <n v="2"/>
    <n v="1"/>
    <n v="1"/>
    <n v="162.5"/>
    <n v="0"/>
    <n v="0"/>
    <n v="0"/>
    <n v="0"/>
    <n v="0"/>
    <n v="0"/>
    <n v="0"/>
    <n v="312"/>
  </r>
  <r>
    <x v="18"/>
    <x v="3"/>
    <x v="1"/>
    <s v=" 09, 1 2024"/>
    <x v="16"/>
    <s v="Sunday"/>
    <s v="Jun 09, 10:30 AM LOCAL  "/>
    <x v="16"/>
    <s v="India"/>
    <x v="35"/>
    <x v="215"/>
    <x v="77"/>
    <n v="15"/>
    <n v="23"/>
    <n v="1"/>
    <n v="1"/>
    <n v="0"/>
    <n v="65.22"/>
    <n v="0"/>
    <n v="0"/>
    <n v="0"/>
    <n v="0"/>
    <n v="0"/>
    <n v="0"/>
    <n v="0"/>
    <n v="313"/>
  </r>
  <r>
    <x v="18"/>
    <x v="3"/>
    <x v="1"/>
    <s v=" 09, 1 2024"/>
    <x v="16"/>
    <s v="Sunday"/>
    <s v="Jun 09, 10:30 AM LOCAL  "/>
    <x v="16"/>
    <s v="India"/>
    <x v="35"/>
    <x v="135"/>
    <x v="80"/>
    <n v="4"/>
    <n v="7"/>
    <n v="0"/>
    <n v="0"/>
    <n v="0"/>
    <n v="57.14"/>
    <n v="0"/>
    <n v="0"/>
    <n v="0"/>
    <n v="0"/>
    <n v="0"/>
    <n v="0"/>
    <n v="0"/>
    <n v="314"/>
  </r>
  <r>
    <x v="18"/>
    <x v="3"/>
    <x v="1"/>
    <s v=" 09, 1 2024"/>
    <x v="16"/>
    <s v="Sunday"/>
    <s v="Jun 09, 10:30 AM LOCAL  "/>
    <x v="16"/>
    <s v="India"/>
    <x v="35"/>
    <x v="137"/>
    <x v="221"/>
    <n v="5"/>
    <n v="9"/>
    <n v="0"/>
    <n v="0"/>
    <n v="0"/>
    <n v="55.56"/>
    <n v="0"/>
    <n v="0"/>
    <n v="0"/>
    <n v="0"/>
    <n v="0"/>
    <n v="0"/>
    <n v="0"/>
    <n v="315"/>
  </r>
  <r>
    <x v="18"/>
    <x v="3"/>
    <x v="1"/>
    <s v=" 09, 1 2024"/>
    <x v="16"/>
    <s v="Sunday"/>
    <s v="Jun 09, 10:30 AM LOCAL  "/>
    <x v="16"/>
    <s v="India"/>
    <x v="35"/>
    <x v="138"/>
    <x v="4"/>
    <n v="0"/>
    <n v="1"/>
    <n v="0"/>
    <n v="0"/>
    <n v="0"/>
    <n v="0"/>
    <n v="0"/>
    <n v="0"/>
    <n v="0"/>
    <n v="0"/>
    <n v="0"/>
    <n v="0"/>
    <n v="0"/>
    <n v="316"/>
  </r>
  <r>
    <x v="18"/>
    <x v="3"/>
    <x v="1"/>
    <s v=" 09, 1 2024"/>
    <x v="16"/>
    <s v="Sunday"/>
    <s v="Jun 09, 10:30 AM LOCAL  "/>
    <x v="16"/>
    <s v="India"/>
    <x v="35"/>
    <x v="216"/>
    <x v="4"/>
    <n v="10"/>
    <n v="4"/>
    <n v="2"/>
    <n v="2"/>
    <n v="0"/>
    <n v="250"/>
    <n v="0"/>
    <n v="0"/>
    <n v="0"/>
    <n v="0"/>
    <n v="0"/>
    <n v="0"/>
    <n v="0"/>
    <n v="317"/>
  </r>
  <r>
    <x v="19"/>
    <x v="4"/>
    <x v="4"/>
    <s v=" 09, 0 2024"/>
    <x v="17"/>
    <s v="Sunday"/>
    <s v="Jun 09, 01:00 PM LOCAL  "/>
    <x v="4"/>
    <s v="Scotland"/>
    <x v="36"/>
    <x v="129"/>
    <x v="222"/>
    <n v="54"/>
    <n v="40"/>
    <n v="7"/>
    <n v="5"/>
    <n v="2"/>
    <n v="135"/>
    <n v="0"/>
    <n v="0"/>
    <n v="0"/>
    <n v="0"/>
    <n v="0"/>
    <n v="0"/>
    <n v="0"/>
    <n v="318"/>
  </r>
  <r>
    <x v="19"/>
    <x v="4"/>
    <x v="4"/>
    <s v=" 09, 0 2024"/>
    <x v="17"/>
    <s v="Sunday"/>
    <s v="Jun 09, 01:00 PM LOCAL  "/>
    <x v="4"/>
    <s v="Scotland"/>
    <x v="36"/>
    <x v="217"/>
    <x v="223"/>
    <n v="10"/>
    <n v="9"/>
    <n v="1"/>
    <n v="0"/>
    <n v="1"/>
    <n v="111.11"/>
    <n v="0"/>
    <n v="0"/>
    <n v="0"/>
    <n v="0"/>
    <n v="0"/>
    <n v="0"/>
    <n v="0"/>
    <n v="319"/>
  </r>
  <r>
    <x v="19"/>
    <x v="4"/>
    <x v="4"/>
    <s v=" 09, 0 2024"/>
    <x v="17"/>
    <s v="Sunday"/>
    <s v="Jun 09, 01:00 PM LOCAL  "/>
    <x v="4"/>
    <s v="Scotland"/>
    <x v="36"/>
    <x v="31"/>
    <x v="224"/>
    <n v="16"/>
    <n v="6"/>
    <n v="3"/>
    <n v="2"/>
    <n v="1"/>
    <n v="266.67"/>
    <n v="0"/>
    <n v="0"/>
    <n v="0"/>
    <n v="0"/>
    <n v="0"/>
    <n v="0"/>
    <n v="0"/>
    <n v="320"/>
  </r>
  <r>
    <x v="19"/>
    <x v="4"/>
    <x v="4"/>
    <s v=" 09, 0 2024"/>
    <x v="17"/>
    <s v="Sunday"/>
    <s v="Jun 09, 01:00 PM LOCAL  "/>
    <x v="4"/>
    <s v="Scotland"/>
    <x v="36"/>
    <x v="32"/>
    <x v="225"/>
    <n v="3"/>
    <n v="4"/>
    <n v="0"/>
    <n v="0"/>
    <n v="0"/>
    <n v="75"/>
    <n v="0"/>
    <n v="0"/>
    <n v="0"/>
    <n v="0"/>
    <n v="0"/>
    <n v="0"/>
    <n v="0"/>
    <n v="321"/>
  </r>
  <r>
    <x v="19"/>
    <x v="4"/>
    <x v="4"/>
    <s v=" 09, 0 2024"/>
    <x v="17"/>
    <s v="Sunday"/>
    <s v="Jun 09, 01:00 PM LOCAL  "/>
    <x v="4"/>
    <s v="Scotland"/>
    <x v="36"/>
    <x v="33"/>
    <x v="226"/>
    <n v="5"/>
    <n v="7"/>
    <n v="0"/>
    <n v="0"/>
    <n v="0"/>
    <n v="71.430000000000007"/>
    <n v="0"/>
    <n v="0"/>
    <n v="0"/>
    <n v="0"/>
    <n v="0"/>
    <n v="0"/>
    <n v="0"/>
    <n v="322"/>
  </r>
  <r>
    <x v="19"/>
    <x v="4"/>
    <x v="4"/>
    <s v=" 09, 0 2024"/>
    <x v="17"/>
    <s v="Sunday"/>
    <s v="Jun 09, 01:00 PM LOCAL  "/>
    <x v="4"/>
    <s v="Scotland"/>
    <x v="36"/>
    <x v="34"/>
    <x v="4"/>
    <n v="41"/>
    <n v="39"/>
    <n v="4"/>
    <n v="4"/>
    <n v="0"/>
    <n v="105.13"/>
    <n v="0"/>
    <n v="0"/>
    <n v="0"/>
    <n v="0"/>
    <n v="0"/>
    <n v="0"/>
    <n v="0"/>
    <n v="323"/>
  </r>
  <r>
    <x v="19"/>
    <x v="4"/>
    <x v="4"/>
    <s v=" 09, 0 2024"/>
    <x v="17"/>
    <s v="Sunday"/>
    <s v="Jun 09, 01:00 PM LOCAL  "/>
    <x v="4"/>
    <s v="Scotland"/>
    <x v="36"/>
    <x v="36"/>
    <x v="227"/>
    <n v="13"/>
    <n v="10"/>
    <n v="2"/>
    <n v="2"/>
    <n v="0"/>
    <n v="130"/>
    <n v="0"/>
    <n v="0"/>
    <n v="0"/>
    <n v="0"/>
    <n v="0"/>
    <n v="0"/>
    <n v="0"/>
    <n v="324"/>
  </r>
  <r>
    <x v="19"/>
    <x v="4"/>
    <x v="4"/>
    <s v=" 09, 0 2024"/>
    <x v="17"/>
    <s v="Sunday"/>
    <s v="Jun 09, 01:00 PM LOCAL  "/>
    <x v="4"/>
    <s v="Scotland"/>
    <x v="36"/>
    <x v="218"/>
    <x v="228"/>
    <n v="0"/>
    <n v="3"/>
    <n v="0"/>
    <n v="0"/>
    <n v="0"/>
    <n v="0"/>
    <n v="0"/>
    <n v="0"/>
    <n v="0"/>
    <n v="0"/>
    <n v="0"/>
    <n v="0"/>
    <n v="0"/>
    <n v="325"/>
  </r>
  <r>
    <x v="19"/>
    <x v="4"/>
    <x v="4"/>
    <s v=" 09, 0 2024"/>
    <x v="17"/>
    <s v="Sunday"/>
    <s v="Jun 09, 01:00 PM LOCAL  "/>
    <x v="4"/>
    <s v="Scotland"/>
    <x v="36"/>
    <x v="37"/>
    <x v="4"/>
    <n v="3"/>
    <n v="2"/>
    <n v="0"/>
    <n v="0"/>
    <n v="0"/>
    <n v="150"/>
    <n v="0"/>
    <n v="0"/>
    <n v="0"/>
    <n v="0"/>
    <n v="0"/>
    <n v="0"/>
    <n v="0"/>
    <n v="326"/>
  </r>
  <r>
    <x v="19"/>
    <x v="4"/>
    <x v="4"/>
    <s v=" 09, 0 2024"/>
    <x v="17"/>
    <s v="Sunday"/>
    <s v="Jun 09, 01:00 PM LOCAL  "/>
    <x v="10"/>
    <s v="Oman"/>
    <x v="37"/>
    <x v="83"/>
    <x v="229"/>
    <n v="41"/>
    <n v="20"/>
    <n v="6"/>
    <n v="2"/>
    <n v="4"/>
    <n v="205"/>
    <n v="0"/>
    <n v="0"/>
    <n v="0"/>
    <n v="0"/>
    <n v="0"/>
    <n v="0"/>
    <n v="0"/>
    <n v="327"/>
  </r>
  <r>
    <x v="19"/>
    <x v="4"/>
    <x v="4"/>
    <s v=" 09, 0 2024"/>
    <x v="17"/>
    <s v="Sunday"/>
    <s v="Jun 09, 01:00 PM LOCAL  "/>
    <x v="10"/>
    <s v="Oman"/>
    <x v="37"/>
    <x v="84"/>
    <x v="230"/>
    <n v="16"/>
    <n v="13"/>
    <n v="3"/>
    <n v="1"/>
    <n v="2"/>
    <n v="123.08"/>
    <n v="0"/>
    <n v="0"/>
    <n v="0"/>
    <n v="0"/>
    <n v="0"/>
    <n v="0"/>
    <n v="0"/>
    <n v="328"/>
  </r>
  <r>
    <x v="19"/>
    <x v="4"/>
    <x v="4"/>
    <s v=" 09, 0 2024"/>
    <x v="17"/>
    <s v="Sunday"/>
    <s v="Jun 09, 01:00 PM LOCAL  "/>
    <x v="10"/>
    <s v="Oman"/>
    <x v="37"/>
    <x v="148"/>
    <x v="4"/>
    <n v="61"/>
    <n v="31"/>
    <n v="11"/>
    <n v="9"/>
    <n v="2"/>
    <n v="196.77"/>
    <n v="0"/>
    <n v="0"/>
    <n v="0"/>
    <n v="0"/>
    <n v="0"/>
    <n v="0"/>
    <n v="0"/>
    <n v="329"/>
  </r>
  <r>
    <x v="19"/>
    <x v="4"/>
    <x v="4"/>
    <s v=" 09, 0 2024"/>
    <x v="17"/>
    <s v="Sunday"/>
    <s v="Jun 09, 01:00 PM LOCAL  "/>
    <x v="10"/>
    <s v="Oman"/>
    <x v="37"/>
    <x v="149"/>
    <x v="231"/>
    <n v="13"/>
    <n v="7"/>
    <n v="2"/>
    <n v="1"/>
    <n v="1"/>
    <n v="185.71"/>
    <n v="0"/>
    <n v="0"/>
    <n v="0"/>
    <n v="0"/>
    <n v="0"/>
    <n v="0"/>
    <n v="0"/>
    <n v="330"/>
  </r>
  <r>
    <x v="19"/>
    <x v="4"/>
    <x v="4"/>
    <s v=" 09, 0 2024"/>
    <x v="17"/>
    <s v="Sunday"/>
    <s v="Jun 09, 01:00 PM LOCAL  "/>
    <x v="10"/>
    <s v="Oman"/>
    <x v="37"/>
    <x v="150"/>
    <x v="4"/>
    <n v="15"/>
    <n v="8"/>
    <n v="2"/>
    <n v="0"/>
    <n v="2"/>
    <n v="187.5"/>
    <n v="0"/>
    <n v="0"/>
    <n v="0"/>
    <n v="0"/>
    <n v="0"/>
    <n v="0"/>
    <n v="0"/>
    <n v="331"/>
  </r>
  <r>
    <x v="20"/>
    <x v="3"/>
    <x v="1"/>
    <s v=" 10, 1 2024"/>
    <x v="18"/>
    <s v="Monday"/>
    <s v="Jun 10, 10:30 AM LOCAL  "/>
    <x v="7"/>
    <s v="Bangladesh"/>
    <x v="38"/>
    <x v="219"/>
    <x v="232"/>
    <n v="18"/>
    <n v="11"/>
    <n v="3"/>
    <n v="1"/>
    <n v="2"/>
    <n v="163.63999999999999"/>
    <n v="0"/>
    <n v="0"/>
    <n v="0"/>
    <n v="0"/>
    <n v="0"/>
    <n v="0"/>
    <n v="0"/>
    <n v="332"/>
  </r>
  <r>
    <x v="20"/>
    <x v="3"/>
    <x v="1"/>
    <s v=" 10, 1 2024"/>
    <x v="18"/>
    <s v="Monday"/>
    <s v="Jun 10, 10:30 AM LOCAL  "/>
    <x v="7"/>
    <s v="Bangladesh"/>
    <x v="38"/>
    <x v="60"/>
    <x v="233"/>
    <n v="0"/>
    <n v="1"/>
    <n v="0"/>
    <n v="0"/>
    <n v="0"/>
    <n v="0"/>
    <n v="0"/>
    <n v="0"/>
    <n v="0"/>
    <n v="0"/>
    <n v="0"/>
    <n v="0"/>
    <n v="0"/>
    <n v="333"/>
  </r>
  <r>
    <x v="20"/>
    <x v="3"/>
    <x v="1"/>
    <s v=" 10, 1 2024"/>
    <x v="18"/>
    <s v="Monday"/>
    <s v="Jun 10, 10:30 AM LOCAL  "/>
    <x v="7"/>
    <s v="Bangladesh"/>
    <x v="38"/>
    <x v="220"/>
    <x v="164"/>
    <n v="4"/>
    <n v="8"/>
    <n v="1"/>
    <n v="1"/>
    <n v="0"/>
    <n v="50"/>
    <n v="0"/>
    <n v="0"/>
    <n v="0"/>
    <n v="0"/>
    <n v="0"/>
    <n v="0"/>
    <n v="0"/>
    <n v="334"/>
  </r>
  <r>
    <x v="20"/>
    <x v="3"/>
    <x v="1"/>
    <s v=" 10, 1 2024"/>
    <x v="18"/>
    <s v="Monday"/>
    <s v="Jun 10, 10:30 AM LOCAL  "/>
    <x v="7"/>
    <s v="Bangladesh"/>
    <x v="38"/>
    <x v="62"/>
    <x v="234"/>
    <n v="0"/>
    <n v="5"/>
    <n v="0"/>
    <n v="0"/>
    <n v="0"/>
    <n v="0"/>
    <n v="0"/>
    <n v="0"/>
    <n v="0"/>
    <n v="0"/>
    <n v="0"/>
    <n v="0"/>
    <n v="0"/>
    <n v="335"/>
  </r>
  <r>
    <x v="20"/>
    <x v="3"/>
    <x v="1"/>
    <s v=" 10, 1 2024"/>
    <x v="18"/>
    <s v="Monday"/>
    <s v="Jun 10, 10:30 AM LOCAL  "/>
    <x v="7"/>
    <s v="Bangladesh"/>
    <x v="38"/>
    <x v="221"/>
    <x v="164"/>
    <n v="46"/>
    <n v="44"/>
    <n v="5"/>
    <n v="2"/>
    <n v="3"/>
    <n v="104.55"/>
    <n v="0"/>
    <n v="0"/>
    <n v="0"/>
    <n v="0"/>
    <n v="0"/>
    <n v="0"/>
    <n v="0"/>
    <n v="336"/>
  </r>
  <r>
    <x v="20"/>
    <x v="3"/>
    <x v="1"/>
    <s v=" 10, 1 2024"/>
    <x v="18"/>
    <s v="Monday"/>
    <s v="Jun 10, 10:30 AM LOCAL  "/>
    <x v="7"/>
    <s v="Bangladesh"/>
    <x v="38"/>
    <x v="64"/>
    <x v="235"/>
    <n v="29"/>
    <n v="38"/>
    <n v="2"/>
    <n v="1"/>
    <n v="1"/>
    <n v="76.319999999999993"/>
    <n v="0"/>
    <n v="0"/>
    <n v="0"/>
    <n v="0"/>
    <n v="0"/>
    <n v="0"/>
    <n v="0"/>
    <n v="337"/>
  </r>
  <r>
    <x v="20"/>
    <x v="3"/>
    <x v="1"/>
    <s v=" 10, 1 2024"/>
    <x v="18"/>
    <s v="Monday"/>
    <s v="Jun 10, 10:30 AM LOCAL  "/>
    <x v="7"/>
    <s v="Bangladesh"/>
    <x v="38"/>
    <x v="187"/>
    <x v="4"/>
    <n v="5"/>
    <n v="5"/>
    <n v="0"/>
    <n v="0"/>
    <n v="0"/>
    <n v="100"/>
    <n v="0"/>
    <n v="0"/>
    <n v="0"/>
    <n v="0"/>
    <n v="0"/>
    <n v="0"/>
    <n v="0"/>
    <n v="338"/>
  </r>
  <r>
    <x v="20"/>
    <x v="3"/>
    <x v="1"/>
    <s v=" 10, 1 2024"/>
    <x v="18"/>
    <s v="Monday"/>
    <s v="Jun 10, 10:30 AM LOCAL  "/>
    <x v="7"/>
    <s v="Bangladesh"/>
    <x v="38"/>
    <x v="222"/>
    <x v="4"/>
    <n v="4"/>
    <n v="8"/>
    <n v="0"/>
    <n v="0"/>
    <n v="0"/>
    <n v="50"/>
    <n v="0"/>
    <n v="0"/>
    <n v="0"/>
    <n v="0"/>
    <n v="0"/>
    <n v="0"/>
    <n v="0"/>
    <n v="339"/>
  </r>
  <r>
    <x v="20"/>
    <x v="3"/>
    <x v="1"/>
    <s v=" 10, 1 2024"/>
    <x v="18"/>
    <s v="Monday"/>
    <s v="Jun 10, 10:30 AM LOCAL  "/>
    <x v="18"/>
    <s v="South Africa"/>
    <x v="39"/>
    <x v="172"/>
    <x v="236"/>
    <n v="9"/>
    <n v="9"/>
    <n v="2"/>
    <n v="2"/>
    <n v="0"/>
    <n v="100"/>
    <n v="0"/>
    <n v="0"/>
    <n v="0"/>
    <n v="0"/>
    <n v="0"/>
    <n v="0"/>
    <n v="0"/>
    <n v="340"/>
  </r>
  <r>
    <x v="20"/>
    <x v="3"/>
    <x v="1"/>
    <s v=" 10, 1 2024"/>
    <x v="18"/>
    <s v="Monday"/>
    <s v="Jun 10, 10:30 AM LOCAL  "/>
    <x v="18"/>
    <s v="South Africa"/>
    <x v="39"/>
    <x v="175"/>
    <x v="237"/>
    <n v="14"/>
    <n v="23"/>
    <n v="1"/>
    <n v="0"/>
    <n v="1"/>
    <n v="60.87"/>
    <n v="0"/>
    <n v="0"/>
    <n v="0"/>
    <n v="0"/>
    <n v="0"/>
    <n v="0"/>
    <n v="0"/>
    <n v="341"/>
  </r>
  <r>
    <x v="20"/>
    <x v="3"/>
    <x v="1"/>
    <s v=" 10, 1 2024"/>
    <x v="18"/>
    <s v="Monday"/>
    <s v="Jun 10, 10:30 AM LOCAL  "/>
    <x v="18"/>
    <s v="South Africa"/>
    <x v="39"/>
    <x v="174"/>
    <x v="238"/>
    <n v="9"/>
    <n v="13"/>
    <n v="1"/>
    <n v="1"/>
    <n v="0"/>
    <n v="69.23"/>
    <n v="0"/>
    <n v="0"/>
    <n v="0"/>
    <n v="0"/>
    <n v="0"/>
    <n v="0"/>
    <n v="0"/>
    <n v="342"/>
  </r>
  <r>
    <x v="20"/>
    <x v="3"/>
    <x v="1"/>
    <s v=" 10, 1 2024"/>
    <x v="18"/>
    <s v="Monday"/>
    <s v="Jun 10, 10:30 AM LOCAL  "/>
    <x v="18"/>
    <s v="South Africa"/>
    <x v="39"/>
    <x v="177"/>
    <x v="237"/>
    <n v="3"/>
    <n v="4"/>
    <n v="0"/>
    <n v="0"/>
    <n v="0"/>
    <n v="75"/>
    <n v="0"/>
    <n v="0"/>
    <n v="0"/>
    <n v="0"/>
    <n v="0"/>
    <n v="0"/>
    <n v="0"/>
    <n v="343"/>
  </r>
  <r>
    <x v="20"/>
    <x v="3"/>
    <x v="1"/>
    <s v=" 10, 1 2024"/>
    <x v="18"/>
    <s v="Monday"/>
    <s v="Jun 10, 10:30 AM LOCAL  "/>
    <x v="18"/>
    <s v="South Africa"/>
    <x v="39"/>
    <x v="176"/>
    <x v="239"/>
    <n v="37"/>
    <n v="34"/>
    <n v="4"/>
    <n v="2"/>
    <n v="2"/>
    <n v="108.82"/>
    <n v="0"/>
    <n v="0"/>
    <n v="0"/>
    <n v="0"/>
    <n v="0"/>
    <n v="0"/>
    <n v="0"/>
    <n v="344"/>
  </r>
  <r>
    <x v="20"/>
    <x v="3"/>
    <x v="1"/>
    <s v=" 10, 1 2024"/>
    <x v="18"/>
    <s v="Monday"/>
    <s v="Jun 10, 10:30 AM LOCAL  "/>
    <x v="18"/>
    <s v="South Africa"/>
    <x v="39"/>
    <x v="178"/>
    <x v="240"/>
    <n v="20"/>
    <n v="27"/>
    <n v="2"/>
    <n v="2"/>
    <n v="0"/>
    <n v="74.069999999999993"/>
    <n v="0"/>
    <n v="0"/>
    <n v="0"/>
    <n v="0"/>
    <n v="0"/>
    <n v="0"/>
    <n v="0"/>
    <n v="345"/>
  </r>
  <r>
    <x v="20"/>
    <x v="3"/>
    <x v="1"/>
    <s v=" 10, 1 2024"/>
    <x v="18"/>
    <s v="Monday"/>
    <s v="Jun 10, 10:30 AM LOCAL  "/>
    <x v="18"/>
    <s v="South Africa"/>
    <x v="39"/>
    <x v="223"/>
    <x v="240"/>
    <n v="8"/>
    <n v="9"/>
    <n v="0"/>
    <n v="0"/>
    <n v="0"/>
    <n v="88.89"/>
    <n v="0"/>
    <n v="0"/>
    <n v="0"/>
    <n v="0"/>
    <n v="0"/>
    <n v="0"/>
    <n v="0"/>
    <n v="346"/>
  </r>
  <r>
    <x v="20"/>
    <x v="3"/>
    <x v="1"/>
    <s v=" 10, 1 2024"/>
    <x v="18"/>
    <s v="Monday"/>
    <s v="Jun 10, 10:30 AM LOCAL  "/>
    <x v="18"/>
    <s v="South Africa"/>
    <x v="39"/>
    <x v="179"/>
    <x v="4"/>
    <n v="0"/>
    <n v="1"/>
    <n v="0"/>
    <n v="0"/>
    <n v="0"/>
    <n v="0"/>
    <n v="0"/>
    <n v="0"/>
    <n v="0"/>
    <n v="0"/>
    <n v="0"/>
    <n v="0"/>
    <n v="0"/>
    <n v="347"/>
  </r>
  <r>
    <x v="20"/>
    <x v="3"/>
    <x v="1"/>
    <s v=" 10, 1 2024"/>
    <x v="18"/>
    <s v="Monday"/>
    <s v="Jun 10, 10:30 AM LOCAL  "/>
    <x v="18"/>
    <s v="South Africa"/>
    <x v="39"/>
    <x v="180"/>
    <x v="4"/>
    <n v="1"/>
    <n v="1"/>
    <n v="0"/>
    <n v="0"/>
    <n v="0"/>
    <n v="100"/>
    <n v="0"/>
    <n v="0"/>
    <n v="0"/>
    <n v="0"/>
    <n v="0"/>
    <n v="0"/>
    <n v="0"/>
    <n v="348"/>
  </r>
  <r>
    <x v="21"/>
    <x v="3"/>
    <x v="1"/>
    <s v=" 11, 1 2024"/>
    <x v="19"/>
    <s v="Tuesday"/>
    <s v="Jun 11, 10:30 AM LOCAL  "/>
    <x v="0"/>
    <s v="Pakistan"/>
    <x v="40"/>
    <x v="0"/>
    <x v="212"/>
    <n v="52"/>
    <n v="44"/>
    <n v="8"/>
    <n v="4"/>
    <n v="4"/>
    <n v="118.18"/>
    <n v="0"/>
    <n v="0"/>
    <n v="0"/>
    <n v="0"/>
    <n v="0"/>
    <n v="0"/>
    <n v="0"/>
    <n v="349"/>
  </r>
  <r>
    <x v="21"/>
    <x v="3"/>
    <x v="1"/>
    <s v=" 11, 1 2024"/>
    <x v="19"/>
    <s v="Tuesday"/>
    <s v="Jun 11, 10:30 AM LOCAL  "/>
    <x v="0"/>
    <s v="Pakistan"/>
    <x v="40"/>
    <x v="1"/>
    <x v="241"/>
    <n v="4"/>
    <n v="7"/>
    <n v="1"/>
    <n v="1"/>
    <n v="0"/>
    <n v="57.14"/>
    <n v="0"/>
    <n v="0"/>
    <n v="0"/>
    <n v="0"/>
    <n v="0"/>
    <n v="0"/>
    <n v="0"/>
    <n v="350"/>
  </r>
  <r>
    <x v="21"/>
    <x v="3"/>
    <x v="1"/>
    <s v=" 11, 1 2024"/>
    <x v="19"/>
    <s v="Tuesday"/>
    <s v="Jun 11, 10:30 AM LOCAL  "/>
    <x v="0"/>
    <s v="Pakistan"/>
    <x v="40"/>
    <x v="2"/>
    <x v="242"/>
    <n v="2"/>
    <n v="6"/>
    <n v="0"/>
    <n v="0"/>
    <n v="0"/>
    <n v="33.33"/>
    <n v="0"/>
    <n v="0"/>
    <n v="0"/>
    <n v="0"/>
    <n v="0"/>
    <n v="0"/>
    <n v="0"/>
    <n v="351"/>
  </r>
  <r>
    <x v="21"/>
    <x v="3"/>
    <x v="1"/>
    <s v=" 11, 1 2024"/>
    <x v="19"/>
    <s v="Tuesday"/>
    <s v="Jun 11, 10:30 AM LOCAL  "/>
    <x v="0"/>
    <s v="Pakistan"/>
    <x v="40"/>
    <x v="3"/>
    <x v="243"/>
    <n v="1"/>
    <n v="6"/>
    <n v="0"/>
    <n v="0"/>
    <n v="0"/>
    <n v="16.670000000000002"/>
    <n v="0"/>
    <n v="0"/>
    <n v="0"/>
    <n v="0"/>
    <n v="0"/>
    <n v="0"/>
    <n v="0"/>
    <n v="352"/>
  </r>
  <r>
    <x v="21"/>
    <x v="3"/>
    <x v="1"/>
    <s v=" 11, 1 2024"/>
    <x v="19"/>
    <s v="Tuesday"/>
    <s v="Jun 11, 10:30 AM LOCAL  "/>
    <x v="0"/>
    <s v="Pakistan"/>
    <x v="40"/>
    <x v="4"/>
    <x v="244"/>
    <n v="2"/>
    <n v="9"/>
    <n v="0"/>
    <n v="0"/>
    <n v="0"/>
    <n v="22.22"/>
    <n v="0"/>
    <n v="0"/>
    <n v="0"/>
    <n v="0"/>
    <n v="0"/>
    <n v="0"/>
    <n v="0"/>
    <n v="353"/>
  </r>
  <r>
    <x v="21"/>
    <x v="3"/>
    <x v="1"/>
    <s v=" 11, 1 2024"/>
    <x v="19"/>
    <s v="Tuesday"/>
    <s v="Jun 11, 10:30 AM LOCAL  "/>
    <x v="0"/>
    <s v="Pakistan"/>
    <x v="40"/>
    <x v="224"/>
    <x v="245"/>
    <n v="0"/>
    <n v="2"/>
    <n v="0"/>
    <n v="0"/>
    <n v="0"/>
    <n v="0"/>
    <n v="0"/>
    <n v="0"/>
    <n v="0"/>
    <n v="0"/>
    <n v="0"/>
    <n v="0"/>
    <n v="0"/>
    <n v="354"/>
  </r>
  <r>
    <x v="21"/>
    <x v="3"/>
    <x v="1"/>
    <s v=" 11, 1 2024"/>
    <x v="19"/>
    <s v="Tuesday"/>
    <s v="Jun 11, 10:30 AM LOCAL  "/>
    <x v="0"/>
    <s v="Pakistan"/>
    <x v="40"/>
    <x v="154"/>
    <x v="123"/>
    <n v="10"/>
    <n v="21"/>
    <n v="1"/>
    <n v="1"/>
    <n v="0"/>
    <n v="47.62"/>
    <n v="0"/>
    <n v="0"/>
    <n v="0"/>
    <n v="0"/>
    <n v="0"/>
    <n v="0"/>
    <n v="0"/>
    <n v="355"/>
  </r>
  <r>
    <x v="21"/>
    <x v="3"/>
    <x v="1"/>
    <s v=" 11, 1 2024"/>
    <x v="19"/>
    <s v="Tuesday"/>
    <s v="Jun 11, 10:30 AM LOCAL  "/>
    <x v="0"/>
    <s v="Pakistan"/>
    <x v="40"/>
    <x v="225"/>
    <x v="4"/>
    <n v="13"/>
    <n v="14"/>
    <n v="1"/>
    <n v="0"/>
    <n v="1"/>
    <n v="92.86"/>
    <n v="0"/>
    <n v="0"/>
    <n v="0"/>
    <n v="0"/>
    <n v="0"/>
    <n v="0"/>
    <n v="0"/>
    <n v="356"/>
  </r>
  <r>
    <x v="21"/>
    <x v="3"/>
    <x v="1"/>
    <s v=" 11, 1 2024"/>
    <x v="19"/>
    <s v="Tuesday"/>
    <s v="Jun 11, 10:30 AM LOCAL  "/>
    <x v="0"/>
    <s v="Pakistan"/>
    <x v="40"/>
    <x v="6"/>
    <x v="4"/>
    <n v="9"/>
    <n v="11"/>
    <n v="1"/>
    <n v="1"/>
    <n v="0"/>
    <n v="81.819999999999993"/>
    <n v="0"/>
    <n v="0"/>
    <n v="0"/>
    <n v="0"/>
    <n v="0"/>
    <n v="0"/>
    <n v="0"/>
    <n v="357"/>
  </r>
  <r>
    <x v="21"/>
    <x v="3"/>
    <x v="1"/>
    <s v=" 11, 1 2024"/>
    <x v="19"/>
    <s v="Tuesday"/>
    <s v="Jun 11, 10:30 AM LOCAL  "/>
    <x v="16"/>
    <s v="Canada"/>
    <x v="41"/>
    <x v="214"/>
    <x v="4"/>
    <n v="53"/>
    <n v="53"/>
    <n v="3"/>
    <n v="2"/>
    <n v="1"/>
    <n v="100"/>
    <n v="0"/>
    <n v="0"/>
    <n v="0"/>
    <n v="0"/>
    <n v="0"/>
    <n v="0"/>
    <n v="0"/>
    <n v="358"/>
  </r>
  <r>
    <x v="21"/>
    <x v="3"/>
    <x v="1"/>
    <s v=" 11, 1 2024"/>
    <x v="19"/>
    <s v="Tuesday"/>
    <s v="Jun 11, 10:30 AM LOCAL  "/>
    <x v="16"/>
    <s v="Canada"/>
    <x v="41"/>
    <x v="226"/>
    <x v="7"/>
    <n v="6"/>
    <n v="12"/>
    <n v="0"/>
    <n v="0"/>
    <n v="0"/>
    <n v="50"/>
    <n v="0"/>
    <n v="0"/>
    <n v="0"/>
    <n v="0"/>
    <n v="0"/>
    <n v="0"/>
    <n v="0"/>
    <n v="359"/>
  </r>
  <r>
    <x v="21"/>
    <x v="3"/>
    <x v="1"/>
    <s v=" 11, 1 2024"/>
    <x v="19"/>
    <s v="Tuesday"/>
    <s v="Jun 11, 10:30 AM LOCAL  "/>
    <x v="16"/>
    <s v="Canada"/>
    <x v="41"/>
    <x v="132"/>
    <x v="7"/>
    <n v="33"/>
    <n v="33"/>
    <n v="2"/>
    <n v="1"/>
    <n v="1"/>
    <n v="100"/>
    <n v="0"/>
    <n v="0"/>
    <n v="0"/>
    <n v="0"/>
    <n v="0"/>
    <n v="0"/>
    <n v="0"/>
    <n v="360"/>
  </r>
  <r>
    <x v="21"/>
    <x v="3"/>
    <x v="1"/>
    <s v=" 11, 1 2024"/>
    <x v="19"/>
    <s v="Tuesday"/>
    <s v="Jun 11, 10:30 AM LOCAL  "/>
    <x v="16"/>
    <s v="Canada"/>
    <x v="41"/>
    <x v="134"/>
    <x v="246"/>
    <n v="4"/>
    <n v="6"/>
    <n v="0"/>
    <n v="0"/>
    <n v="0"/>
    <n v="66.67"/>
    <n v="0"/>
    <n v="0"/>
    <n v="0"/>
    <n v="0"/>
    <n v="0"/>
    <n v="0"/>
    <n v="0"/>
    <n v="361"/>
  </r>
  <r>
    <x v="21"/>
    <x v="3"/>
    <x v="1"/>
    <s v=" 11, 1 2024"/>
    <x v="19"/>
    <s v="Tuesday"/>
    <s v="Jun 11, 10:30 AM LOCAL  "/>
    <x v="16"/>
    <s v="Canada"/>
    <x v="41"/>
    <x v="133"/>
    <x v="4"/>
    <n v="2"/>
    <n v="1"/>
    <n v="0"/>
    <n v="0"/>
    <n v="0"/>
    <n v="200"/>
    <n v="0"/>
    <n v="0"/>
    <n v="0"/>
    <n v="0"/>
    <n v="0"/>
    <n v="0"/>
    <n v="0"/>
    <n v="362"/>
  </r>
  <r>
    <x v="22"/>
    <x v="4"/>
    <x v="2"/>
    <s v=" 11, 0 2024"/>
    <x v="20"/>
    <s v="Tuesday"/>
    <s v="Jun 11, 08:30 PM LOCAL  "/>
    <x v="5"/>
    <s v="Australia"/>
    <x v="42"/>
    <x v="40"/>
    <x v="197"/>
    <n v="10"/>
    <n v="10"/>
    <n v="2"/>
    <n v="2"/>
    <n v="0"/>
    <n v="100"/>
    <n v="0"/>
    <n v="0"/>
    <n v="0"/>
    <n v="0"/>
    <n v="0"/>
    <n v="0"/>
    <n v="0"/>
    <n v="363"/>
  </r>
  <r>
    <x v="22"/>
    <x v="4"/>
    <x v="2"/>
    <s v=" 11, 0 2024"/>
    <x v="20"/>
    <s v="Tuesday"/>
    <s v="Jun 11, 08:30 PM LOCAL  "/>
    <x v="5"/>
    <s v="Australia"/>
    <x v="42"/>
    <x v="142"/>
    <x v="197"/>
    <n v="2"/>
    <n v="7"/>
    <n v="0"/>
    <n v="0"/>
    <n v="0"/>
    <n v="28.57"/>
    <n v="0"/>
    <n v="0"/>
    <n v="0"/>
    <n v="0"/>
    <n v="0"/>
    <n v="0"/>
    <n v="0"/>
    <n v="364"/>
  </r>
  <r>
    <x v="22"/>
    <x v="4"/>
    <x v="2"/>
    <s v=" 11, 0 2024"/>
    <x v="20"/>
    <s v="Tuesday"/>
    <s v="Jun 11, 08:30 PM LOCAL  "/>
    <x v="5"/>
    <s v="Australia"/>
    <x v="42"/>
    <x v="42"/>
    <x v="247"/>
    <n v="1"/>
    <n v="6"/>
    <n v="0"/>
    <n v="0"/>
    <n v="0"/>
    <n v="16.670000000000002"/>
    <n v="0"/>
    <n v="0"/>
    <n v="0"/>
    <n v="0"/>
    <n v="0"/>
    <n v="0"/>
    <n v="0"/>
    <n v="365"/>
  </r>
  <r>
    <x v="22"/>
    <x v="4"/>
    <x v="2"/>
    <s v=" 11, 0 2024"/>
    <x v="20"/>
    <s v="Tuesday"/>
    <s v="Jun 11, 08:30 PM LOCAL  "/>
    <x v="5"/>
    <s v="Australia"/>
    <x v="42"/>
    <x v="43"/>
    <x v="248"/>
    <n v="36"/>
    <n v="43"/>
    <n v="5"/>
    <n v="4"/>
    <n v="1"/>
    <n v="83.72"/>
    <n v="0"/>
    <n v="0"/>
    <n v="0"/>
    <n v="0"/>
    <n v="0"/>
    <n v="0"/>
    <n v="0"/>
    <n v="366"/>
  </r>
  <r>
    <x v="22"/>
    <x v="4"/>
    <x v="2"/>
    <s v=" 11, 0 2024"/>
    <x v="20"/>
    <s v="Tuesday"/>
    <s v="Jun 11, 08:30 PM LOCAL  "/>
    <x v="5"/>
    <s v="Australia"/>
    <x v="42"/>
    <x v="145"/>
    <x v="107"/>
    <n v="3"/>
    <n v="9"/>
    <n v="0"/>
    <n v="0"/>
    <n v="0"/>
    <n v="33.33"/>
    <n v="0"/>
    <n v="0"/>
    <n v="0"/>
    <n v="0"/>
    <n v="0"/>
    <n v="0"/>
    <n v="0"/>
    <n v="367"/>
  </r>
  <r>
    <x v="22"/>
    <x v="4"/>
    <x v="2"/>
    <s v=" 11, 0 2024"/>
    <x v="20"/>
    <s v="Tuesday"/>
    <s v="Jun 11, 08:30 PM LOCAL  "/>
    <x v="5"/>
    <s v="Australia"/>
    <x v="42"/>
    <x v="46"/>
    <x v="249"/>
    <n v="1"/>
    <n v="4"/>
    <n v="0"/>
    <n v="0"/>
    <n v="0"/>
    <n v="25"/>
    <n v="0"/>
    <n v="0"/>
    <n v="0"/>
    <n v="0"/>
    <n v="0"/>
    <n v="0"/>
    <n v="0"/>
    <n v="368"/>
  </r>
  <r>
    <x v="22"/>
    <x v="4"/>
    <x v="2"/>
    <s v=" 11, 0 2024"/>
    <x v="20"/>
    <s v="Tuesday"/>
    <s v="Jun 11, 08:30 PM LOCAL  "/>
    <x v="5"/>
    <s v="Australia"/>
    <x v="42"/>
    <x v="143"/>
    <x v="111"/>
    <n v="1"/>
    <n v="7"/>
    <n v="0"/>
    <n v="0"/>
    <n v="0"/>
    <n v="14.29"/>
    <n v="0"/>
    <n v="0"/>
    <n v="0"/>
    <n v="0"/>
    <n v="0"/>
    <n v="0"/>
    <n v="0"/>
    <n v="369"/>
  </r>
  <r>
    <x v="22"/>
    <x v="4"/>
    <x v="2"/>
    <s v=" 11, 0 2024"/>
    <x v="20"/>
    <s v="Tuesday"/>
    <s v="Jun 11, 08:30 PM LOCAL  "/>
    <x v="5"/>
    <s v="Australia"/>
    <x v="42"/>
    <x v="144"/>
    <x v="250"/>
    <n v="7"/>
    <n v="7"/>
    <n v="1"/>
    <n v="0"/>
    <n v="1"/>
    <n v="100"/>
    <n v="0"/>
    <n v="0"/>
    <n v="0"/>
    <n v="0"/>
    <n v="0"/>
    <n v="0"/>
    <n v="0"/>
    <n v="370"/>
  </r>
  <r>
    <x v="22"/>
    <x v="4"/>
    <x v="2"/>
    <s v=" 11, 0 2024"/>
    <x v="20"/>
    <s v="Tuesday"/>
    <s v="Jun 11, 08:30 PM LOCAL  "/>
    <x v="5"/>
    <s v="Australia"/>
    <x v="42"/>
    <x v="146"/>
    <x v="112"/>
    <n v="0"/>
    <n v="2"/>
    <n v="0"/>
    <n v="0"/>
    <n v="0"/>
    <n v="0"/>
    <n v="0"/>
    <n v="0"/>
    <n v="0"/>
    <n v="0"/>
    <n v="0"/>
    <n v="0"/>
    <n v="0"/>
    <n v="371"/>
  </r>
  <r>
    <x v="22"/>
    <x v="4"/>
    <x v="2"/>
    <s v=" 11, 0 2024"/>
    <x v="20"/>
    <s v="Tuesday"/>
    <s v="Jun 11, 08:30 PM LOCAL  "/>
    <x v="5"/>
    <s v="Australia"/>
    <x v="42"/>
    <x v="227"/>
    <x v="4"/>
    <n v="2"/>
    <n v="3"/>
    <n v="0"/>
    <n v="0"/>
    <n v="0"/>
    <n v="66.67"/>
    <n v="0"/>
    <n v="0"/>
    <n v="0"/>
    <n v="0"/>
    <n v="0"/>
    <n v="0"/>
    <n v="0"/>
    <n v="372"/>
  </r>
  <r>
    <x v="22"/>
    <x v="4"/>
    <x v="2"/>
    <s v=" 11, 0 2024"/>
    <x v="20"/>
    <s v="Tuesday"/>
    <s v="Jun 11, 08:30 PM LOCAL  "/>
    <x v="5"/>
    <s v="Australia"/>
    <x v="42"/>
    <x v="228"/>
    <x v="113"/>
    <n v="0"/>
    <n v="4"/>
    <n v="0"/>
    <n v="0"/>
    <n v="0"/>
    <n v="0"/>
    <n v="0"/>
    <n v="0"/>
    <n v="0"/>
    <n v="0"/>
    <n v="0"/>
    <n v="0"/>
    <n v="0"/>
    <n v="373"/>
  </r>
  <r>
    <x v="22"/>
    <x v="4"/>
    <x v="2"/>
    <s v=" 11, 0 2024"/>
    <x v="20"/>
    <s v="Tuesday"/>
    <s v="Jun 11, 08:30 PM LOCAL  "/>
    <x v="15"/>
    <s v="Namibia"/>
    <x v="43"/>
    <x v="229"/>
    <x v="29"/>
    <n v="20"/>
    <n v="8"/>
    <n v="4"/>
    <n v="3"/>
    <n v="1"/>
    <n v="250"/>
    <n v="0"/>
    <n v="0"/>
    <n v="0"/>
    <n v="0"/>
    <n v="0"/>
    <n v="0"/>
    <n v="0"/>
    <n v="374"/>
  </r>
  <r>
    <x v="22"/>
    <x v="4"/>
    <x v="2"/>
    <s v=" 11, 0 2024"/>
    <x v="20"/>
    <s v="Tuesday"/>
    <s v="Jun 11, 08:30 PM LOCAL  "/>
    <x v="15"/>
    <s v="Namibia"/>
    <x v="43"/>
    <x v="230"/>
    <x v="4"/>
    <n v="34"/>
    <n v="17"/>
    <n v="7"/>
    <n v="5"/>
    <n v="2"/>
    <n v="200"/>
    <n v="0"/>
    <n v="0"/>
    <n v="0"/>
    <n v="0"/>
    <n v="0"/>
    <n v="0"/>
    <n v="0"/>
    <n v="375"/>
  </r>
  <r>
    <x v="22"/>
    <x v="4"/>
    <x v="2"/>
    <s v=" 11, 0 2024"/>
    <x v="20"/>
    <s v="Tuesday"/>
    <s v="Jun 11, 08:30 PM LOCAL  "/>
    <x v="15"/>
    <s v="Namibia"/>
    <x v="43"/>
    <x v="124"/>
    <x v="4"/>
    <n v="18"/>
    <n v="9"/>
    <n v="4"/>
    <n v="3"/>
    <n v="1"/>
    <n v="200"/>
    <n v="0"/>
    <n v="0"/>
    <n v="0"/>
    <n v="0"/>
    <n v="0"/>
    <n v="0"/>
    <n v="0"/>
    <n v="376"/>
  </r>
  <r>
    <x v="23"/>
    <x v="3"/>
    <x v="1"/>
    <s v=" 12, 1 2024"/>
    <x v="21"/>
    <s v="Wednesday"/>
    <s v="Jun 12, 10:30 AM LOCAL  "/>
    <x v="1"/>
    <s v="India"/>
    <x v="44"/>
    <x v="231"/>
    <x v="251"/>
    <n v="0"/>
    <n v="1"/>
    <n v="0"/>
    <n v="0"/>
    <n v="0"/>
    <n v="0"/>
    <n v="0"/>
    <n v="0"/>
    <n v="0"/>
    <n v="0"/>
    <n v="0"/>
    <n v="0"/>
    <n v="0"/>
    <n v="377"/>
  </r>
  <r>
    <x v="23"/>
    <x v="3"/>
    <x v="1"/>
    <s v=" 12, 1 2024"/>
    <x v="21"/>
    <s v="Wednesday"/>
    <s v="Jun 12, 10:30 AM LOCAL  "/>
    <x v="1"/>
    <s v="India"/>
    <x v="44"/>
    <x v="7"/>
    <x v="252"/>
    <n v="24"/>
    <n v="30"/>
    <n v="2"/>
    <n v="0"/>
    <n v="2"/>
    <n v="80"/>
    <n v="0"/>
    <n v="0"/>
    <n v="0"/>
    <n v="0"/>
    <n v="0"/>
    <n v="0"/>
    <n v="0"/>
    <n v="378"/>
  </r>
  <r>
    <x v="23"/>
    <x v="3"/>
    <x v="1"/>
    <s v=" 12, 1 2024"/>
    <x v="21"/>
    <s v="Wednesday"/>
    <s v="Jun 12, 10:30 AM LOCAL  "/>
    <x v="1"/>
    <s v="India"/>
    <x v="44"/>
    <x v="232"/>
    <x v="253"/>
    <n v="2"/>
    <n v="5"/>
    <n v="0"/>
    <n v="0"/>
    <n v="0"/>
    <n v="40"/>
    <n v="0"/>
    <n v="0"/>
    <n v="0"/>
    <n v="0"/>
    <n v="0"/>
    <n v="0"/>
    <n v="0"/>
    <n v="379"/>
  </r>
  <r>
    <x v="23"/>
    <x v="3"/>
    <x v="1"/>
    <s v=" 12, 1 2024"/>
    <x v="21"/>
    <s v="Wednesday"/>
    <s v="Jun 12, 10:30 AM LOCAL  "/>
    <x v="1"/>
    <s v="India"/>
    <x v="44"/>
    <x v="233"/>
    <x v="254"/>
    <n v="11"/>
    <n v="22"/>
    <n v="1"/>
    <n v="0"/>
    <n v="1"/>
    <n v="50"/>
    <n v="0"/>
    <n v="0"/>
    <n v="0"/>
    <n v="0"/>
    <n v="0"/>
    <n v="0"/>
    <n v="0"/>
    <n v="380"/>
  </r>
  <r>
    <x v="23"/>
    <x v="3"/>
    <x v="1"/>
    <s v=" 12, 1 2024"/>
    <x v="21"/>
    <s v="Wednesday"/>
    <s v="Jun 12, 10:30 AM LOCAL  "/>
    <x v="1"/>
    <s v="India"/>
    <x v="44"/>
    <x v="234"/>
    <x v="255"/>
    <n v="27"/>
    <n v="23"/>
    <n v="3"/>
    <n v="2"/>
    <n v="1"/>
    <n v="117.39"/>
    <n v="0"/>
    <n v="0"/>
    <n v="0"/>
    <n v="0"/>
    <n v="0"/>
    <n v="0"/>
    <n v="0"/>
    <n v="381"/>
  </r>
  <r>
    <x v="23"/>
    <x v="3"/>
    <x v="1"/>
    <s v=" 12, 1 2024"/>
    <x v="21"/>
    <s v="Wednesday"/>
    <s v="Jun 12, 10:30 AM LOCAL  "/>
    <x v="1"/>
    <s v="India"/>
    <x v="44"/>
    <x v="235"/>
    <x v="80"/>
    <n v="15"/>
    <n v="12"/>
    <n v="2"/>
    <n v="1"/>
    <n v="1"/>
    <n v="125"/>
    <n v="0"/>
    <n v="0"/>
    <n v="0"/>
    <n v="0"/>
    <n v="0"/>
    <n v="0"/>
    <n v="0"/>
    <n v="382"/>
  </r>
  <r>
    <x v="23"/>
    <x v="3"/>
    <x v="1"/>
    <s v=" 12, 1 2024"/>
    <x v="21"/>
    <s v="Wednesday"/>
    <s v="Jun 12, 10:30 AM LOCAL  "/>
    <x v="1"/>
    <s v="India"/>
    <x v="44"/>
    <x v="236"/>
    <x v="77"/>
    <n v="10"/>
    <n v="10"/>
    <n v="1"/>
    <n v="0"/>
    <n v="1"/>
    <n v="100"/>
    <n v="0"/>
    <n v="0"/>
    <n v="0"/>
    <n v="0"/>
    <n v="0"/>
    <n v="0"/>
    <n v="0"/>
    <n v="383"/>
  </r>
  <r>
    <x v="23"/>
    <x v="3"/>
    <x v="1"/>
    <s v=" 12, 1 2024"/>
    <x v="21"/>
    <s v="Wednesday"/>
    <s v="Jun 12, 10:30 AM LOCAL  "/>
    <x v="1"/>
    <s v="India"/>
    <x v="44"/>
    <x v="237"/>
    <x v="4"/>
    <n v="11"/>
    <n v="10"/>
    <n v="1"/>
    <n v="1"/>
    <n v="0"/>
    <n v="110"/>
    <n v="0"/>
    <n v="0"/>
    <n v="0"/>
    <n v="0"/>
    <n v="0"/>
    <n v="0"/>
    <n v="0"/>
    <n v="384"/>
  </r>
  <r>
    <x v="23"/>
    <x v="3"/>
    <x v="1"/>
    <s v=" 12, 1 2024"/>
    <x v="21"/>
    <s v="Wednesday"/>
    <s v="Jun 12, 10:30 AM LOCAL  "/>
    <x v="1"/>
    <s v="India"/>
    <x v="44"/>
    <x v="238"/>
    <x v="256"/>
    <n v="2"/>
    <n v="7"/>
    <n v="0"/>
    <n v="0"/>
    <n v="0"/>
    <n v="28.57"/>
    <n v="0"/>
    <n v="0"/>
    <n v="0"/>
    <n v="0"/>
    <n v="0"/>
    <n v="0"/>
    <n v="0"/>
    <n v="385"/>
  </r>
  <r>
    <x v="23"/>
    <x v="3"/>
    <x v="1"/>
    <s v=" 12, 1 2024"/>
    <x v="21"/>
    <s v="Wednesday"/>
    <s v="Jun 12, 10:30 AM LOCAL  "/>
    <x v="14"/>
    <s v="United States"/>
    <x v="45"/>
    <x v="113"/>
    <x v="257"/>
    <n v="3"/>
    <n v="6"/>
    <n v="0"/>
    <n v="0"/>
    <n v="0"/>
    <n v="50"/>
    <n v="0"/>
    <n v="0"/>
    <n v="0"/>
    <n v="0"/>
    <n v="0"/>
    <n v="0"/>
    <n v="0"/>
    <n v="386"/>
  </r>
  <r>
    <x v="23"/>
    <x v="3"/>
    <x v="1"/>
    <s v=" 12, 1 2024"/>
    <x v="21"/>
    <s v="Wednesday"/>
    <s v="Jun 12, 10:30 AM LOCAL  "/>
    <x v="14"/>
    <s v="United States"/>
    <x v="45"/>
    <x v="114"/>
    <x v="258"/>
    <n v="0"/>
    <n v="1"/>
    <n v="0"/>
    <n v="0"/>
    <n v="0"/>
    <n v="0"/>
    <n v="0"/>
    <n v="0"/>
    <n v="0"/>
    <n v="0"/>
    <n v="0"/>
    <n v="0"/>
    <n v="0"/>
    <n v="387"/>
  </r>
  <r>
    <x v="23"/>
    <x v="3"/>
    <x v="1"/>
    <s v=" 12, 1 2024"/>
    <x v="21"/>
    <s v="Wednesday"/>
    <s v="Jun 12, 10:30 AM LOCAL  "/>
    <x v="14"/>
    <s v="United States"/>
    <x v="45"/>
    <x v="115"/>
    <x v="259"/>
    <n v="18"/>
    <n v="20"/>
    <n v="2"/>
    <n v="1"/>
    <n v="1"/>
    <n v="90"/>
    <n v="0"/>
    <n v="0"/>
    <n v="0"/>
    <n v="0"/>
    <n v="0"/>
    <n v="0"/>
    <n v="0"/>
    <n v="388"/>
  </r>
  <r>
    <x v="23"/>
    <x v="3"/>
    <x v="1"/>
    <s v=" 12, 1 2024"/>
    <x v="21"/>
    <s v="Wednesday"/>
    <s v="Jun 12, 10:30 AM LOCAL  "/>
    <x v="14"/>
    <s v="United States"/>
    <x v="45"/>
    <x v="116"/>
    <x v="4"/>
    <n v="50"/>
    <n v="49"/>
    <n v="4"/>
    <n v="2"/>
    <n v="2"/>
    <n v="102.04"/>
    <n v="0"/>
    <n v="0"/>
    <n v="0"/>
    <n v="0"/>
    <n v="0"/>
    <n v="0"/>
    <n v="0"/>
    <n v="389"/>
  </r>
  <r>
    <x v="23"/>
    <x v="3"/>
    <x v="1"/>
    <s v=" 12, 1 2024"/>
    <x v="21"/>
    <s v="Wednesday"/>
    <s v="Jun 12, 10:30 AM LOCAL  "/>
    <x v="14"/>
    <s v="United States"/>
    <x v="45"/>
    <x v="117"/>
    <x v="4"/>
    <n v="31"/>
    <n v="35"/>
    <n v="2"/>
    <n v="1"/>
    <n v="1"/>
    <n v="88.57"/>
    <n v="0"/>
    <n v="0"/>
    <n v="0"/>
    <n v="0"/>
    <n v="0"/>
    <n v="0"/>
    <n v="0"/>
    <n v="390"/>
  </r>
  <r>
    <x v="24"/>
    <x v="5"/>
    <x v="2"/>
    <s v=" 12, 0 2024"/>
    <x v="22"/>
    <s v="Wednesday"/>
    <s v="Jun 12, 08:30 PM LOCAL  "/>
    <x v="3"/>
    <s v="New Zealand"/>
    <x v="46"/>
    <x v="22"/>
    <x v="260"/>
    <n v="9"/>
    <n v="12"/>
    <n v="1"/>
    <n v="0"/>
    <n v="1"/>
    <n v="75"/>
    <n v="0"/>
    <n v="0"/>
    <n v="0"/>
    <n v="0"/>
    <n v="0"/>
    <n v="0"/>
    <n v="0"/>
    <n v="391"/>
  </r>
  <r>
    <x v="24"/>
    <x v="5"/>
    <x v="2"/>
    <s v=" 12, 0 2024"/>
    <x v="22"/>
    <s v="Wednesday"/>
    <s v="Jun 12, 08:30 PM LOCAL  "/>
    <x v="3"/>
    <s v="New Zealand"/>
    <x v="46"/>
    <x v="200"/>
    <x v="151"/>
    <n v="0"/>
    <n v="5"/>
    <n v="0"/>
    <n v="0"/>
    <n v="0"/>
    <n v="0"/>
    <n v="0"/>
    <n v="0"/>
    <n v="0"/>
    <n v="0"/>
    <n v="0"/>
    <n v="0"/>
    <n v="0"/>
    <n v="392"/>
  </r>
  <r>
    <x v="24"/>
    <x v="5"/>
    <x v="2"/>
    <s v=" 12, 0 2024"/>
    <x v="22"/>
    <s v="Wednesday"/>
    <s v="Jun 12, 08:30 PM LOCAL  "/>
    <x v="3"/>
    <s v="New Zealand"/>
    <x v="46"/>
    <x v="201"/>
    <x v="261"/>
    <n v="17"/>
    <n v="12"/>
    <n v="3"/>
    <n v="3"/>
    <n v="0"/>
    <n v="141.66999999999999"/>
    <n v="0"/>
    <n v="0"/>
    <n v="0"/>
    <n v="0"/>
    <n v="0"/>
    <n v="0"/>
    <n v="0"/>
    <n v="393"/>
  </r>
  <r>
    <x v="24"/>
    <x v="5"/>
    <x v="2"/>
    <s v=" 12, 0 2024"/>
    <x v="22"/>
    <s v="Wednesday"/>
    <s v="Jun 12, 08:30 PM LOCAL  "/>
    <x v="3"/>
    <s v="New Zealand"/>
    <x v="46"/>
    <x v="25"/>
    <x v="262"/>
    <n v="0"/>
    <n v="3"/>
    <n v="0"/>
    <n v="0"/>
    <n v="0"/>
    <n v="0"/>
    <n v="0"/>
    <n v="0"/>
    <n v="0"/>
    <n v="0"/>
    <n v="0"/>
    <n v="0"/>
    <n v="0"/>
    <n v="394"/>
  </r>
  <r>
    <x v="24"/>
    <x v="5"/>
    <x v="2"/>
    <s v=" 12, 0 2024"/>
    <x v="22"/>
    <s v="Wednesday"/>
    <s v="Jun 12, 08:30 PM LOCAL  "/>
    <x v="3"/>
    <s v="New Zealand"/>
    <x v="46"/>
    <x v="26"/>
    <x v="261"/>
    <n v="1"/>
    <n v="5"/>
    <n v="0"/>
    <n v="0"/>
    <n v="0"/>
    <n v="20"/>
    <n v="0"/>
    <n v="0"/>
    <n v="0"/>
    <n v="0"/>
    <n v="0"/>
    <n v="0"/>
    <n v="0"/>
    <n v="395"/>
  </r>
  <r>
    <x v="24"/>
    <x v="5"/>
    <x v="2"/>
    <s v=" 12, 0 2024"/>
    <x v="22"/>
    <s v="Wednesday"/>
    <s v="Jun 12, 08:30 PM LOCAL  "/>
    <x v="3"/>
    <s v="New Zealand"/>
    <x v="46"/>
    <x v="27"/>
    <x v="4"/>
    <n v="68"/>
    <n v="39"/>
    <n v="8"/>
    <n v="2"/>
    <n v="6"/>
    <n v="174.36"/>
    <n v="0"/>
    <n v="0"/>
    <n v="0"/>
    <n v="0"/>
    <n v="0"/>
    <n v="0"/>
    <n v="0"/>
    <n v="396"/>
  </r>
  <r>
    <x v="24"/>
    <x v="5"/>
    <x v="2"/>
    <s v=" 12, 0 2024"/>
    <x v="22"/>
    <s v="Wednesday"/>
    <s v="Jun 12, 08:30 PM LOCAL  "/>
    <x v="3"/>
    <s v="New Zealand"/>
    <x v="46"/>
    <x v="239"/>
    <x v="263"/>
    <n v="15"/>
    <n v="17"/>
    <n v="1"/>
    <n v="0"/>
    <n v="1"/>
    <n v="88.24"/>
    <n v="0"/>
    <n v="0"/>
    <n v="0"/>
    <n v="0"/>
    <n v="0"/>
    <n v="0"/>
    <n v="0"/>
    <n v="397"/>
  </r>
  <r>
    <x v="24"/>
    <x v="5"/>
    <x v="2"/>
    <s v=" 12, 0 2024"/>
    <x v="22"/>
    <s v="Wednesday"/>
    <s v="Jun 12, 08:30 PM LOCAL  "/>
    <x v="3"/>
    <s v="New Zealand"/>
    <x v="46"/>
    <x v="202"/>
    <x v="264"/>
    <n v="14"/>
    <n v="7"/>
    <n v="3"/>
    <n v="2"/>
    <n v="1"/>
    <n v="200"/>
    <n v="0"/>
    <n v="0"/>
    <n v="0"/>
    <n v="0"/>
    <n v="0"/>
    <n v="0"/>
    <n v="0"/>
    <n v="398"/>
  </r>
  <r>
    <x v="24"/>
    <x v="5"/>
    <x v="2"/>
    <s v=" 12, 0 2024"/>
    <x v="22"/>
    <s v="Wednesday"/>
    <s v="Jun 12, 08:30 PM LOCAL  "/>
    <x v="3"/>
    <s v="New Zealand"/>
    <x v="46"/>
    <x v="203"/>
    <x v="265"/>
    <n v="13"/>
    <n v="13"/>
    <n v="1"/>
    <n v="0"/>
    <n v="1"/>
    <n v="100"/>
    <n v="0"/>
    <n v="0"/>
    <n v="0"/>
    <n v="0"/>
    <n v="0"/>
    <n v="0"/>
    <n v="0"/>
    <n v="399"/>
  </r>
  <r>
    <x v="24"/>
    <x v="5"/>
    <x v="2"/>
    <s v=" 12, 0 2024"/>
    <x v="22"/>
    <s v="Wednesday"/>
    <s v="Jun 12, 08:30 PM LOCAL  "/>
    <x v="3"/>
    <s v="New Zealand"/>
    <x v="46"/>
    <x v="240"/>
    <x v="151"/>
    <n v="6"/>
    <n v="6"/>
    <n v="1"/>
    <n v="1"/>
    <n v="0"/>
    <n v="100"/>
    <n v="0"/>
    <n v="0"/>
    <n v="0"/>
    <n v="0"/>
    <n v="0"/>
    <n v="0"/>
    <n v="0"/>
    <n v="400"/>
  </r>
  <r>
    <x v="24"/>
    <x v="5"/>
    <x v="2"/>
    <s v=" 12, 0 2024"/>
    <x v="22"/>
    <s v="Wednesday"/>
    <s v="Jun 12, 08:30 PM LOCAL  "/>
    <x v="3"/>
    <s v="New Zealand"/>
    <x v="46"/>
    <x v="241"/>
    <x v="4"/>
    <n v="0"/>
    <n v="1"/>
    <n v="0"/>
    <n v="0"/>
    <n v="0"/>
    <n v="0"/>
    <n v="0"/>
    <n v="0"/>
    <n v="0"/>
    <n v="0"/>
    <n v="0"/>
    <n v="0"/>
    <n v="0"/>
    <n v="401"/>
  </r>
  <r>
    <x v="24"/>
    <x v="5"/>
    <x v="2"/>
    <s v=" 12, 0 2024"/>
    <x v="22"/>
    <s v="Wednesday"/>
    <s v="Jun 12, 08:30 PM LOCAL  "/>
    <x v="17"/>
    <s v="West Indies"/>
    <x v="47"/>
    <x v="161"/>
    <x v="266"/>
    <n v="5"/>
    <n v="8"/>
    <n v="0"/>
    <n v="0"/>
    <n v="0"/>
    <n v="62.5"/>
    <n v="0"/>
    <n v="0"/>
    <n v="0"/>
    <n v="0"/>
    <n v="0"/>
    <n v="0"/>
    <n v="0"/>
    <n v="402"/>
  </r>
  <r>
    <x v="24"/>
    <x v="5"/>
    <x v="2"/>
    <s v=" 12, 0 2024"/>
    <x v="22"/>
    <s v="Wednesday"/>
    <s v="Jun 12, 08:30 PM LOCAL  "/>
    <x v="17"/>
    <s v="West Indies"/>
    <x v="47"/>
    <x v="160"/>
    <x v="267"/>
    <n v="26"/>
    <n v="23"/>
    <n v="4"/>
    <n v="3"/>
    <n v="1"/>
    <n v="113.04"/>
    <n v="0"/>
    <n v="0"/>
    <n v="0"/>
    <n v="0"/>
    <n v="0"/>
    <n v="0"/>
    <n v="0"/>
    <n v="403"/>
  </r>
  <r>
    <x v="24"/>
    <x v="5"/>
    <x v="2"/>
    <s v=" 12, 0 2024"/>
    <x v="22"/>
    <s v="Wednesday"/>
    <s v="Jun 12, 08:30 PM LOCAL  "/>
    <x v="17"/>
    <s v="West Indies"/>
    <x v="47"/>
    <x v="242"/>
    <x v="268"/>
    <n v="10"/>
    <n v="13"/>
    <n v="0"/>
    <n v="0"/>
    <n v="0"/>
    <n v="76.92"/>
    <n v="0"/>
    <n v="0"/>
    <n v="0"/>
    <n v="0"/>
    <n v="0"/>
    <n v="0"/>
    <n v="0"/>
    <n v="404"/>
  </r>
  <r>
    <x v="24"/>
    <x v="5"/>
    <x v="2"/>
    <s v=" 12, 0 2024"/>
    <x v="22"/>
    <s v="Wednesday"/>
    <s v="Jun 12, 08:30 PM LOCAL  "/>
    <x v="17"/>
    <s v="West Indies"/>
    <x v="47"/>
    <x v="162"/>
    <x v="269"/>
    <n v="1"/>
    <n v="2"/>
    <n v="0"/>
    <n v="0"/>
    <n v="0"/>
    <n v="50"/>
    <n v="0"/>
    <n v="0"/>
    <n v="0"/>
    <n v="0"/>
    <n v="0"/>
    <n v="0"/>
    <n v="0"/>
    <n v="405"/>
  </r>
  <r>
    <x v="24"/>
    <x v="5"/>
    <x v="2"/>
    <s v=" 12, 0 2024"/>
    <x v="22"/>
    <s v="Wednesday"/>
    <s v="Jun 12, 08:30 PM LOCAL  "/>
    <x v="17"/>
    <s v="West Indies"/>
    <x v="47"/>
    <x v="163"/>
    <x v="270"/>
    <n v="12"/>
    <n v="13"/>
    <n v="1"/>
    <n v="1"/>
    <n v="0"/>
    <n v="92.31"/>
    <n v="0"/>
    <n v="0"/>
    <n v="0"/>
    <n v="0"/>
    <n v="0"/>
    <n v="0"/>
    <n v="0"/>
    <n v="406"/>
  </r>
  <r>
    <x v="24"/>
    <x v="5"/>
    <x v="2"/>
    <s v=" 12, 0 2024"/>
    <x v="22"/>
    <s v="Wednesday"/>
    <s v="Jun 12, 08:30 PM LOCAL  "/>
    <x v="17"/>
    <s v="West Indies"/>
    <x v="47"/>
    <x v="164"/>
    <x v="271"/>
    <n v="40"/>
    <n v="33"/>
    <n v="5"/>
    <n v="3"/>
    <n v="2"/>
    <n v="121.21"/>
    <n v="0"/>
    <n v="0"/>
    <n v="0"/>
    <n v="0"/>
    <n v="0"/>
    <n v="0"/>
    <n v="0"/>
    <n v="407"/>
  </r>
  <r>
    <x v="24"/>
    <x v="5"/>
    <x v="2"/>
    <s v=" 12, 0 2024"/>
    <x v="22"/>
    <s v="Wednesday"/>
    <s v="Jun 12, 08:30 PM LOCAL  "/>
    <x v="17"/>
    <s v="West Indies"/>
    <x v="47"/>
    <x v="243"/>
    <x v="272"/>
    <n v="10"/>
    <n v="11"/>
    <n v="1"/>
    <n v="0"/>
    <n v="1"/>
    <n v="90.91"/>
    <n v="0"/>
    <n v="0"/>
    <n v="0"/>
    <n v="0"/>
    <n v="0"/>
    <n v="0"/>
    <n v="0"/>
    <n v="408"/>
  </r>
  <r>
    <x v="24"/>
    <x v="5"/>
    <x v="2"/>
    <s v=" 12, 0 2024"/>
    <x v="22"/>
    <s v="Wednesday"/>
    <s v="Jun 12, 08:30 PM LOCAL  "/>
    <x v="17"/>
    <s v="West Indies"/>
    <x v="47"/>
    <x v="167"/>
    <x v="4"/>
    <n v="21"/>
    <n v="12"/>
    <n v="3"/>
    <n v="0"/>
    <n v="3"/>
    <n v="175"/>
    <n v="0"/>
    <n v="0"/>
    <n v="0"/>
    <n v="0"/>
    <n v="0"/>
    <n v="0"/>
    <n v="0"/>
    <n v="409"/>
  </r>
  <r>
    <x v="24"/>
    <x v="5"/>
    <x v="2"/>
    <s v=" 12, 0 2024"/>
    <x v="22"/>
    <s v="Wednesday"/>
    <s v="Jun 12, 08:30 PM LOCAL  "/>
    <x v="17"/>
    <s v="West Indies"/>
    <x v="47"/>
    <x v="244"/>
    <x v="273"/>
    <n v="0"/>
    <n v="1"/>
    <n v="0"/>
    <n v="0"/>
    <n v="0"/>
    <n v="0"/>
    <n v="0"/>
    <n v="0"/>
    <n v="0"/>
    <n v="0"/>
    <n v="0"/>
    <n v="0"/>
    <n v="0"/>
    <n v="410"/>
  </r>
  <r>
    <x v="24"/>
    <x v="5"/>
    <x v="2"/>
    <s v=" 12, 0 2024"/>
    <x v="22"/>
    <s v="Wednesday"/>
    <s v="Jun 12, 08:30 PM LOCAL  "/>
    <x v="17"/>
    <s v="West Indies"/>
    <x v="47"/>
    <x v="170"/>
    <x v="274"/>
    <n v="7"/>
    <n v="4"/>
    <n v="1"/>
    <n v="0"/>
    <n v="1"/>
    <n v="175"/>
    <n v="0"/>
    <n v="0"/>
    <n v="0"/>
    <n v="0"/>
    <n v="0"/>
    <n v="0"/>
    <n v="0"/>
    <n v="411"/>
  </r>
  <r>
    <x v="24"/>
    <x v="5"/>
    <x v="2"/>
    <s v=" 12, 0 2024"/>
    <x v="22"/>
    <s v="Wednesday"/>
    <s v="Jun 12, 08:30 PM LOCAL  "/>
    <x v="17"/>
    <s v="West Indies"/>
    <x v="47"/>
    <x v="169"/>
    <x v="4"/>
    <n v="0"/>
    <n v="0"/>
    <n v="0"/>
    <n v="0"/>
    <n v="0"/>
    <n v="0"/>
    <n v="0"/>
    <n v="0"/>
    <n v="0"/>
    <n v="0"/>
    <n v="0"/>
    <n v="0"/>
    <n v="0"/>
    <n v="412"/>
  </r>
  <r>
    <x v="25"/>
    <x v="4"/>
    <x v="3"/>
    <s v=" 13, 0 2024"/>
    <x v="23"/>
    <s v="Thursday"/>
    <s v="Jun 13, 03:00 PM LOCAL  "/>
    <x v="4"/>
    <s v="England"/>
    <x v="48"/>
    <x v="129"/>
    <x v="275"/>
    <n v="5"/>
    <n v="3"/>
    <n v="1"/>
    <n v="1"/>
    <n v="0"/>
    <n v="166.67"/>
    <n v="0"/>
    <n v="0"/>
    <n v="0"/>
    <n v="0"/>
    <n v="0"/>
    <n v="0"/>
    <n v="0"/>
    <n v="413"/>
  </r>
  <r>
    <x v="25"/>
    <x v="4"/>
    <x v="3"/>
    <s v=" 13, 0 2024"/>
    <x v="23"/>
    <s v="Thursday"/>
    <s v="Jun 13, 03:00 PM LOCAL  "/>
    <x v="4"/>
    <s v="England"/>
    <x v="48"/>
    <x v="29"/>
    <x v="276"/>
    <n v="9"/>
    <n v="16"/>
    <n v="1"/>
    <n v="0"/>
    <n v="1"/>
    <n v="56.25"/>
    <n v="0"/>
    <n v="0"/>
    <n v="0"/>
    <n v="0"/>
    <n v="0"/>
    <n v="0"/>
    <n v="0"/>
    <n v="414"/>
  </r>
  <r>
    <x v="25"/>
    <x v="4"/>
    <x v="3"/>
    <s v=" 13, 0 2024"/>
    <x v="23"/>
    <s v="Thursday"/>
    <s v="Jun 13, 03:00 PM LOCAL  "/>
    <x v="4"/>
    <s v="England"/>
    <x v="48"/>
    <x v="31"/>
    <x v="277"/>
    <n v="8"/>
    <n v="10"/>
    <n v="1"/>
    <n v="1"/>
    <n v="0"/>
    <n v="80"/>
    <n v="0"/>
    <n v="0"/>
    <n v="0"/>
    <n v="0"/>
    <n v="0"/>
    <n v="0"/>
    <n v="0"/>
    <n v="415"/>
  </r>
  <r>
    <x v="25"/>
    <x v="4"/>
    <x v="3"/>
    <s v=" 13, 0 2024"/>
    <x v="23"/>
    <s v="Thursday"/>
    <s v="Jun 13, 03:00 PM LOCAL  "/>
    <x v="4"/>
    <s v="England"/>
    <x v="48"/>
    <x v="32"/>
    <x v="278"/>
    <n v="1"/>
    <n v="5"/>
    <n v="0"/>
    <n v="0"/>
    <n v="0"/>
    <n v="20"/>
    <n v="0"/>
    <n v="0"/>
    <n v="0"/>
    <n v="0"/>
    <n v="0"/>
    <n v="0"/>
    <n v="0"/>
    <n v="416"/>
  </r>
  <r>
    <x v="25"/>
    <x v="4"/>
    <x v="3"/>
    <s v=" 13, 0 2024"/>
    <x v="23"/>
    <s v="Thursday"/>
    <s v="Jun 13, 03:00 PM LOCAL  "/>
    <x v="4"/>
    <s v="England"/>
    <x v="48"/>
    <x v="33"/>
    <x v="279"/>
    <n v="1"/>
    <n v="3"/>
    <n v="0"/>
    <n v="0"/>
    <n v="0"/>
    <n v="33.33"/>
    <n v="0"/>
    <n v="0"/>
    <n v="0"/>
    <n v="0"/>
    <n v="0"/>
    <n v="0"/>
    <n v="0"/>
    <n v="417"/>
  </r>
  <r>
    <x v="25"/>
    <x v="4"/>
    <x v="3"/>
    <s v=" 13, 0 2024"/>
    <x v="23"/>
    <s v="Thursday"/>
    <s v="Jun 13, 03:00 PM LOCAL  "/>
    <x v="4"/>
    <s v="England"/>
    <x v="48"/>
    <x v="34"/>
    <x v="280"/>
    <n v="1"/>
    <n v="5"/>
    <n v="0"/>
    <n v="0"/>
    <n v="0"/>
    <n v="20"/>
    <n v="0"/>
    <n v="0"/>
    <n v="0"/>
    <n v="0"/>
    <n v="0"/>
    <n v="0"/>
    <n v="0"/>
    <n v="418"/>
  </r>
  <r>
    <x v="25"/>
    <x v="4"/>
    <x v="3"/>
    <s v=" 13, 0 2024"/>
    <x v="23"/>
    <s v="Thursday"/>
    <s v="Jun 13, 03:00 PM LOCAL  "/>
    <x v="4"/>
    <s v="England"/>
    <x v="48"/>
    <x v="130"/>
    <x v="281"/>
    <n v="11"/>
    <n v="23"/>
    <n v="1"/>
    <n v="1"/>
    <n v="0"/>
    <n v="47.83"/>
    <n v="0"/>
    <n v="0"/>
    <n v="0"/>
    <n v="0"/>
    <n v="0"/>
    <n v="0"/>
    <n v="0"/>
    <n v="419"/>
  </r>
  <r>
    <x v="25"/>
    <x v="4"/>
    <x v="3"/>
    <s v=" 13, 0 2024"/>
    <x v="23"/>
    <s v="Thursday"/>
    <s v="Jun 13, 03:00 PM LOCAL  "/>
    <x v="4"/>
    <s v="England"/>
    <x v="48"/>
    <x v="36"/>
    <x v="282"/>
    <n v="0"/>
    <n v="2"/>
    <n v="0"/>
    <n v="0"/>
    <n v="0"/>
    <n v="0"/>
    <n v="0"/>
    <n v="0"/>
    <n v="0"/>
    <n v="0"/>
    <n v="0"/>
    <n v="0"/>
    <n v="0"/>
    <n v="420"/>
  </r>
  <r>
    <x v="25"/>
    <x v="4"/>
    <x v="3"/>
    <s v=" 13, 0 2024"/>
    <x v="23"/>
    <s v="Thursday"/>
    <s v="Jun 13, 03:00 PM LOCAL  "/>
    <x v="4"/>
    <s v="England"/>
    <x v="48"/>
    <x v="245"/>
    <x v="283"/>
    <n v="2"/>
    <n v="7"/>
    <n v="0"/>
    <n v="0"/>
    <n v="0"/>
    <n v="28.57"/>
    <n v="0"/>
    <n v="0"/>
    <n v="0"/>
    <n v="0"/>
    <n v="0"/>
    <n v="0"/>
    <n v="0"/>
    <n v="421"/>
  </r>
  <r>
    <x v="25"/>
    <x v="4"/>
    <x v="3"/>
    <s v=" 13, 0 2024"/>
    <x v="23"/>
    <s v="Thursday"/>
    <s v="Jun 13, 03:00 PM LOCAL  "/>
    <x v="4"/>
    <s v="England"/>
    <x v="48"/>
    <x v="38"/>
    <x v="283"/>
    <n v="5"/>
    <n v="5"/>
    <n v="1"/>
    <n v="1"/>
    <n v="0"/>
    <n v="100"/>
    <n v="0"/>
    <n v="0"/>
    <n v="0"/>
    <n v="0"/>
    <n v="0"/>
    <n v="0"/>
    <n v="0"/>
    <n v="422"/>
  </r>
  <r>
    <x v="25"/>
    <x v="4"/>
    <x v="3"/>
    <s v=" 13, 0 2024"/>
    <x v="23"/>
    <s v="Thursday"/>
    <s v="Jun 13, 03:00 PM LOCAL  "/>
    <x v="4"/>
    <s v="England"/>
    <x v="48"/>
    <x v="39"/>
    <x v="4"/>
    <n v="0"/>
    <n v="1"/>
    <n v="0"/>
    <n v="0"/>
    <n v="0"/>
    <n v="0"/>
    <n v="0"/>
    <n v="0"/>
    <n v="0"/>
    <n v="0"/>
    <n v="0"/>
    <n v="0"/>
    <n v="0"/>
    <n v="423"/>
  </r>
  <r>
    <x v="25"/>
    <x v="4"/>
    <x v="3"/>
    <s v=" 13, 0 2024"/>
    <x v="23"/>
    <s v="Thursday"/>
    <s v="Jun 13, 03:00 PM LOCAL  "/>
    <x v="19"/>
    <s v="Oman"/>
    <x v="49"/>
    <x v="192"/>
    <x v="30"/>
    <n v="12"/>
    <n v="3"/>
    <n v="2"/>
    <n v="0"/>
    <n v="2"/>
    <n v="400"/>
    <n v="0"/>
    <n v="0"/>
    <n v="0"/>
    <n v="0"/>
    <n v="0"/>
    <n v="0"/>
    <n v="0"/>
    <n v="424"/>
  </r>
  <r>
    <x v="25"/>
    <x v="4"/>
    <x v="3"/>
    <s v=" 13, 0 2024"/>
    <x v="23"/>
    <s v="Thursday"/>
    <s v="Jun 13, 03:00 PM LOCAL  "/>
    <x v="19"/>
    <s v="Oman"/>
    <x v="49"/>
    <x v="193"/>
    <x v="4"/>
    <n v="24"/>
    <n v="8"/>
    <n v="5"/>
    <n v="4"/>
    <n v="1"/>
    <n v="300"/>
    <n v="0"/>
    <n v="0"/>
    <n v="0"/>
    <n v="0"/>
    <n v="0"/>
    <n v="0"/>
    <n v="0"/>
    <n v="425"/>
  </r>
  <r>
    <x v="25"/>
    <x v="4"/>
    <x v="3"/>
    <s v=" 13, 0 2024"/>
    <x v="23"/>
    <s v="Thursday"/>
    <s v="Jun 13, 03:00 PM LOCAL  "/>
    <x v="19"/>
    <s v="Oman"/>
    <x v="49"/>
    <x v="194"/>
    <x v="284"/>
    <n v="5"/>
    <n v="7"/>
    <n v="1"/>
    <n v="1"/>
    <n v="0"/>
    <n v="71.430000000000007"/>
    <n v="0"/>
    <n v="0"/>
    <n v="0"/>
    <n v="0"/>
    <n v="0"/>
    <n v="0"/>
    <n v="0"/>
    <n v="426"/>
  </r>
  <r>
    <x v="25"/>
    <x v="4"/>
    <x v="3"/>
    <s v=" 13, 0 2024"/>
    <x v="23"/>
    <s v="Thursday"/>
    <s v="Jun 13, 03:00 PM LOCAL  "/>
    <x v="19"/>
    <s v="Oman"/>
    <x v="49"/>
    <x v="195"/>
    <x v="4"/>
    <n v="8"/>
    <n v="2"/>
    <n v="2"/>
    <n v="2"/>
    <n v="0"/>
    <n v="400"/>
    <n v="0"/>
    <n v="0"/>
    <n v="0"/>
    <n v="0"/>
    <n v="0"/>
    <n v="0"/>
    <n v="0"/>
    <n v="427"/>
  </r>
  <r>
    <x v="26"/>
    <x v="6"/>
    <x v="1"/>
    <s v=" 13, 1 2024"/>
    <x v="24"/>
    <s v="Thursday"/>
    <s v="Jun 13, 10:30 AM LOCAL  "/>
    <x v="18"/>
    <s v="Netherlands"/>
    <x v="50"/>
    <x v="172"/>
    <x v="285"/>
    <n v="35"/>
    <n v="26"/>
    <n v="6"/>
    <n v="5"/>
    <n v="1"/>
    <n v="134.62"/>
    <n v="0"/>
    <n v="0"/>
    <n v="0"/>
    <n v="0"/>
    <n v="0"/>
    <n v="0"/>
    <n v="0"/>
    <n v="428"/>
  </r>
  <r>
    <x v="26"/>
    <x v="6"/>
    <x v="1"/>
    <s v=" 13, 1 2024"/>
    <x v="24"/>
    <s v="Thursday"/>
    <s v="Jun 13, 10:30 AM LOCAL  "/>
    <x v="18"/>
    <s v="Netherlands"/>
    <x v="50"/>
    <x v="246"/>
    <x v="286"/>
    <n v="1"/>
    <n v="3"/>
    <n v="0"/>
    <n v="0"/>
    <n v="0"/>
    <n v="33.33"/>
    <n v="0"/>
    <n v="0"/>
    <n v="0"/>
    <n v="0"/>
    <n v="0"/>
    <n v="0"/>
    <n v="0"/>
    <n v="429"/>
  </r>
  <r>
    <x v="26"/>
    <x v="6"/>
    <x v="1"/>
    <s v=" 13, 1 2024"/>
    <x v="24"/>
    <s v="Thursday"/>
    <s v="Jun 13, 10:30 AM LOCAL  "/>
    <x v="18"/>
    <s v="Netherlands"/>
    <x v="50"/>
    <x v="174"/>
    <x v="287"/>
    <n v="1"/>
    <n v="2"/>
    <n v="0"/>
    <n v="0"/>
    <n v="0"/>
    <n v="50"/>
    <n v="0"/>
    <n v="0"/>
    <n v="0"/>
    <n v="0"/>
    <n v="0"/>
    <n v="0"/>
    <n v="0"/>
    <n v="430"/>
  </r>
  <r>
    <x v="26"/>
    <x v="6"/>
    <x v="1"/>
    <s v=" 13, 1 2024"/>
    <x v="24"/>
    <s v="Thursday"/>
    <s v="Jun 13, 10:30 AM LOCAL  "/>
    <x v="18"/>
    <s v="Netherlands"/>
    <x v="50"/>
    <x v="247"/>
    <x v="4"/>
    <n v="64"/>
    <n v="46"/>
    <n v="9"/>
    <n v="9"/>
    <n v="0"/>
    <n v="139.13"/>
    <n v="0"/>
    <n v="0"/>
    <n v="0"/>
    <n v="0"/>
    <n v="0"/>
    <n v="0"/>
    <n v="0"/>
    <n v="431"/>
  </r>
  <r>
    <x v="26"/>
    <x v="6"/>
    <x v="1"/>
    <s v=" 13, 1 2024"/>
    <x v="24"/>
    <s v="Thursday"/>
    <s v="Jun 13, 10:30 AM LOCAL  "/>
    <x v="18"/>
    <s v="Netherlands"/>
    <x v="50"/>
    <x v="176"/>
    <x v="288"/>
    <n v="9"/>
    <n v="15"/>
    <n v="0"/>
    <n v="0"/>
    <n v="0"/>
    <n v="60"/>
    <n v="0"/>
    <n v="0"/>
    <n v="0"/>
    <n v="0"/>
    <n v="0"/>
    <n v="0"/>
    <n v="0"/>
    <n v="432"/>
  </r>
  <r>
    <x v="26"/>
    <x v="6"/>
    <x v="1"/>
    <s v=" 13, 1 2024"/>
    <x v="24"/>
    <s v="Thursday"/>
    <s v="Jun 13, 10:30 AM LOCAL  "/>
    <x v="18"/>
    <s v="Netherlands"/>
    <x v="50"/>
    <x v="178"/>
    <x v="289"/>
    <n v="25"/>
    <n v="21"/>
    <n v="4"/>
    <n v="2"/>
    <n v="2"/>
    <n v="119.05"/>
    <n v="0"/>
    <n v="0"/>
    <n v="0"/>
    <n v="0"/>
    <n v="0"/>
    <n v="0"/>
    <n v="0"/>
    <n v="433"/>
  </r>
  <r>
    <x v="26"/>
    <x v="6"/>
    <x v="1"/>
    <s v=" 13, 1 2024"/>
    <x v="24"/>
    <s v="Thursday"/>
    <s v="Jun 13, 10:30 AM LOCAL  "/>
    <x v="18"/>
    <s v="Netherlands"/>
    <x v="50"/>
    <x v="223"/>
    <x v="4"/>
    <n v="14"/>
    <n v="7"/>
    <n v="3"/>
    <n v="3"/>
    <n v="0"/>
    <n v="200"/>
    <n v="0"/>
    <n v="0"/>
    <n v="0"/>
    <n v="0"/>
    <n v="0"/>
    <n v="0"/>
    <n v="0"/>
    <n v="434"/>
  </r>
  <r>
    <x v="26"/>
    <x v="6"/>
    <x v="1"/>
    <s v=" 13, 1 2024"/>
    <x v="24"/>
    <s v="Thursday"/>
    <s v="Jun 13, 10:30 AM LOCAL  "/>
    <x v="12"/>
    <s v="Bangladesh"/>
    <x v="51"/>
    <x v="96"/>
    <x v="290"/>
    <n v="18"/>
    <n v="16"/>
    <n v="3"/>
    <n v="2"/>
    <n v="1"/>
    <n v="112.5"/>
    <n v="0"/>
    <n v="0"/>
    <n v="0"/>
    <n v="0"/>
    <n v="0"/>
    <n v="0"/>
    <n v="0"/>
    <n v="435"/>
  </r>
  <r>
    <x v="26"/>
    <x v="6"/>
    <x v="1"/>
    <s v=" 13, 1 2024"/>
    <x v="24"/>
    <s v="Thursday"/>
    <s v="Jun 13, 10:30 AM LOCAL  "/>
    <x v="12"/>
    <s v="Bangladesh"/>
    <x v="51"/>
    <x v="97"/>
    <x v="291"/>
    <n v="12"/>
    <n v="16"/>
    <n v="3"/>
    <n v="3"/>
    <n v="0"/>
    <n v="75"/>
    <n v="0"/>
    <n v="0"/>
    <n v="0"/>
    <n v="0"/>
    <n v="0"/>
    <n v="0"/>
    <n v="0"/>
    <n v="436"/>
  </r>
  <r>
    <x v="26"/>
    <x v="6"/>
    <x v="1"/>
    <s v=" 13, 1 2024"/>
    <x v="24"/>
    <s v="Thursday"/>
    <s v="Jun 13, 10:30 AM LOCAL  "/>
    <x v="12"/>
    <s v="Bangladesh"/>
    <x v="51"/>
    <x v="98"/>
    <x v="292"/>
    <n v="26"/>
    <n v="16"/>
    <n v="3"/>
    <n v="0"/>
    <n v="3"/>
    <n v="162.5"/>
    <n v="0"/>
    <n v="0"/>
    <n v="0"/>
    <n v="0"/>
    <n v="0"/>
    <n v="0"/>
    <n v="0"/>
    <n v="437"/>
  </r>
  <r>
    <x v="26"/>
    <x v="6"/>
    <x v="1"/>
    <s v=" 13, 1 2024"/>
    <x v="24"/>
    <s v="Thursday"/>
    <s v="Jun 13, 10:30 AM LOCAL  "/>
    <x v="12"/>
    <s v="Bangladesh"/>
    <x v="51"/>
    <x v="99"/>
    <x v="293"/>
    <n v="33"/>
    <n v="22"/>
    <n v="4"/>
    <n v="3"/>
    <n v="1"/>
    <n v="150"/>
    <n v="0"/>
    <n v="0"/>
    <n v="0"/>
    <n v="0"/>
    <n v="0"/>
    <n v="0"/>
    <n v="0"/>
    <n v="438"/>
  </r>
  <r>
    <x v="26"/>
    <x v="6"/>
    <x v="1"/>
    <s v=" 13, 1 2024"/>
    <x v="24"/>
    <s v="Thursday"/>
    <s v="Jun 13, 10:30 AM LOCAL  "/>
    <x v="12"/>
    <s v="Bangladesh"/>
    <x v="51"/>
    <x v="100"/>
    <x v="294"/>
    <n v="25"/>
    <n v="23"/>
    <n v="3"/>
    <n v="3"/>
    <n v="0"/>
    <n v="108.7"/>
    <n v="0"/>
    <n v="0"/>
    <n v="0"/>
    <n v="0"/>
    <n v="0"/>
    <n v="0"/>
    <n v="0"/>
    <n v="439"/>
  </r>
  <r>
    <x v="26"/>
    <x v="6"/>
    <x v="1"/>
    <s v=" 13, 1 2024"/>
    <x v="24"/>
    <s v="Thursday"/>
    <s v="Jun 13, 10:30 AM LOCAL  "/>
    <x v="12"/>
    <s v="Bangladesh"/>
    <x v="51"/>
    <x v="101"/>
    <x v="166"/>
    <n v="0"/>
    <n v="2"/>
    <n v="0"/>
    <n v="0"/>
    <n v="0"/>
    <n v="0"/>
    <n v="0"/>
    <n v="0"/>
    <n v="0"/>
    <n v="0"/>
    <n v="0"/>
    <n v="0"/>
    <n v="0"/>
    <n v="440"/>
  </r>
  <r>
    <x v="26"/>
    <x v="6"/>
    <x v="1"/>
    <s v=" 13, 1 2024"/>
    <x v="24"/>
    <s v="Thursday"/>
    <s v="Jun 13, 10:30 AM LOCAL  "/>
    <x v="12"/>
    <s v="Bangladesh"/>
    <x v="51"/>
    <x v="248"/>
    <x v="295"/>
    <n v="2"/>
    <n v="3"/>
    <n v="0"/>
    <n v="0"/>
    <n v="0"/>
    <n v="66.67"/>
    <n v="0"/>
    <n v="0"/>
    <n v="0"/>
    <n v="0"/>
    <n v="0"/>
    <n v="0"/>
    <n v="0"/>
    <n v="441"/>
  </r>
  <r>
    <x v="26"/>
    <x v="6"/>
    <x v="1"/>
    <s v=" 13, 1 2024"/>
    <x v="24"/>
    <s v="Thursday"/>
    <s v="Jun 13, 10:30 AM LOCAL  "/>
    <x v="12"/>
    <s v="Bangladesh"/>
    <x v="51"/>
    <x v="185"/>
    <x v="164"/>
    <n v="1"/>
    <n v="10"/>
    <n v="0"/>
    <n v="0"/>
    <n v="0"/>
    <n v="10"/>
    <n v="0"/>
    <n v="0"/>
    <n v="0"/>
    <n v="0"/>
    <n v="0"/>
    <n v="0"/>
    <n v="0"/>
    <n v="442"/>
  </r>
  <r>
    <x v="26"/>
    <x v="6"/>
    <x v="1"/>
    <s v=" 13, 1 2024"/>
    <x v="24"/>
    <s v="Thursday"/>
    <s v="Jun 13, 10:30 AM LOCAL  "/>
    <x v="12"/>
    <s v="Bangladesh"/>
    <x v="51"/>
    <x v="249"/>
    <x v="4"/>
    <n v="15"/>
    <n v="12"/>
    <n v="2"/>
    <n v="1"/>
    <n v="1"/>
    <n v="125"/>
    <n v="0"/>
    <n v="0"/>
    <n v="0"/>
    <n v="0"/>
    <n v="0"/>
    <n v="0"/>
    <n v="0"/>
    <n v="443"/>
  </r>
  <r>
    <x v="27"/>
    <x v="5"/>
    <x v="2"/>
    <s v=" 13, 0 2024"/>
    <x v="25"/>
    <s v="Thursday"/>
    <s v="Jun 13, 08:30 PM LOCAL  "/>
    <x v="2"/>
    <s v="Afghanistan"/>
    <x v="52"/>
    <x v="12"/>
    <x v="57"/>
    <n v="11"/>
    <n v="18"/>
    <n v="1"/>
    <n v="1"/>
    <n v="0"/>
    <n v="61.11"/>
    <n v="0"/>
    <n v="0"/>
    <n v="0"/>
    <n v="0"/>
    <n v="0"/>
    <n v="0"/>
    <n v="0"/>
    <n v="444"/>
  </r>
  <r>
    <x v="27"/>
    <x v="5"/>
    <x v="2"/>
    <s v=" 13, 0 2024"/>
    <x v="25"/>
    <s v="Thursday"/>
    <s v="Jun 13, 08:30 PM LOCAL  "/>
    <x v="2"/>
    <s v="Afghanistan"/>
    <x v="52"/>
    <x v="13"/>
    <x v="296"/>
    <n v="3"/>
    <n v="2"/>
    <n v="0"/>
    <n v="0"/>
    <n v="0"/>
    <n v="150"/>
    <n v="0"/>
    <n v="0"/>
    <n v="0"/>
    <n v="0"/>
    <n v="0"/>
    <n v="0"/>
    <n v="0"/>
    <n v="445"/>
  </r>
  <r>
    <x v="27"/>
    <x v="5"/>
    <x v="2"/>
    <s v=" 13, 0 2024"/>
    <x v="25"/>
    <s v="Thursday"/>
    <s v="Jun 13, 08:30 PM LOCAL  "/>
    <x v="2"/>
    <s v="Afghanistan"/>
    <x v="52"/>
    <x v="14"/>
    <x v="59"/>
    <n v="0"/>
    <n v="1"/>
    <n v="0"/>
    <n v="0"/>
    <n v="0"/>
    <n v="0"/>
    <n v="0"/>
    <n v="0"/>
    <n v="0"/>
    <n v="0"/>
    <n v="0"/>
    <n v="0"/>
    <n v="0"/>
    <n v="446"/>
  </r>
  <r>
    <x v="27"/>
    <x v="5"/>
    <x v="2"/>
    <s v=" 13, 0 2024"/>
    <x v="25"/>
    <s v="Thursday"/>
    <s v="Jun 13, 08:30 PM LOCAL  "/>
    <x v="2"/>
    <s v="Afghanistan"/>
    <x v="52"/>
    <x v="15"/>
    <x v="59"/>
    <n v="0"/>
    <n v="1"/>
    <n v="0"/>
    <n v="0"/>
    <n v="0"/>
    <n v="0"/>
    <n v="0"/>
    <n v="0"/>
    <n v="0"/>
    <n v="0"/>
    <n v="0"/>
    <n v="0"/>
    <n v="0"/>
    <n v="447"/>
  </r>
  <r>
    <x v="27"/>
    <x v="5"/>
    <x v="2"/>
    <s v=" 13, 0 2024"/>
    <x v="25"/>
    <s v="Thursday"/>
    <s v="Jun 13, 08:30 PM LOCAL  "/>
    <x v="2"/>
    <s v="Afghanistan"/>
    <x v="52"/>
    <x v="16"/>
    <x v="57"/>
    <n v="1"/>
    <n v="3"/>
    <n v="0"/>
    <n v="0"/>
    <n v="0"/>
    <n v="33.33"/>
    <n v="0"/>
    <n v="0"/>
    <n v="0"/>
    <n v="0"/>
    <n v="0"/>
    <n v="0"/>
    <n v="0"/>
    <n v="448"/>
  </r>
  <r>
    <x v="27"/>
    <x v="5"/>
    <x v="2"/>
    <s v=" 13, 0 2024"/>
    <x v="25"/>
    <s v="Thursday"/>
    <s v="Jun 13, 08:30 PM LOCAL  "/>
    <x v="2"/>
    <s v="Afghanistan"/>
    <x v="52"/>
    <x v="19"/>
    <x v="297"/>
    <n v="9"/>
    <n v="26"/>
    <n v="0"/>
    <n v="0"/>
    <n v="0"/>
    <n v="34.619999999999997"/>
    <n v="0"/>
    <n v="0"/>
    <n v="0"/>
    <n v="0"/>
    <n v="0"/>
    <n v="0"/>
    <n v="0"/>
    <n v="449"/>
  </r>
  <r>
    <x v="27"/>
    <x v="5"/>
    <x v="2"/>
    <s v=" 13, 0 2024"/>
    <x v="25"/>
    <s v="Thursday"/>
    <s v="Jun 13, 08:30 PM LOCAL  "/>
    <x v="2"/>
    <s v="Afghanistan"/>
    <x v="52"/>
    <x v="18"/>
    <x v="298"/>
    <n v="27"/>
    <n v="32"/>
    <n v="2"/>
    <n v="2"/>
    <n v="0"/>
    <n v="84.38"/>
    <n v="0"/>
    <n v="0"/>
    <n v="0"/>
    <n v="0"/>
    <n v="0"/>
    <n v="0"/>
    <n v="0"/>
    <n v="450"/>
  </r>
  <r>
    <x v="27"/>
    <x v="5"/>
    <x v="2"/>
    <s v=" 13, 0 2024"/>
    <x v="25"/>
    <s v="Thursday"/>
    <s v="Jun 13, 08:30 PM LOCAL  "/>
    <x v="2"/>
    <s v="Afghanistan"/>
    <x v="52"/>
    <x v="118"/>
    <x v="299"/>
    <n v="0"/>
    <n v="7"/>
    <n v="0"/>
    <n v="0"/>
    <n v="0"/>
    <n v="0"/>
    <n v="0"/>
    <n v="0"/>
    <n v="0"/>
    <n v="0"/>
    <n v="0"/>
    <n v="0"/>
    <n v="0"/>
    <n v="451"/>
  </r>
  <r>
    <x v="27"/>
    <x v="5"/>
    <x v="2"/>
    <s v=" 13, 0 2024"/>
    <x v="25"/>
    <s v="Thursday"/>
    <s v="Jun 13, 08:30 PM LOCAL  "/>
    <x v="2"/>
    <s v="Afghanistan"/>
    <x v="52"/>
    <x v="20"/>
    <x v="300"/>
    <n v="13"/>
    <n v="19"/>
    <n v="2"/>
    <n v="2"/>
    <n v="0"/>
    <n v="68.42"/>
    <n v="0"/>
    <n v="0"/>
    <n v="0"/>
    <n v="0"/>
    <n v="0"/>
    <n v="0"/>
    <n v="0"/>
    <n v="452"/>
  </r>
  <r>
    <x v="27"/>
    <x v="5"/>
    <x v="2"/>
    <s v=" 13, 0 2024"/>
    <x v="25"/>
    <s v="Thursday"/>
    <s v="Jun 13, 08:30 PM LOCAL  "/>
    <x v="2"/>
    <s v="Afghanistan"/>
    <x v="52"/>
    <x v="119"/>
    <x v="4"/>
    <n v="4"/>
    <n v="7"/>
    <n v="1"/>
    <n v="1"/>
    <n v="0"/>
    <n v="57.14"/>
    <n v="0"/>
    <n v="0"/>
    <n v="0"/>
    <n v="0"/>
    <n v="0"/>
    <n v="0"/>
    <n v="0"/>
    <n v="453"/>
  </r>
  <r>
    <x v="27"/>
    <x v="5"/>
    <x v="2"/>
    <s v=" 13, 0 2024"/>
    <x v="25"/>
    <s v="Thursday"/>
    <s v="Jun 13, 08:30 PM LOCAL  "/>
    <x v="2"/>
    <s v="Afghanistan"/>
    <x v="52"/>
    <x v="250"/>
    <x v="301"/>
    <n v="2"/>
    <n v="3"/>
    <n v="0"/>
    <n v="0"/>
    <n v="0"/>
    <n v="66.67"/>
    <n v="0"/>
    <n v="0"/>
    <n v="0"/>
    <n v="0"/>
    <n v="0"/>
    <n v="0"/>
    <n v="0"/>
    <n v="454"/>
  </r>
  <r>
    <x v="27"/>
    <x v="5"/>
    <x v="2"/>
    <s v=" 13, 0 2024"/>
    <x v="25"/>
    <s v="Thursday"/>
    <s v="Jun 13, 08:30 PM LOCAL  "/>
    <x v="8"/>
    <s v="Papua New Guinea"/>
    <x v="53"/>
    <x v="251"/>
    <x v="302"/>
    <n v="11"/>
    <n v="7"/>
    <n v="2"/>
    <n v="1"/>
    <n v="1"/>
    <n v="157.13999999999999"/>
    <n v="0"/>
    <n v="0"/>
    <n v="0"/>
    <n v="0"/>
    <n v="0"/>
    <n v="0"/>
    <n v="0"/>
    <n v="455"/>
  </r>
  <r>
    <x v="27"/>
    <x v="5"/>
    <x v="2"/>
    <s v=" 13, 0 2024"/>
    <x v="25"/>
    <s v="Thursday"/>
    <s v="Jun 13, 08:30 PM LOCAL  "/>
    <x v="8"/>
    <s v="Papua New Guinea"/>
    <x v="53"/>
    <x v="66"/>
    <x v="303"/>
    <n v="0"/>
    <n v="7"/>
    <n v="0"/>
    <n v="0"/>
    <n v="0"/>
    <n v="0"/>
    <n v="0"/>
    <n v="0"/>
    <n v="0"/>
    <n v="0"/>
    <n v="0"/>
    <n v="0"/>
    <n v="0"/>
    <n v="456"/>
  </r>
  <r>
    <x v="27"/>
    <x v="5"/>
    <x v="2"/>
    <s v=" 13, 0 2024"/>
    <x v="25"/>
    <s v="Thursday"/>
    <s v="Jun 13, 08:30 PM LOCAL  "/>
    <x v="8"/>
    <s v="Papua New Guinea"/>
    <x v="53"/>
    <x v="252"/>
    <x v="4"/>
    <n v="49"/>
    <n v="36"/>
    <n v="6"/>
    <n v="4"/>
    <n v="2"/>
    <n v="136.11000000000001"/>
    <n v="0"/>
    <n v="0"/>
    <n v="0"/>
    <n v="0"/>
    <n v="0"/>
    <n v="0"/>
    <n v="0"/>
    <n v="457"/>
  </r>
  <r>
    <x v="27"/>
    <x v="5"/>
    <x v="2"/>
    <s v=" 13, 0 2024"/>
    <x v="25"/>
    <s v="Thursday"/>
    <s v="Jun 13, 08:30 PM LOCAL  "/>
    <x v="8"/>
    <s v="Papua New Guinea"/>
    <x v="53"/>
    <x v="253"/>
    <x v="304"/>
    <n v="13"/>
    <n v="18"/>
    <n v="1"/>
    <n v="1"/>
    <n v="0"/>
    <n v="72.22"/>
    <n v="0"/>
    <n v="0"/>
    <n v="0"/>
    <n v="0"/>
    <n v="0"/>
    <n v="0"/>
    <n v="0"/>
    <n v="458"/>
  </r>
  <r>
    <x v="27"/>
    <x v="5"/>
    <x v="2"/>
    <s v=" 13, 0 2024"/>
    <x v="25"/>
    <s v="Thursday"/>
    <s v="Jun 13, 08:30 PM LOCAL  "/>
    <x v="8"/>
    <s v="Papua New Guinea"/>
    <x v="53"/>
    <x v="254"/>
    <x v="4"/>
    <n v="16"/>
    <n v="23"/>
    <n v="1"/>
    <n v="1"/>
    <n v="0"/>
    <n v="69.569999999999993"/>
    <n v="0"/>
    <n v="0"/>
    <n v="0"/>
    <n v="0"/>
    <n v="0"/>
    <n v="0"/>
    <n v="0"/>
    <n v="459"/>
  </r>
  <r>
    <x v="28"/>
    <x v="6"/>
    <x v="0"/>
    <s v=" 14, 0 2024"/>
    <x v="26"/>
    <s v="Friday"/>
    <s v="Jun 14, 07:30 PM LOCAL  "/>
    <x v="7"/>
    <s v="Nepal"/>
    <x v="54"/>
    <x v="60"/>
    <x v="305"/>
    <n v="43"/>
    <n v="49"/>
    <n v="6"/>
    <n v="5"/>
    <n v="1"/>
    <n v="87.76"/>
    <n v="0"/>
    <n v="0"/>
    <n v="0"/>
    <n v="0"/>
    <n v="0"/>
    <n v="0"/>
    <n v="0"/>
    <n v="460"/>
  </r>
  <r>
    <x v="28"/>
    <x v="6"/>
    <x v="0"/>
    <s v=" 14, 0 2024"/>
    <x v="26"/>
    <s v="Friday"/>
    <s v="Jun 14, 07:30 PM LOCAL  "/>
    <x v="7"/>
    <s v="Nepal"/>
    <x v="54"/>
    <x v="219"/>
    <x v="305"/>
    <n v="10"/>
    <n v="11"/>
    <n v="1"/>
    <n v="1"/>
    <n v="0"/>
    <n v="90.91"/>
    <n v="0"/>
    <n v="0"/>
    <n v="0"/>
    <n v="0"/>
    <n v="0"/>
    <n v="0"/>
    <n v="0"/>
    <n v="461"/>
  </r>
  <r>
    <x v="28"/>
    <x v="6"/>
    <x v="0"/>
    <s v=" 14, 0 2024"/>
    <x v="26"/>
    <s v="Friday"/>
    <s v="Jun 14, 07:30 PM LOCAL  "/>
    <x v="7"/>
    <s v="Nepal"/>
    <x v="54"/>
    <x v="220"/>
    <x v="306"/>
    <n v="15"/>
    <n v="22"/>
    <n v="2"/>
    <n v="2"/>
    <n v="0"/>
    <n v="68.180000000000007"/>
    <n v="0"/>
    <n v="0"/>
    <n v="0"/>
    <n v="0"/>
    <n v="0"/>
    <n v="0"/>
    <n v="0"/>
    <n v="462"/>
  </r>
  <r>
    <x v="28"/>
    <x v="6"/>
    <x v="0"/>
    <s v=" 14, 0 2024"/>
    <x v="26"/>
    <s v="Friday"/>
    <s v="Jun 14, 07:30 PM LOCAL  "/>
    <x v="7"/>
    <s v="Nepal"/>
    <x v="54"/>
    <x v="221"/>
    <x v="307"/>
    <n v="3"/>
    <n v="5"/>
    <n v="0"/>
    <n v="0"/>
    <n v="0"/>
    <n v="60"/>
    <n v="0"/>
    <n v="0"/>
    <n v="0"/>
    <n v="0"/>
    <n v="0"/>
    <n v="0"/>
    <n v="0"/>
    <n v="463"/>
  </r>
  <r>
    <x v="28"/>
    <x v="6"/>
    <x v="0"/>
    <s v=" 14, 0 2024"/>
    <x v="26"/>
    <s v="Friday"/>
    <s v="Jun 14, 07:30 PM LOCAL  "/>
    <x v="7"/>
    <s v="Nepal"/>
    <x v="54"/>
    <x v="64"/>
    <x v="308"/>
    <n v="7"/>
    <n v="10"/>
    <n v="0"/>
    <n v="0"/>
    <n v="0"/>
    <n v="70"/>
    <n v="0"/>
    <n v="0"/>
    <n v="0"/>
    <n v="0"/>
    <n v="0"/>
    <n v="0"/>
    <n v="0"/>
    <n v="464"/>
  </r>
  <r>
    <x v="28"/>
    <x v="6"/>
    <x v="0"/>
    <s v=" 14, 0 2024"/>
    <x v="26"/>
    <s v="Friday"/>
    <s v="Jun 14, 07:30 PM LOCAL  "/>
    <x v="7"/>
    <s v="Nepal"/>
    <x v="54"/>
    <x v="62"/>
    <x v="4"/>
    <n v="27"/>
    <n v="18"/>
    <n v="3"/>
    <n v="2"/>
    <n v="1"/>
    <n v="150"/>
    <n v="0"/>
    <n v="0"/>
    <n v="0"/>
    <n v="0"/>
    <n v="0"/>
    <n v="0"/>
    <n v="0"/>
    <n v="465"/>
  </r>
  <r>
    <x v="28"/>
    <x v="6"/>
    <x v="0"/>
    <s v=" 14, 0 2024"/>
    <x v="26"/>
    <s v="Friday"/>
    <s v="Jun 14, 07:30 PM LOCAL  "/>
    <x v="7"/>
    <s v="Nepal"/>
    <x v="54"/>
    <x v="187"/>
    <x v="309"/>
    <n v="1"/>
    <n v="4"/>
    <n v="0"/>
    <n v="0"/>
    <n v="0"/>
    <n v="25"/>
    <n v="0"/>
    <n v="0"/>
    <n v="0"/>
    <n v="0"/>
    <n v="0"/>
    <n v="0"/>
    <n v="0"/>
    <n v="466"/>
  </r>
  <r>
    <x v="28"/>
    <x v="6"/>
    <x v="0"/>
    <s v=" 14, 0 2024"/>
    <x v="26"/>
    <s v="Friday"/>
    <s v="Jun 14, 07:30 PM LOCAL  "/>
    <x v="7"/>
    <s v="Nepal"/>
    <x v="54"/>
    <x v="255"/>
    <x v="310"/>
    <n v="0"/>
    <n v="1"/>
    <n v="0"/>
    <n v="0"/>
    <n v="0"/>
    <n v="0"/>
    <n v="0"/>
    <n v="0"/>
    <n v="0"/>
    <n v="0"/>
    <n v="0"/>
    <n v="0"/>
    <n v="0"/>
    <n v="467"/>
  </r>
  <r>
    <x v="28"/>
    <x v="6"/>
    <x v="0"/>
    <s v=" 14, 0 2024"/>
    <x v="26"/>
    <s v="Friday"/>
    <s v="Jun 14, 07:30 PM LOCAL  "/>
    <x v="11"/>
    <s v="South Africa"/>
    <x v="55"/>
    <x v="85"/>
    <x v="311"/>
    <n v="13"/>
    <n v="21"/>
    <n v="2"/>
    <n v="1"/>
    <n v="1"/>
    <n v="61.9"/>
    <n v="0"/>
    <n v="0"/>
    <n v="0"/>
    <n v="0"/>
    <n v="0"/>
    <n v="0"/>
    <n v="0"/>
    <n v="468"/>
  </r>
  <r>
    <x v="28"/>
    <x v="6"/>
    <x v="0"/>
    <s v=" 14, 0 2024"/>
    <x v="26"/>
    <s v="Friday"/>
    <s v="Jun 14, 07:30 PM LOCAL  "/>
    <x v="11"/>
    <s v="South Africa"/>
    <x v="55"/>
    <x v="86"/>
    <x v="311"/>
    <n v="42"/>
    <n v="49"/>
    <n v="5"/>
    <n v="4"/>
    <n v="1"/>
    <n v="85.71"/>
    <n v="0"/>
    <n v="0"/>
    <n v="0"/>
    <n v="0"/>
    <n v="0"/>
    <n v="0"/>
    <n v="0"/>
    <n v="469"/>
  </r>
  <r>
    <x v="28"/>
    <x v="6"/>
    <x v="0"/>
    <s v=" 14, 0 2024"/>
    <x v="26"/>
    <s v="Friday"/>
    <s v="Jun 14, 07:30 PM LOCAL  "/>
    <x v="11"/>
    <s v="South Africa"/>
    <x v="55"/>
    <x v="88"/>
    <x v="311"/>
    <n v="0"/>
    <n v="2"/>
    <n v="0"/>
    <n v="0"/>
    <n v="0"/>
    <n v="0"/>
    <n v="0"/>
    <n v="0"/>
    <n v="0"/>
    <n v="0"/>
    <n v="0"/>
    <n v="0"/>
    <n v="0"/>
    <n v="470"/>
  </r>
  <r>
    <x v="28"/>
    <x v="6"/>
    <x v="0"/>
    <s v=" 14, 0 2024"/>
    <x v="26"/>
    <s v="Friday"/>
    <s v="Jun 14, 07:30 PM LOCAL  "/>
    <x v="11"/>
    <s v="South Africa"/>
    <x v="55"/>
    <x v="87"/>
    <x v="312"/>
    <n v="27"/>
    <n v="24"/>
    <n v="4"/>
    <n v="3"/>
    <n v="1"/>
    <n v="112.5"/>
    <n v="0"/>
    <n v="0"/>
    <n v="0"/>
    <n v="0"/>
    <n v="0"/>
    <n v="0"/>
    <n v="0"/>
    <n v="471"/>
  </r>
  <r>
    <x v="28"/>
    <x v="6"/>
    <x v="0"/>
    <s v=" 14, 0 2024"/>
    <x v="26"/>
    <s v="Friday"/>
    <s v="Jun 14, 07:30 PM LOCAL  "/>
    <x v="11"/>
    <s v="South Africa"/>
    <x v="55"/>
    <x v="256"/>
    <x v="313"/>
    <n v="6"/>
    <n v="11"/>
    <n v="0"/>
    <n v="0"/>
    <n v="0"/>
    <n v="54.55"/>
    <n v="0"/>
    <n v="0"/>
    <n v="0"/>
    <n v="0"/>
    <n v="0"/>
    <n v="0"/>
    <n v="0"/>
    <n v="472"/>
  </r>
  <r>
    <x v="28"/>
    <x v="6"/>
    <x v="0"/>
    <s v=" 14, 0 2024"/>
    <x v="26"/>
    <s v="Friday"/>
    <s v="Jun 14, 07:30 PM LOCAL  "/>
    <x v="11"/>
    <s v="South Africa"/>
    <x v="55"/>
    <x v="89"/>
    <x v="314"/>
    <n v="1"/>
    <n v="3"/>
    <n v="0"/>
    <n v="0"/>
    <n v="0"/>
    <n v="33.33"/>
    <n v="0"/>
    <n v="0"/>
    <n v="0"/>
    <n v="0"/>
    <n v="0"/>
    <n v="0"/>
    <n v="0"/>
    <n v="473"/>
  </r>
  <r>
    <x v="28"/>
    <x v="6"/>
    <x v="0"/>
    <s v=" 14, 0 2024"/>
    <x v="26"/>
    <s v="Friday"/>
    <s v="Jun 14, 07:30 PM LOCAL  "/>
    <x v="11"/>
    <s v="South Africa"/>
    <x v="55"/>
    <x v="92"/>
    <x v="315"/>
    <n v="6"/>
    <n v="6"/>
    <n v="1"/>
    <n v="1"/>
    <n v="0"/>
    <n v="100"/>
    <n v="0"/>
    <n v="0"/>
    <n v="0"/>
    <n v="0"/>
    <n v="0"/>
    <n v="0"/>
    <n v="0"/>
    <n v="474"/>
  </r>
  <r>
    <x v="28"/>
    <x v="6"/>
    <x v="0"/>
    <s v=" 14, 0 2024"/>
    <x v="26"/>
    <s v="Friday"/>
    <s v="Jun 14, 07:30 PM LOCAL  "/>
    <x v="11"/>
    <s v="South Africa"/>
    <x v="55"/>
    <x v="91"/>
    <x v="4"/>
    <n v="8"/>
    <n v="4"/>
    <n v="1"/>
    <n v="0"/>
    <n v="1"/>
    <n v="200"/>
    <n v="0"/>
    <n v="0"/>
    <n v="0"/>
    <n v="0"/>
    <n v="0"/>
    <n v="0"/>
    <n v="0"/>
    <n v="475"/>
  </r>
  <r>
    <x v="29"/>
    <x v="5"/>
    <x v="2"/>
    <s v=" 14, 0 2024"/>
    <x v="27"/>
    <s v="Friday"/>
    <s v="Jun 14, 08:30 PM LOCAL  "/>
    <x v="9"/>
    <s v="New Zealand"/>
    <x v="56"/>
    <x v="72"/>
    <x v="316"/>
    <n v="2"/>
    <n v="20"/>
    <n v="0"/>
    <n v="0"/>
    <n v="0"/>
    <n v="10"/>
    <n v="0"/>
    <n v="0"/>
    <n v="0"/>
    <n v="0"/>
    <n v="0"/>
    <n v="0"/>
    <n v="0"/>
    <n v="476"/>
  </r>
  <r>
    <x v="29"/>
    <x v="5"/>
    <x v="2"/>
    <s v=" 14, 0 2024"/>
    <x v="27"/>
    <s v="Friday"/>
    <s v="Jun 14, 08:30 PM LOCAL  "/>
    <x v="9"/>
    <s v="New Zealand"/>
    <x v="56"/>
    <x v="257"/>
    <x v="317"/>
    <n v="0"/>
    <n v="1"/>
    <n v="0"/>
    <n v="0"/>
    <n v="0"/>
    <n v="0"/>
    <n v="0"/>
    <n v="0"/>
    <n v="0"/>
    <n v="0"/>
    <n v="0"/>
    <n v="0"/>
    <n v="0"/>
    <n v="477"/>
  </r>
  <r>
    <x v="29"/>
    <x v="5"/>
    <x v="2"/>
    <s v=" 14, 0 2024"/>
    <x v="27"/>
    <s v="Friday"/>
    <s v="Jun 14, 08:30 PM LOCAL  "/>
    <x v="9"/>
    <s v="New Zealand"/>
    <x v="56"/>
    <x v="78"/>
    <x v="151"/>
    <n v="0"/>
    <n v="1"/>
    <n v="0"/>
    <n v="0"/>
    <n v="0"/>
    <n v="0"/>
    <n v="0"/>
    <n v="0"/>
    <n v="0"/>
    <n v="0"/>
    <n v="0"/>
    <n v="0"/>
    <n v="0"/>
    <n v="478"/>
  </r>
  <r>
    <x v="29"/>
    <x v="5"/>
    <x v="2"/>
    <s v=" 14, 0 2024"/>
    <x v="27"/>
    <s v="Friday"/>
    <s v="Jun 14, 08:30 PM LOCAL  "/>
    <x v="9"/>
    <s v="New Zealand"/>
    <x v="56"/>
    <x v="77"/>
    <x v="318"/>
    <n v="0"/>
    <n v="6"/>
    <n v="0"/>
    <n v="0"/>
    <n v="0"/>
    <n v="0"/>
    <n v="0"/>
    <n v="0"/>
    <n v="0"/>
    <n v="0"/>
    <n v="0"/>
    <n v="0"/>
    <n v="0"/>
    <n v="479"/>
  </r>
  <r>
    <x v="29"/>
    <x v="5"/>
    <x v="2"/>
    <s v=" 14, 0 2024"/>
    <x v="27"/>
    <s v="Friday"/>
    <s v="Jun 14, 08:30 PM LOCAL  "/>
    <x v="9"/>
    <s v="New Zealand"/>
    <x v="56"/>
    <x v="258"/>
    <x v="319"/>
    <n v="11"/>
    <n v="18"/>
    <n v="2"/>
    <n v="2"/>
    <n v="0"/>
    <n v="61.11"/>
    <n v="0"/>
    <n v="0"/>
    <n v="0"/>
    <n v="0"/>
    <n v="0"/>
    <n v="0"/>
    <n v="0"/>
    <n v="480"/>
  </r>
  <r>
    <x v="29"/>
    <x v="5"/>
    <x v="2"/>
    <s v=" 14, 0 2024"/>
    <x v="27"/>
    <s v="Friday"/>
    <s v="Jun 14, 08:30 PM LOCAL  "/>
    <x v="9"/>
    <s v="New Zealand"/>
    <x v="56"/>
    <x v="75"/>
    <x v="320"/>
    <n v="2"/>
    <n v="13"/>
    <n v="0"/>
    <n v="0"/>
    <n v="0"/>
    <n v="15.38"/>
    <n v="0"/>
    <n v="0"/>
    <n v="0"/>
    <n v="0"/>
    <n v="0"/>
    <n v="0"/>
    <n v="0"/>
    <n v="481"/>
  </r>
  <r>
    <x v="29"/>
    <x v="5"/>
    <x v="2"/>
    <s v=" 14, 0 2024"/>
    <x v="27"/>
    <s v="Friday"/>
    <s v="Jun 14, 08:30 PM LOCAL  "/>
    <x v="9"/>
    <s v="New Zealand"/>
    <x v="56"/>
    <x v="76"/>
    <x v="321"/>
    <n v="4"/>
    <n v="13"/>
    <n v="0"/>
    <n v="0"/>
    <n v="0"/>
    <n v="30.77"/>
    <n v="0"/>
    <n v="0"/>
    <n v="0"/>
    <n v="0"/>
    <n v="0"/>
    <n v="0"/>
    <n v="0"/>
    <n v="482"/>
  </r>
  <r>
    <x v="29"/>
    <x v="5"/>
    <x v="2"/>
    <s v=" 14, 0 2024"/>
    <x v="27"/>
    <s v="Friday"/>
    <s v="Jun 14, 08:30 PM LOCAL  "/>
    <x v="9"/>
    <s v="New Zealand"/>
    <x v="56"/>
    <x v="259"/>
    <x v="4"/>
    <n v="3"/>
    <n v="20"/>
    <n v="0"/>
    <n v="0"/>
    <n v="0"/>
    <n v="15"/>
    <n v="0"/>
    <n v="0"/>
    <n v="0"/>
    <n v="0"/>
    <n v="0"/>
    <n v="0"/>
    <n v="0"/>
    <n v="483"/>
  </r>
  <r>
    <x v="29"/>
    <x v="5"/>
    <x v="2"/>
    <s v=" 14, 0 2024"/>
    <x v="27"/>
    <s v="Friday"/>
    <s v="Jun 14, 08:30 PM LOCAL  "/>
    <x v="9"/>
    <s v="New Zealand"/>
    <x v="56"/>
    <x v="260"/>
    <x v="318"/>
    <n v="9"/>
    <n v="13"/>
    <n v="1"/>
    <n v="1"/>
    <n v="0"/>
    <n v="69.23"/>
    <n v="0"/>
    <n v="0"/>
    <n v="0"/>
    <n v="0"/>
    <n v="0"/>
    <n v="0"/>
    <n v="0"/>
    <n v="484"/>
  </r>
  <r>
    <x v="29"/>
    <x v="5"/>
    <x v="2"/>
    <s v=" 14, 0 2024"/>
    <x v="27"/>
    <s v="Friday"/>
    <s v="Jun 14, 08:30 PM LOCAL  "/>
    <x v="9"/>
    <s v="New Zealand"/>
    <x v="56"/>
    <x v="120"/>
    <x v="318"/>
    <n v="0"/>
    <n v="1"/>
    <n v="0"/>
    <n v="0"/>
    <n v="0"/>
    <n v="0"/>
    <n v="0"/>
    <n v="0"/>
    <n v="0"/>
    <n v="0"/>
    <n v="0"/>
    <n v="0"/>
    <n v="0"/>
    <n v="485"/>
  </r>
  <r>
    <x v="29"/>
    <x v="5"/>
    <x v="2"/>
    <s v=" 14, 0 2024"/>
    <x v="27"/>
    <s v="Friday"/>
    <s v="Jun 14, 08:30 PM LOCAL  "/>
    <x v="9"/>
    <s v="New Zealand"/>
    <x v="56"/>
    <x v="81"/>
    <x v="322"/>
    <n v="1"/>
    <n v="6"/>
    <n v="0"/>
    <n v="0"/>
    <n v="0"/>
    <n v="16.670000000000002"/>
    <n v="0"/>
    <n v="0"/>
    <n v="0"/>
    <n v="0"/>
    <n v="0"/>
    <n v="0"/>
    <n v="0"/>
    <n v="486"/>
  </r>
  <r>
    <x v="29"/>
    <x v="5"/>
    <x v="2"/>
    <s v=" 14, 0 2024"/>
    <x v="27"/>
    <s v="Friday"/>
    <s v="Jun 14, 08:30 PM LOCAL  "/>
    <x v="17"/>
    <s v="Uganda"/>
    <x v="57"/>
    <x v="160"/>
    <x v="323"/>
    <n v="9"/>
    <n v="17"/>
    <n v="1"/>
    <n v="1"/>
    <n v="0"/>
    <n v="52.94"/>
    <n v="0"/>
    <n v="0"/>
    <n v="0"/>
    <n v="0"/>
    <n v="0"/>
    <n v="0"/>
    <n v="0"/>
    <n v="487"/>
  </r>
  <r>
    <x v="29"/>
    <x v="5"/>
    <x v="2"/>
    <s v=" 14, 0 2024"/>
    <x v="27"/>
    <s v="Friday"/>
    <s v="Jun 14, 08:30 PM LOCAL  "/>
    <x v="17"/>
    <s v="Uganda"/>
    <x v="57"/>
    <x v="161"/>
    <x v="4"/>
    <n v="22"/>
    <n v="15"/>
    <n v="4"/>
    <n v="4"/>
    <n v="0"/>
    <n v="146.66999999999999"/>
    <n v="0"/>
    <n v="0"/>
    <n v="0"/>
    <n v="0"/>
    <n v="0"/>
    <n v="0"/>
    <n v="0"/>
    <n v="488"/>
  </r>
  <r>
    <x v="29"/>
    <x v="5"/>
    <x v="2"/>
    <s v=" 14, 0 2024"/>
    <x v="27"/>
    <s v="Friday"/>
    <s v="Jun 14, 08:30 PM LOCAL  "/>
    <x v="17"/>
    <s v="Uganda"/>
    <x v="57"/>
    <x v="242"/>
    <x v="4"/>
    <n v="1"/>
    <n v="1"/>
    <n v="0"/>
    <n v="0"/>
    <n v="0"/>
    <n v="100"/>
    <n v="0"/>
    <n v="0"/>
    <n v="0"/>
    <n v="0"/>
    <n v="0"/>
    <n v="0"/>
    <n v="0"/>
    <n v="489"/>
  </r>
  <r>
    <x v="30"/>
    <x v="4"/>
    <x v="4"/>
    <s v=" 15, 0 2024"/>
    <x v="28"/>
    <s v="Saturday"/>
    <s v="Jun 15, 01:00 PM LOCAL  "/>
    <x v="19"/>
    <s v="Namibia"/>
    <x v="58"/>
    <x v="261"/>
    <x v="324"/>
    <n v="11"/>
    <n v="8"/>
    <n v="2"/>
    <n v="2"/>
    <n v="0"/>
    <n v="137.5"/>
    <n v="0"/>
    <n v="0"/>
    <n v="0"/>
    <n v="0"/>
    <n v="0"/>
    <n v="0"/>
    <n v="0"/>
    <n v="490"/>
  </r>
  <r>
    <x v="30"/>
    <x v="4"/>
    <x v="4"/>
    <s v=" 15, 0 2024"/>
    <x v="28"/>
    <s v="Saturday"/>
    <s v="Jun 15, 01:00 PM LOCAL  "/>
    <x v="19"/>
    <s v="Namibia"/>
    <x v="58"/>
    <x v="193"/>
    <x v="325"/>
    <n v="0"/>
    <n v="4"/>
    <n v="0"/>
    <n v="0"/>
    <n v="0"/>
    <n v="0"/>
    <n v="0"/>
    <n v="0"/>
    <n v="0"/>
    <n v="0"/>
    <n v="0"/>
    <n v="0"/>
    <n v="0"/>
    <n v="491"/>
  </r>
  <r>
    <x v="30"/>
    <x v="4"/>
    <x v="4"/>
    <s v=" 15, 0 2024"/>
    <x v="28"/>
    <s v="Saturday"/>
    <s v="Jun 15, 01:00 PM LOCAL  "/>
    <x v="19"/>
    <s v="Namibia"/>
    <x v="58"/>
    <x v="262"/>
    <x v="326"/>
    <n v="31"/>
    <n v="18"/>
    <n v="5"/>
    <n v="3"/>
    <n v="2"/>
    <n v="172.22"/>
    <n v="0"/>
    <n v="0"/>
    <n v="0"/>
    <n v="0"/>
    <n v="0"/>
    <n v="0"/>
    <n v="0"/>
    <n v="492"/>
  </r>
  <r>
    <x v="30"/>
    <x v="4"/>
    <x v="4"/>
    <s v=" 15, 0 2024"/>
    <x v="28"/>
    <s v="Saturday"/>
    <s v="Jun 15, 01:00 PM LOCAL  "/>
    <x v="19"/>
    <s v="Namibia"/>
    <x v="58"/>
    <x v="197"/>
    <x v="4"/>
    <n v="47"/>
    <n v="20"/>
    <n v="6"/>
    <n v="4"/>
    <n v="2"/>
    <n v="235"/>
    <n v="0"/>
    <n v="0"/>
    <n v="0"/>
    <n v="0"/>
    <n v="0"/>
    <n v="0"/>
    <n v="0"/>
    <n v="493"/>
  </r>
  <r>
    <x v="30"/>
    <x v="4"/>
    <x v="4"/>
    <s v=" 15, 0 2024"/>
    <x v="28"/>
    <s v="Saturday"/>
    <s v="Jun 15, 01:00 PM LOCAL  "/>
    <x v="19"/>
    <s v="Namibia"/>
    <x v="58"/>
    <x v="263"/>
    <x v="327"/>
    <n v="16"/>
    <n v="6"/>
    <n v="2"/>
    <n v="0"/>
    <n v="2"/>
    <n v="266.67"/>
    <n v="0"/>
    <n v="0"/>
    <n v="0"/>
    <n v="0"/>
    <n v="0"/>
    <n v="0"/>
    <n v="0"/>
    <n v="494"/>
  </r>
  <r>
    <x v="30"/>
    <x v="4"/>
    <x v="4"/>
    <s v=" 15, 0 2024"/>
    <x v="28"/>
    <s v="Saturday"/>
    <s v="Jun 15, 01:00 PM LOCAL  "/>
    <x v="19"/>
    <s v="Namibia"/>
    <x v="58"/>
    <x v="264"/>
    <x v="328"/>
    <n v="13"/>
    <n v="4"/>
    <n v="2"/>
    <n v="0"/>
    <n v="2"/>
    <n v="325"/>
    <n v="0"/>
    <n v="0"/>
    <n v="0"/>
    <n v="0"/>
    <n v="0"/>
    <n v="0"/>
    <n v="0"/>
    <n v="495"/>
  </r>
  <r>
    <x v="30"/>
    <x v="4"/>
    <x v="4"/>
    <s v=" 15, 0 2024"/>
    <x v="28"/>
    <s v="Saturday"/>
    <s v="Jun 15, 01:00 PM LOCAL  "/>
    <x v="5"/>
    <s v="England"/>
    <x v="59"/>
    <x v="40"/>
    <x v="192"/>
    <n v="33"/>
    <n v="29"/>
    <n v="4"/>
    <n v="1"/>
    <n v="3"/>
    <n v="113.79"/>
    <n v="0"/>
    <n v="0"/>
    <n v="0"/>
    <n v="0"/>
    <n v="0"/>
    <n v="0"/>
    <n v="0"/>
    <n v="496"/>
  </r>
  <r>
    <x v="30"/>
    <x v="4"/>
    <x v="4"/>
    <s v=" 15, 0 2024"/>
    <x v="28"/>
    <s v="Saturday"/>
    <s v="Jun 15, 01:00 PM LOCAL  "/>
    <x v="5"/>
    <s v="England"/>
    <x v="59"/>
    <x v="41"/>
    <x v="329"/>
    <n v="18"/>
    <n v="16"/>
    <n v="2"/>
    <n v="1"/>
    <n v="1"/>
    <n v="112.5"/>
    <n v="0"/>
    <n v="0"/>
    <n v="0"/>
    <n v="0"/>
    <n v="0"/>
    <n v="0"/>
    <n v="0"/>
    <n v="497"/>
  </r>
  <r>
    <x v="30"/>
    <x v="4"/>
    <x v="4"/>
    <s v=" 15, 0 2024"/>
    <x v="28"/>
    <s v="Saturday"/>
    <s v="Jun 15, 01:00 PM LOCAL  "/>
    <x v="5"/>
    <s v="England"/>
    <x v="59"/>
    <x v="45"/>
    <x v="330"/>
    <n v="27"/>
    <n v="12"/>
    <n v="4"/>
    <n v="2"/>
    <n v="2"/>
    <n v="225"/>
    <n v="0"/>
    <n v="0"/>
    <n v="0"/>
    <n v="0"/>
    <n v="0"/>
    <n v="0"/>
    <n v="0"/>
    <n v="498"/>
  </r>
  <r>
    <x v="30"/>
    <x v="4"/>
    <x v="4"/>
    <s v=" 15, 0 2024"/>
    <x v="28"/>
    <s v="Saturday"/>
    <s v="Jun 15, 01:00 PM LOCAL  "/>
    <x v="5"/>
    <s v="England"/>
    <x v="59"/>
    <x v="43"/>
    <x v="4"/>
    <n v="1"/>
    <n v="3"/>
    <n v="0"/>
    <n v="0"/>
    <n v="0"/>
    <n v="33.33"/>
    <n v="0"/>
    <n v="0"/>
    <n v="0"/>
    <n v="0"/>
    <n v="0"/>
    <n v="0"/>
    <n v="0"/>
    <n v="499"/>
  </r>
  <r>
    <x v="30"/>
    <x v="4"/>
    <x v="4"/>
    <s v=" 15, 0 2024"/>
    <x v="28"/>
    <s v="Saturday"/>
    <s v="Jun 15, 01:00 PM LOCAL  "/>
    <x v="5"/>
    <s v="England"/>
    <x v="59"/>
    <x v="44"/>
    <x v="4"/>
    <n v="0"/>
    <n v="1"/>
    <n v="0"/>
    <n v="0"/>
    <n v="0"/>
    <n v="0"/>
    <n v="0"/>
    <n v="0"/>
    <n v="0"/>
    <n v="0"/>
    <n v="0"/>
    <n v="0"/>
    <n v="0"/>
    <n v="500"/>
  </r>
  <r>
    <x v="31"/>
    <x v="7"/>
    <x v="2"/>
    <s v=" 15, 0 2024"/>
    <x v="29"/>
    <s v="Saturday"/>
    <s v="Jun 15, 08:30 PM LOCAL  "/>
    <x v="10"/>
    <s v="Australia"/>
    <x v="60"/>
    <x v="265"/>
    <x v="331"/>
    <n v="35"/>
    <n v="23"/>
    <n v="5"/>
    <n v="2"/>
    <n v="3"/>
    <n v="152.16999999999999"/>
    <n v="0"/>
    <n v="0"/>
    <n v="0"/>
    <n v="0"/>
    <n v="0"/>
    <n v="0"/>
    <n v="0"/>
    <n v="501"/>
  </r>
  <r>
    <x v="31"/>
    <x v="7"/>
    <x v="2"/>
    <s v=" 15, 0 2024"/>
    <x v="29"/>
    <s v="Saturday"/>
    <s v="Jun 15, 08:30 PM LOCAL  "/>
    <x v="10"/>
    <s v="Australia"/>
    <x v="60"/>
    <x v="84"/>
    <x v="332"/>
    <n v="2"/>
    <n v="3"/>
    <n v="0"/>
    <n v="0"/>
    <n v="0"/>
    <n v="66.67"/>
    <n v="0"/>
    <n v="0"/>
    <n v="0"/>
    <n v="0"/>
    <n v="0"/>
    <n v="0"/>
    <n v="0"/>
    <n v="502"/>
  </r>
  <r>
    <x v="31"/>
    <x v="7"/>
    <x v="2"/>
    <s v=" 15, 0 2024"/>
    <x v="29"/>
    <s v="Saturday"/>
    <s v="Jun 15, 08:30 PM LOCAL  "/>
    <x v="10"/>
    <s v="Australia"/>
    <x v="60"/>
    <x v="148"/>
    <x v="333"/>
    <n v="60"/>
    <n v="34"/>
    <n v="8"/>
    <n v="2"/>
    <n v="6"/>
    <n v="176.47"/>
    <n v="0"/>
    <n v="0"/>
    <n v="0"/>
    <n v="0"/>
    <n v="0"/>
    <n v="0"/>
    <n v="0"/>
    <n v="503"/>
  </r>
  <r>
    <x v="31"/>
    <x v="7"/>
    <x v="2"/>
    <s v=" 15, 0 2024"/>
    <x v="29"/>
    <s v="Saturday"/>
    <s v="Jun 15, 08:30 PM LOCAL  "/>
    <x v="10"/>
    <s v="Australia"/>
    <x v="60"/>
    <x v="266"/>
    <x v="4"/>
    <n v="42"/>
    <n v="31"/>
    <n v="3"/>
    <n v="1"/>
    <n v="2"/>
    <n v="135.47999999999999"/>
    <n v="0"/>
    <n v="0"/>
    <n v="0"/>
    <n v="0"/>
    <n v="0"/>
    <n v="0"/>
    <n v="0"/>
    <n v="504"/>
  </r>
  <r>
    <x v="31"/>
    <x v="7"/>
    <x v="2"/>
    <s v=" 15, 0 2024"/>
    <x v="29"/>
    <s v="Saturday"/>
    <s v="Jun 15, 08:30 PM LOCAL  "/>
    <x v="10"/>
    <s v="Australia"/>
    <x v="60"/>
    <x v="150"/>
    <x v="334"/>
    <n v="18"/>
    <n v="11"/>
    <n v="2"/>
    <n v="1"/>
    <n v="1"/>
    <n v="163.63999999999999"/>
    <n v="0"/>
    <n v="0"/>
    <n v="0"/>
    <n v="0"/>
    <n v="0"/>
    <n v="0"/>
    <n v="0"/>
    <n v="505"/>
  </r>
  <r>
    <x v="31"/>
    <x v="7"/>
    <x v="2"/>
    <s v=" 15, 0 2024"/>
    <x v="29"/>
    <s v="Saturday"/>
    <s v="Jun 15, 08:30 PM LOCAL  "/>
    <x v="10"/>
    <s v="Australia"/>
    <x v="60"/>
    <x v="151"/>
    <x v="335"/>
    <n v="5"/>
    <n v="8"/>
    <n v="0"/>
    <n v="0"/>
    <n v="0"/>
    <n v="62.5"/>
    <n v="0"/>
    <n v="0"/>
    <n v="0"/>
    <n v="0"/>
    <n v="0"/>
    <n v="0"/>
    <n v="0"/>
    <n v="506"/>
  </r>
  <r>
    <x v="31"/>
    <x v="7"/>
    <x v="2"/>
    <s v=" 15, 0 2024"/>
    <x v="29"/>
    <s v="Saturday"/>
    <s v="Jun 15, 08:30 PM LOCAL  "/>
    <x v="10"/>
    <s v="Australia"/>
    <x v="60"/>
    <x v="152"/>
    <x v="4"/>
    <n v="9"/>
    <n v="10"/>
    <n v="0"/>
    <n v="0"/>
    <n v="0"/>
    <n v="90"/>
    <n v="0"/>
    <n v="0"/>
    <n v="0"/>
    <n v="0"/>
    <n v="0"/>
    <n v="0"/>
    <n v="0"/>
    <n v="507"/>
  </r>
  <r>
    <x v="31"/>
    <x v="7"/>
    <x v="2"/>
    <s v=" 15, 0 2024"/>
    <x v="29"/>
    <s v="Saturday"/>
    <s v="Jun 15, 08:30 PM LOCAL  "/>
    <x v="15"/>
    <s v="Scotland"/>
    <x v="61"/>
    <x v="230"/>
    <x v="336"/>
    <n v="68"/>
    <n v="49"/>
    <n v="9"/>
    <n v="5"/>
    <n v="4"/>
    <n v="138.78"/>
    <n v="0"/>
    <n v="0"/>
    <n v="0"/>
    <n v="0"/>
    <n v="0"/>
    <n v="0"/>
    <n v="0"/>
    <n v="508"/>
  </r>
  <r>
    <x v="31"/>
    <x v="7"/>
    <x v="2"/>
    <s v=" 15, 0 2024"/>
    <x v="29"/>
    <s v="Saturday"/>
    <s v="Jun 15, 08:30 PM LOCAL  "/>
    <x v="15"/>
    <s v="Scotland"/>
    <x v="61"/>
    <x v="229"/>
    <x v="337"/>
    <n v="1"/>
    <n v="4"/>
    <n v="0"/>
    <n v="0"/>
    <n v="0"/>
    <n v="25"/>
    <n v="0"/>
    <n v="0"/>
    <n v="0"/>
    <n v="0"/>
    <n v="0"/>
    <n v="0"/>
    <n v="0"/>
    <n v="509"/>
  </r>
  <r>
    <x v="31"/>
    <x v="7"/>
    <x v="2"/>
    <s v=" 15, 0 2024"/>
    <x v="29"/>
    <s v="Saturday"/>
    <s v="Jun 15, 08:30 PM LOCAL  "/>
    <x v="15"/>
    <s v="Scotland"/>
    <x v="61"/>
    <x v="124"/>
    <x v="338"/>
    <n v="8"/>
    <n v="9"/>
    <n v="1"/>
    <n v="1"/>
    <n v="0"/>
    <n v="88.89"/>
    <n v="0"/>
    <n v="0"/>
    <n v="0"/>
    <n v="0"/>
    <n v="0"/>
    <n v="0"/>
    <n v="0"/>
    <n v="510"/>
  </r>
  <r>
    <x v="31"/>
    <x v="7"/>
    <x v="2"/>
    <s v=" 15, 0 2024"/>
    <x v="29"/>
    <s v="Saturday"/>
    <s v="Jun 15, 08:30 PM LOCAL  "/>
    <x v="15"/>
    <s v="Scotland"/>
    <x v="61"/>
    <x v="267"/>
    <x v="339"/>
    <n v="11"/>
    <n v="8"/>
    <n v="1"/>
    <n v="0"/>
    <n v="1"/>
    <n v="137.5"/>
    <n v="0"/>
    <n v="0"/>
    <n v="0"/>
    <n v="0"/>
    <n v="0"/>
    <n v="0"/>
    <n v="0"/>
    <n v="511"/>
  </r>
  <r>
    <x v="31"/>
    <x v="7"/>
    <x v="2"/>
    <s v=" 15, 0 2024"/>
    <x v="29"/>
    <s v="Saturday"/>
    <s v="Jun 15, 08:30 PM LOCAL  "/>
    <x v="15"/>
    <s v="Scotland"/>
    <x v="61"/>
    <x v="268"/>
    <x v="339"/>
    <n v="59"/>
    <n v="29"/>
    <n v="11"/>
    <n v="9"/>
    <n v="2"/>
    <n v="203.45"/>
    <n v="0"/>
    <n v="0"/>
    <n v="0"/>
    <n v="0"/>
    <n v="0"/>
    <n v="0"/>
    <n v="0"/>
    <n v="512"/>
  </r>
  <r>
    <x v="31"/>
    <x v="7"/>
    <x v="2"/>
    <s v=" 15, 0 2024"/>
    <x v="29"/>
    <s v="Saturday"/>
    <s v="Jun 15, 08:30 PM LOCAL  "/>
    <x v="15"/>
    <s v="Scotland"/>
    <x v="61"/>
    <x v="127"/>
    <x v="4"/>
    <n v="24"/>
    <n v="14"/>
    <n v="3"/>
    <n v="2"/>
    <n v="1"/>
    <n v="171.43"/>
    <n v="0"/>
    <n v="0"/>
    <n v="0"/>
    <n v="0"/>
    <n v="0"/>
    <n v="0"/>
    <n v="0"/>
    <n v="513"/>
  </r>
  <r>
    <x v="31"/>
    <x v="7"/>
    <x v="2"/>
    <s v=" 15, 0 2024"/>
    <x v="29"/>
    <s v="Saturday"/>
    <s v="Jun 15, 08:30 PM LOCAL  "/>
    <x v="15"/>
    <s v="Scotland"/>
    <x v="61"/>
    <x v="269"/>
    <x v="4"/>
    <n v="4"/>
    <n v="5"/>
    <n v="0"/>
    <n v="0"/>
    <n v="0"/>
    <n v="80"/>
    <n v="0"/>
    <n v="0"/>
    <n v="0"/>
    <n v="0"/>
    <n v="0"/>
    <n v="0"/>
    <n v="0"/>
    <n v="514"/>
  </r>
  <r>
    <x v="32"/>
    <x v="8"/>
    <x v="1"/>
    <s v=" 16, 1 2024"/>
    <x v="30"/>
    <s v="Sunday"/>
    <s v="Jun 16, 10:30 AM LOCAL  "/>
    <x v="13"/>
    <s v="Pakistan"/>
    <x v="62"/>
    <x v="102"/>
    <x v="340"/>
    <n v="0"/>
    <n v="3"/>
    <n v="0"/>
    <n v="0"/>
    <n v="0"/>
    <n v="0"/>
    <n v="0"/>
    <n v="0"/>
    <n v="0"/>
    <n v="0"/>
    <n v="0"/>
    <n v="0"/>
    <n v="0"/>
    <n v="515"/>
  </r>
  <r>
    <x v="32"/>
    <x v="8"/>
    <x v="1"/>
    <s v=" 16, 1 2024"/>
    <x v="30"/>
    <s v="Sunday"/>
    <s v="Jun 16, 10:30 AM LOCAL  "/>
    <x v="13"/>
    <s v="Pakistan"/>
    <x v="62"/>
    <x v="103"/>
    <x v="123"/>
    <n v="1"/>
    <n v="2"/>
    <n v="0"/>
    <n v="0"/>
    <n v="0"/>
    <n v="50"/>
    <n v="0"/>
    <n v="0"/>
    <n v="0"/>
    <n v="0"/>
    <n v="0"/>
    <n v="0"/>
    <n v="0"/>
    <n v="516"/>
  </r>
  <r>
    <x v="32"/>
    <x v="8"/>
    <x v="1"/>
    <s v=" 16, 1 2024"/>
    <x v="30"/>
    <s v="Sunday"/>
    <s v="Jun 16, 10:30 AM LOCAL  "/>
    <x v="13"/>
    <s v="Pakistan"/>
    <x v="62"/>
    <x v="104"/>
    <x v="341"/>
    <n v="2"/>
    <n v="2"/>
    <n v="0"/>
    <n v="0"/>
    <n v="0"/>
    <n v="100"/>
    <n v="0"/>
    <n v="0"/>
    <n v="0"/>
    <n v="0"/>
    <n v="0"/>
    <n v="0"/>
    <n v="0"/>
    <n v="517"/>
  </r>
  <r>
    <x v="32"/>
    <x v="8"/>
    <x v="1"/>
    <s v=" 16, 1 2024"/>
    <x v="30"/>
    <s v="Sunday"/>
    <s v="Jun 16, 10:30 AM LOCAL  "/>
    <x v="13"/>
    <s v="Pakistan"/>
    <x v="62"/>
    <x v="105"/>
    <x v="342"/>
    <n v="0"/>
    <n v="6"/>
    <n v="0"/>
    <n v="0"/>
    <n v="0"/>
    <n v="0"/>
    <n v="0"/>
    <n v="0"/>
    <n v="0"/>
    <n v="0"/>
    <n v="0"/>
    <n v="0"/>
    <n v="0"/>
    <n v="518"/>
  </r>
  <r>
    <x v="32"/>
    <x v="8"/>
    <x v="1"/>
    <s v=" 16, 1 2024"/>
    <x v="30"/>
    <s v="Sunday"/>
    <s v="Jun 16, 10:30 AM LOCAL  "/>
    <x v="13"/>
    <s v="Pakistan"/>
    <x v="62"/>
    <x v="106"/>
    <x v="343"/>
    <n v="7"/>
    <n v="14"/>
    <n v="1"/>
    <n v="1"/>
    <n v="0"/>
    <n v="50"/>
    <n v="0"/>
    <n v="0"/>
    <n v="0"/>
    <n v="0"/>
    <n v="0"/>
    <n v="0"/>
    <n v="0"/>
    <n v="519"/>
  </r>
  <r>
    <x v="32"/>
    <x v="8"/>
    <x v="1"/>
    <s v=" 16, 1 2024"/>
    <x v="30"/>
    <s v="Sunday"/>
    <s v="Jun 16, 10:30 AM LOCAL  "/>
    <x v="13"/>
    <s v="Pakistan"/>
    <x v="62"/>
    <x v="107"/>
    <x v="344"/>
    <n v="11"/>
    <n v="10"/>
    <n v="2"/>
    <n v="2"/>
    <n v="0"/>
    <n v="110"/>
    <n v="0"/>
    <n v="0"/>
    <n v="0"/>
    <n v="0"/>
    <n v="0"/>
    <n v="0"/>
    <n v="0"/>
    <n v="520"/>
  </r>
  <r>
    <x v="32"/>
    <x v="8"/>
    <x v="1"/>
    <s v=" 16, 1 2024"/>
    <x v="30"/>
    <s v="Sunday"/>
    <s v="Jun 16, 10:30 AM LOCAL  "/>
    <x v="13"/>
    <s v="Pakistan"/>
    <x v="62"/>
    <x v="108"/>
    <x v="345"/>
    <n v="31"/>
    <n v="19"/>
    <n v="4"/>
    <n v="1"/>
    <n v="3"/>
    <n v="163.16"/>
    <n v="0"/>
    <n v="0"/>
    <n v="0"/>
    <n v="0"/>
    <n v="0"/>
    <n v="0"/>
    <n v="0"/>
    <n v="521"/>
  </r>
  <r>
    <x v="32"/>
    <x v="8"/>
    <x v="1"/>
    <s v=" 16, 1 2024"/>
    <x v="30"/>
    <s v="Sunday"/>
    <s v="Jun 16, 10:30 AM LOCAL  "/>
    <x v="13"/>
    <s v="Pakistan"/>
    <x v="62"/>
    <x v="109"/>
    <x v="346"/>
    <n v="15"/>
    <n v="19"/>
    <n v="2"/>
    <n v="2"/>
    <n v="0"/>
    <n v="78.95"/>
    <n v="0"/>
    <n v="0"/>
    <n v="0"/>
    <n v="0"/>
    <n v="0"/>
    <n v="0"/>
    <n v="0"/>
    <n v="522"/>
  </r>
  <r>
    <x v="32"/>
    <x v="8"/>
    <x v="1"/>
    <s v=" 16, 1 2024"/>
    <x v="30"/>
    <s v="Sunday"/>
    <s v="Jun 16, 10:30 AM LOCAL  "/>
    <x v="13"/>
    <s v="Pakistan"/>
    <x v="62"/>
    <x v="110"/>
    <x v="347"/>
    <n v="2"/>
    <n v="7"/>
    <n v="0"/>
    <n v="0"/>
    <n v="0"/>
    <n v="28.57"/>
    <n v="0"/>
    <n v="0"/>
    <n v="0"/>
    <n v="0"/>
    <n v="0"/>
    <n v="0"/>
    <n v="0"/>
    <n v="523"/>
  </r>
  <r>
    <x v="32"/>
    <x v="8"/>
    <x v="1"/>
    <s v=" 16, 1 2024"/>
    <x v="30"/>
    <s v="Sunday"/>
    <s v="Jun 16, 10:30 AM LOCAL  "/>
    <x v="13"/>
    <s v="Pakistan"/>
    <x v="62"/>
    <x v="111"/>
    <x v="4"/>
    <n v="22"/>
    <n v="18"/>
    <n v="3"/>
    <n v="2"/>
    <n v="1"/>
    <n v="122.22"/>
    <n v="0"/>
    <n v="0"/>
    <n v="0"/>
    <n v="0"/>
    <n v="0"/>
    <n v="0"/>
    <n v="0"/>
    <n v="524"/>
  </r>
  <r>
    <x v="32"/>
    <x v="8"/>
    <x v="1"/>
    <s v=" 16, 1 2024"/>
    <x v="30"/>
    <s v="Sunday"/>
    <s v="Jun 16, 10:30 AM LOCAL  "/>
    <x v="13"/>
    <s v="Pakistan"/>
    <x v="62"/>
    <x v="112"/>
    <x v="4"/>
    <n v="5"/>
    <n v="20"/>
    <n v="0"/>
    <n v="0"/>
    <n v="0"/>
    <n v="25"/>
    <n v="0"/>
    <n v="0"/>
    <n v="0"/>
    <n v="0"/>
    <n v="0"/>
    <n v="0"/>
    <n v="0"/>
    <n v="525"/>
  </r>
  <r>
    <x v="32"/>
    <x v="8"/>
    <x v="1"/>
    <s v=" 16, 1 2024"/>
    <x v="30"/>
    <s v="Sunday"/>
    <s v="Jun 16, 10:30 AM LOCAL  "/>
    <x v="16"/>
    <s v="Ireland"/>
    <x v="63"/>
    <x v="214"/>
    <x v="348"/>
    <n v="17"/>
    <n v="16"/>
    <n v="3"/>
    <n v="3"/>
    <n v="0"/>
    <n v="106.25"/>
    <n v="0"/>
    <n v="0"/>
    <n v="0"/>
    <n v="0"/>
    <n v="0"/>
    <n v="0"/>
    <n v="0"/>
    <n v="526"/>
  </r>
  <r>
    <x v="32"/>
    <x v="8"/>
    <x v="1"/>
    <s v=" 16, 1 2024"/>
    <x v="30"/>
    <s v="Sunday"/>
    <s v="Jun 16, 10:30 AM LOCAL  "/>
    <x v="16"/>
    <s v="Ireland"/>
    <x v="63"/>
    <x v="226"/>
    <x v="349"/>
    <n v="17"/>
    <n v="17"/>
    <n v="3"/>
    <n v="2"/>
    <n v="1"/>
    <n v="100"/>
    <n v="0"/>
    <n v="0"/>
    <n v="0"/>
    <n v="0"/>
    <n v="0"/>
    <n v="0"/>
    <n v="0"/>
    <n v="527"/>
  </r>
  <r>
    <x v="32"/>
    <x v="8"/>
    <x v="1"/>
    <s v=" 16, 1 2024"/>
    <x v="30"/>
    <s v="Sunday"/>
    <s v="Jun 16, 10:30 AM LOCAL  "/>
    <x v="16"/>
    <s v="Ireland"/>
    <x v="63"/>
    <x v="132"/>
    <x v="4"/>
    <n v="32"/>
    <n v="34"/>
    <n v="2"/>
    <n v="2"/>
    <n v="0"/>
    <n v="94.12"/>
    <n v="0"/>
    <n v="0"/>
    <n v="0"/>
    <n v="0"/>
    <n v="0"/>
    <n v="0"/>
    <n v="0"/>
    <n v="528"/>
  </r>
  <r>
    <x v="32"/>
    <x v="8"/>
    <x v="1"/>
    <s v=" 16, 1 2024"/>
    <x v="30"/>
    <s v="Sunday"/>
    <s v="Jun 16, 10:30 AM LOCAL  "/>
    <x v="16"/>
    <s v="Ireland"/>
    <x v="63"/>
    <x v="134"/>
    <x v="350"/>
    <n v="5"/>
    <n v="9"/>
    <n v="0"/>
    <n v="0"/>
    <n v="0"/>
    <n v="55.56"/>
    <n v="0"/>
    <n v="0"/>
    <n v="0"/>
    <n v="0"/>
    <n v="0"/>
    <n v="0"/>
    <n v="0"/>
    <n v="529"/>
  </r>
  <r>
    <x v="32"/>
    <x v="8"/>
    <x v="1"/>
    <s v=" 16, 1 2024"/>
    <x v="30"/>
    <s v="Sunday"/>
    <s v="Jun 16, 10:30 AM LOCAL  "/>
    <x v="16"/>
    <s v="Ireland"/>
    <x v="63"/>
    <x v="133"/>
    <x v="351"/>
    <n v="2"/>
    <n v="3"/>
    <n v="0"/>
    <n v="0"/>
    <n v="0"/>
    <n v="66.67"/>
    <n v="0"/>
    <n v="0"/>
    <n v="0"/>
    <n v="0"/>
    <n v="0"/>
    <n v="0"/>
    <n v="0"/>
    <n v="530"/>
  </r>
  <r>
    <x v="32"/>
    <x v="8"/>
    <x v="1"/>
    <s v=" 16, 1 2024"/>
    <x v="30"/>
    <s v="Sunday"/>
    <s v="Jun 16, 10:30 AM LOCAL  "/>
    <x v="16"/>
    <s v="Ireland"/>
    <x v="63"/>
    <x v="135"/>
    <x v="352"/>
    <n v="0"/>
    <n v="2"/>
    <n v="0"/>
    <n v="0"/>
    <n v="0"/>
    <n v="0"/>
    <n v="0"/>
    <n v="0"/>
    <n v="0"/>
    <n v="0"/>
    <n v="0"/>
    <n v="0"/>
    <n v="0"/>
    <n v="531"/>
  </r>
  <r>
    <x v="32"/>
    <x v="8"/>
    <x v="1"/>
    <s v=" 16, 1 2024"/>
    <x v="30"/>
    <s v="Sunday"/>
    <s v="Jun 16, 10:30 AM LOCAL  "/>
    <x v="16"/>
    <s v="Ireland"/>
    <x v="63"/>
    <x v="215"/>
    <x v="353"/>
    <n v="4"/>
    <n v="6"/>
    <n v="1"/>
    <n v="1"/>
    <n v="0"/>
    <n v="66.67"/>
    <n v="0"/>
    <n v="0"/>
    <n v="0"/>
    <n v="0"/>
    <n v="0"/>
    <n v="0"/>
    <n v="0"/>
    <n v="532"/>
  </r>
  <r>
    <x v="32"/>
    <x v="8"/>
    <x v="1"/>
    <s v=" 16, 1 2024"/>
    <x v="30"/>
    <s v="Sunday"/>
    <s v="Jun 16, 10:30 AM LOCAL  "/>
    <x v="16"/>
    <s v="Ireland"/>
    <x v="63"/>
    <x v="270"/>
    <x v="354"/>
    <n v="17"/>
    <n v="21"/>
    <n v="2"/>
    <n v="1"/>
    <n v="1"/>
    <n v="80.95"/>
    <n v="0"/>
    <n v="0"/>
    <n v="0"/>
    <n v="0"/>
    <n v="0"/>
    <n v="0"/>
    <n v="0"/>
    <n v="533"/>
  </r>
  <r>
    <x v="32"/>
    <x v="8"/>
    <x v="1"/>
    <s v=" 16, 1 2024"/>
    <x v="30"/>
    <s v="Sunday"/>
    <s v="Jun 16, 10:30 AM LOCAL  "/>
    <x v="16"/>
    <s v="Ireland"/>
    <x v="63"/>
    <x v="138"/>
    <x v="4"/>
    <n v="13"/>
    <n v="5"/>
    <n v="2"/>
    <n v="0"/>
    <n v="2"/>
    <n v="260"/>
    <n v="0"/>
    <n v="0"/>
    <n v="0"/>
    <n v="0"/>
    <n v="0"/>
    <n v="0"/>
    <n v="0"/>
    <n v="534"/>
  </r>
  <r>
    <x v="33"/>
    <x v="6"/>
    <x v="0"/>
    <s v=" 16, 0 2024"/>
    <x v="31"/>
    <s v="Sunday"/>
    <s v="Jun 16, 07:30 PM LOCAL  "/>
    <x v="18"/>
    <s v="Nepal"/>
    <x v="64"/>
    <x v="172"/>
    <x v="355"/>
    <n v="0"/>
    <n v="1"/>
    <n v="0"/>
    <n v="0"/>
    <n v="0"/>
    <n v="0"/>
    <n v="0"/>
    <n v="0"/>
    <n v="0"/>
    <n v="0"/>
    <n v="0"/>
    <n v="0"/>
    <n v="0"/>
    <n v="535"/>
  </r>
  <r>
    <x v="33"/>
    <x v="6"/>
    <x v="0"/>
    <s v=" 16, 0 2024"/>
    <x v="31"/>
    <s v="Sunday"/>
    <s v="Jun 16, 07:30 PM LOCAL  "/>
    <x v="18"/>
    <s v="Nepal"/>
    <x v="64"/>
    <x v="174"/>
    <x v="356"/>
    <n v="10"/>
    <n v="12"/>
    <n v="1"/>
    <n v="1"/>
    <n v="0"/>
    <n v="83.33"/>
    <n v="0"/>
    <n v="0"/>
    <n v="0"/>
    <n v="0"/>
    <n v="0"/>
    <n v="0"/>
    <n v="0"/>
    <n v="536"/>
  </r>
  <r>
    <x v="33"/>
    <x v="6"/>
    <x v="0"/>
    <s v=" 16, 0 2024"/>
    <x v="31"/>
    <s v="Sunday"/>
    <s v="Jun 16, 07:30 PM LOCAL  "/>
    <x v="18"/>
    <s v="Nepal"/>
    <x v="64"/>
    <x v="246"/>
    <x v="357"/>
    <n v="4"/>
    <n v="5"/>
    <n v="0"/>
    <n v="0"/>
    <n v="0"/>
    <n v="80"/>
    <n v="0"/>
    <n v="0"/>
    <n v="0"/>
    <n v="0"/>
    <n v="0"/>
    <n v="0"/>
    <n v="0"/>
    <n v="537"/>
  </r>
  <r>
    <x v="33"/>
    <x v="6"/>
    <x v="0"/>
    <s v=" 16, 0 2024"/>
    <x v="31"/>
    <s v="Sunday"/>
    <s v="Jun 16, 07:30 PM LOCAL  "/>
    <x v="18"/>
    <s v="Nepal"/>
    <x v="64"/>
    <x v="247"/>
    <x v="358"/>
    <n v="17"/>
    <n v="22"/>
    <n v="2"/>
    <n v="2"/>
    <n v="0"/>
    <n v="77.27"/>
    <n v="0"/>
    <n v="0"/>
    <n v="0"/>
    <n v="0"/>
    <n v="0"/>
    <n v="0"/>
    <n v="0"/>
    <n v="538"/>
  </r>
  <r>
    <x v="33"/>
    <x v="6"/>
    <x v="0"/>
    <s v=" 16, 0 2024"/>
    <x v="31"/>
    <s v="Sunday"/>
    <s v="Jun 16, 07:30 PM LOCAL  "/>
    <x v="18"/>
    <s v="Nepal"/>
    <x v="64"/>
    <x v="176"/>
    <x v="359"/>
    <n v="9"/>
    <n v="7"/>
    <n v="2"/>
    <n v="2"/>
    <n v="0"/>
    <n v="128.57"/>
    <n v="0"/>
    <n v="0"/>
    <n v="0"/>
    <n v="0"/>
    <n v="0"/>
    <n v="0"/>
    <n v="0"/>
    <n v="539"/>
  </r>
  <r>
    <x v="33"/>
    <x v="6"/>
    <x v="0"/>
    <s v=" 16, 0 2024"/>
    <x v="31"/>
    <s v="Sunday"/>
    <s v="Jun 16, 07:30 PM LOCAL  "/>
    <x v="18"/>
    <s v="Nepal"/>
    <x v="64"/>
    <x v="178"/>
    <x v="360"/>
    <n v="13"/>
    <n v="13"/>
    <n v="2"/>
    <n v="2"/>
    <n v="0"/>
    <n v="100"/>
    <n v="0"/>
    <n v="0"/>
    <n v="0"/>
    <n v="0"/>
    <n v="0"/>
    <n v="0"/>
    <n v="0"/>
    <n v="540"/>
  </r>
  <r>
    <x v="33"/>
    <x v="6"/>
    <x v="0"/>
    <s v=" 16, 0 2024"/>
    <x v="31"/>
    <s v="Sunday"/>
    <s v="Jun 16, 07:30 PM LOCAL  "/>
    <x v="18"/>
    <s v="Nepal"/>
    <x v="64"/>
    <x v="223"/>
    <x v="361"/>
    <n v="12"/>
    <n v="26"/>
    <n v="0"/>
    <n v="0"/>
    <n v="0"/>
    <n v="46.15"/>
    <n v="0"/>
    <n v="0"/>
    <n v="0"/>
    <n v="0"/>
    <n v="0"/>
    <n v="0"/>
    <n v="0"/>
    <n v="541"/>
  </r>
  <r>
    <x v="33"/>
    <x v="6"/>
    <x v="0"/>
    <s v=" 16, 0 2024"/>
    <x v="31"/>
    <s v="Sunday"/>
    <s v="Jun 16, 07:30 PM LOCAL  "/>
    <x v="18"/>
    <s v="Nepal"/>
    <x v="64"/>
    <x v="181"/>
    <x v="361"/>
    <n v="3"/>
    <n v="5"/>
    <n v="0"/>
    <n v="0"/>
    <n v="0"/>
    <n v="60"/>
    <n v="0"/>
    <n v="0"/>
    <n v="0"/>
    <n v="0"/>
    <n v="0"/>
    <n v="0"/>
    <n v="0"/>
    <n v="542"/>
  </r>
  <r>
    <x v="33"/>
    <x v="6"/>
    <x v="0"/>
    <s v=" 16, 0 2024"/>
    <x v="31"/>
    <s v="Sunday"/>
    <s v="Jun 16, 07:30 PM LOCAL  "/>
    <x v="18"/>
    <s v="Nepal"/>
    <x v="64"/>
    <x v="179"/>
    <x v="362"/>
    <n v="13"/>
    <n v="7"/>
    <n v="2"/>
    <n v="1"/>
    <n v="1"/>
    <n v="185.71"/>
    <n v="0"/>
    <n v="0"/>
    <n v="0"/>
    <n v="0"/>
    <n v="0"/>
    <n v="0"/>
    <n v="0"/>
    <n v="543"/>
  </r>
  <r>
    <x v="33"/>
    <x v="6"/>
    <x v="0"/>
    <s v=" 16, 0 2024"/>
    <x v="31"/>
    <s v="Sunday"/>
    <s v="Jun 16, 07:30 PM LOCAL  "/>
    <x v="18"/>
    <s v="Nepal"/>
    <x v="64"/>
    <x v="180"/>
    <x v="4"/>
    <n v="12"/>
    <n v="15"/>
    <n v="2"/>
    <n v="2"/>
    <n v="0"/>
    <n v="80"/>
    <n v="0"/>
    <n v="0"/>
    <n v="0"/>
    <n v="0"/>
    <n v="0"/>
    <n v="0"/>
    <n v="0"/>
    <n v="544"/>
  </r>
  <r>
    <x v="33"/>
    <x v="6"/>
    <x v="0"/>
    <s v=" 16, 0 2024"/>
    <x v="31"/>
    <s v="Sunday"/>
    <s v="Jun 16, 07:30 PM LOCAL  "/>
    <x v="18"/>
    <s v="Nepal"/>
    <x v="64"/>
    <x v="271"/>
    <x v="363"/>
    <n v="3"/>
    <n v="4"/>
    <n v="0"/>
    <n v="0"/>
    <n v="0"/>
    <n v="75"/>
    <n v="0"/>
    <n v="0"/>
    <n v="0"/>
    <n v="0"/>
    <n v="0"/>
    <n v="0"/>
    <n v="0"/>
    <n v="545"/>
  </r>
  <r>
    <x v="33"/>
    <x v="6"/>
    <x v="0"/>
    <s v=" 16, 0 2024"/>
    <x v="31"/>
    <s v="Sunday"/>
    <s v="Jun 16, 07:30 PM LOCAL  "/>
    <x v="11"/>
    <s v="Bangladesh"/>
    <x v="65"/>
    <x v="85"/>
    <x v="232"/>
    <n v="4"/>
    <n v="8"/>
    <n v="1"/>
    <n v="1"/>
    <n v="0"/>
    <n v="50"/>
    <n v="0"/>
    <n v="0"/>
    <n v="0"/>
    <n v="0"/>
    <n v="0"/>
    <n v="0"/>
    <n v="0"/>
    <n v="546"/>
  </r>
  <r>
    <x v="33"/>
    <x v="6"/>
    <x v="0"/>
    <s v=" 16, 0 2024"/>
    <x v="31"/>
    <s v="Sunday"/>
    <s v="Jun 16, 07:30 PM LOCAL  "/>
    <x v="11"/>
    <s v="Bangladesh"/>
    <x v="65"/>
    <x v="86"/>
    <x v="364"/>
    <n v="17"/>
    <n v="14"/>
    <n v="4"/>
    <n v="4"/>
    <n v="0"/>
    <n v="121.43"/>
    <n v="0"/>
    <n v="0"/>
    <n v="0"/>
    <n v="0"/>
    <n v="0"/>
    <n v="0"/>
    <n v="0"/>
    <n v="547"/>
  </r>
  <r>
    <x v="33"/>
    <x v="6"/>
    <x v="0"/>
    <s v=" 16, 0 2024"/>
    <x v="31"/>
    <s v="Sunday"/>
    <s v="Jun 16, 07:30 PM LOCAL  "/>
    <x v="11"/>
    <s v="Bangladesh"/>
    <x v="65"/>
    <x v="87"/>
    <x v="365"/>
    <n v="0"/>
    <n v="2"/>
    <n v="0"/>
    <n v="0"/>
    <n v="0"/>
    <n v="0"/>
    <n v="0"/>
    <n v="0"/>
    <n v="0"/>
    <n v="0"/>
    <n v="0"/>
    <n v="0"/>
    <n v="0"/>
    <n v="548"/>
  </r>
  <r>
    <x v="33"/>
    <x v="6"/>
    <x v="0"/>
    <s v=" 16, 0 2024"/>
    <x v="31"/>
    <s v="Sunday"/>
    <s v="Jun 16, 07:30 PM LOCAL  "/>
    <x v="11"/>
    <s v="Bangladesh"/>
    <x v="65"/>
    <x v="88"/>
    <x v="366"/>
    <n v="1"/>
    <n v="6"/>
    <n v="0"/>
    <n v="0"/>
    <n v="0"/>
    <n v="16.670000000000002"/>
    <n v="0"/>
    <n v="0"/>
    <n v="0"/>
    <n v="0"/>
    <n v="0"/>
    <n v="0"/>
    <n v="0"/>
    <n v="549"/>
  </r>
  <r>
    <x v="33"/>
    <x v="6"/>
    <x v="0"/>
    <s v=" 16, 0 2024"/>
    <x v="31"/>
    <s v="Sunday"/>
    <s v="Jun 16, 07:30 PM LOCAL  "/>
    <x v="11"/>
    <s v="Bangladesh"/>
    <x v="65"/>
    <x v="272"/>
    <x v="366"/>
    <n v="1"/>
    <n v="8"/>
    <n v="0"/>
    <n v="0"/>
    <n v="0"/>
    <n v="12.5"/>
    <n v="0"/>
    <n v="0"/>
    <n v="0"/>
    <n v="0"/>
    <n v="0"/>
    <n v="0"/>
    <n v="0"/>
    <n v="550"/>
  </r>
  <r>
    <x v="33"/>
    <x v="6"/>
    <x v="0"/>
    <s v=" 16, 0 2024"/>
    <x v="31"/>
    <s v="Sunday"/>
    <s v="Jun 16, 07:30 PM LOCAL  "/>
    <x v="11"/>
    <s v="Bangladesh"/>
    <x v="65"/>
    <x v="89"/>
    <x v="163"/>
    <n v="27"/>
    <n v="40"/>
    <n v="2"/>
    <n v="1"/>
    <n v="1"/>
    <n v="67.5"/>
    <n v="0"/>
    <n v="0"/>
    <n v="0"/>
    <n v="0"/>
    <n v="0"/>
    <n v="0"/>
    <n v="0"/>
    <n v="551"/>
  </r>
  <r>
    <x v="33"/>
    <x v="6"/>
    <x v="0"/>
    <s v=" 16, 0 2024"/>
    <x v="31"/>
    <s v="Sunday"/>
    <s v="Jun 16, 07:30 PM LOCAL  "/>
    <x v="11"/>
    <s v="Bangladesh"/>
    <x v="65"/>
    <x v="256"/>
    <x v="367"/>
    <n v="25"/>
    <n v="31"/>
    <n v="3"/>
    <n v="2"/>
    <n v="1"/>
    <n v="80.650000000000006"/>
    <n v="0"/>
    <n v="0"/>
    <n v="0"/>
    <n v="0"/>
    <n v="0"/>
    <n v="0"/>
    <n v="0"/>
    <n v="552"/>
  </r>
  <r>
    <x v="33"/>
    <x v="6"/>
    <x v="0"/>
    <s v=" 16, 0 2024"/>
    <x v="31"/>
    <s v="Sunday"/>
    <s v="Jun 16, 07:30 PM LOCAL  "/>
    <x v="11"/>
    <s v="Bangladesh"/>
    <x v="65"/>
    <x v="92"/>
    <x v="290"/>
    <n v="0"/>
    <n v="4"/>
    <n v="0"/>
    <n v="0"/>
    <n v="0"/>
    <n v="0"/>
    <n v="0"/>
    <n v="0"/>
    <n v="0"/>
    <n v="0"/>
    <n v="0"/>
    <n v="0"/>
    <n v="0"/>
    <n v="553"/>
  </r>
  <r>
    <x v="33"/>
    <x v="6"/>
    <x v="0"/>
    <s v=" 16, 0 2024"/>
    <x v="31"/>
    <s v="Sunday"/>
    <s v="Jun 16, 07:30 PM LOCAL  "/>
    <x v="11"/>
    <s v="Bangladesh"/>
    <x v="65"/>
    <x v="91"/>
    <x v="368"/>
    <n v="0"/>
    <n v="2"/>
    <n v="0"/>
    <n v="0"/>
    <n v="0"/>
    <n v="0"/>
    <n v="0"/>
    <n v="0"/>
    <n v="0"/>
    <n v="0"/>
    <n v="0"/>
    <n v="0"/>
    <n v="0"/>
    <n v="554"/>
  </r>
  <r>
    <x v="33"/>
    <x v="6"/>
    <x v="0"/>
    <s v=" 16, 0 2024"/>
    <x v="31"/>
    <s v="Sunday"/>
    <s v="Jun 16, 07:30 PM LOCAL  "/>
    <x v="11"/>
    <s v="Bangladesh"/>
    <x v="65"/>
    <x v="273"/>
    <x v="4"/>
    <n v="0"/>
    <n v="0"/>
    <n v="0"/>
    <n v="0"/>
    <n v="0"/>
    <n v="0"/>
    <n v="0"/>
    <n v="0"/>
    <n v="0"/>
    <n v="0"/>
    <n v="0"/>
    <n v="0"/>
    <n v="0"/>
    <n v="555"/>
  </r>
  <r>
    <x v="33"/>
    <x v="6"/>
    <x v="0"/>
    <s v=" 16, 0 2024"/>
    <x v="31"/>
    <s v="Sunday"/>
    <s v="Jun 16, 07:30 PM LOCAL  "/>
    <x v="11"/>
    <s v="Bangladesh"/>
    <x v="65"/>
    <x v="95"/>
    <x v="369"/>
    <n v="0"/>
    <n v="1"/>
    <n v="0"/>
    <n v="0"/>
    <n v="0"/>
    <n v="0"/>
    <n v="0"/>
    <n v="0"/>
    <n v="0"/>
    <n v="0"/>
    <n v="0"/>
    <n v="0"/>
    <n v="0"/>
    <n v="556"/>
  </r>
  <r>
    <x v="34"/>
    <x v="7"/>
    <x v="2"/>
    <s v=" 16, 0 2024"/>
    <x v="32"/>
    <s v="Sunday"/>
    <s v="Jun 16, 08:30 PM LOCAL  "/>
    <x v="6"/>
    <s v="Netherlands"/>
    <x v="66"/>
    <x v="48"/>
    <x v="370"/>
    <n v="0"/>
    <n v="2"/>
    <n v="0"/>
    <n v="0"/>
    <n v="0"/>
    <n v="0"/>
    <n v="0"/>
    <n v="0"/>
    <n v="0"/>
    <n v="0"/>
    <n v="0"/>
    <n v="0"/>
    <n v="0"/>
    <n v="557"/>
  </r>
  <r>
    <x v="34"/>
    <x v="7"/>
    <x v="2"/>
    <s v=" 16, 0 2024"/>
    <x v="32"/>
    <s v="Sunday"/>
    <s v="Jun 16, 08:30 PM LOCAL  "/>
    <x v="6"/>
    <s v="Netherlands"/>
    <x v="66"/>
    <x v="49"/>
    <x v="287"/>
    <n v="46"/>
    <n v="29"/>
    <n v="5"/>
    <n v="5"/>
    <n v="0"/>
    <n v="158.62"/>
    <n v="0"/>
    <n v="0"/>
    <n v="0"/>
    <n v="0"/>
    <n v="0"/>
    <n v="0"/>
    <n v="0"/>
    <n v="558"/>
  </r>
  <r>
    <x v="34"/>
    <x v="7"/>
    <x v="2"/>
    <s v=" 16, 0 2024"/>
    <x v="32"/>
    <s v="Sunday"/>
    <s v="Jun 16, 08:30 PM LOCAL  "/>
    <x v="6"/>
    <s v="Netherlands"/>
    <x v="66"/>
    <x v="50"/>
    <x v="371"/>
    <n v="17"/>
    <n v="20"/>
    <n v="2"/>
    <n v="1"/>
    <n v="1"/>
    <n v="85"/>
    <n v="0"/>
    <n v="0"/>
    <n v="0"/>
    <n v="0"/>
    <n v="0"/>
    <n v="0"/>
    <n v="0"/>
    <n v="559"/>
  </r>
  <r>
    <x v="34"/>
    <x v="7"/>
    <x v="2"/>
    <s v=" 16, 0 2024"/>
    <x v="32"/>
    <s v="Sunday"/>
    <s v="Jun 16, 08:30 PM LOCAL  "/>
    <x v="6"/>
    <s v="Netherlands"/>
    <x v="66"/>
    <x v="171"/>
    <x v="372"/>
    <n v="34"/>
    <n v="26"/>
    <n v="4"/>
    <n v="3"/>
    <n v="1"/>
    <n v="130.77000000000001"/>
    <n v="0"/>
    <n v="0"/>
    <n v="0"/>
    <n v="0"/>
    <n v="0"/>
    <n v="0"/>
    <n v="0"/>
    <n v="560"/>
  </r>
  <r>
    <x v="34"/>
    <x v="7"/>
    <x v="2"/>
    <s v=" 16, 0 2024"/>
    <x v="32"/>
    <s v="Sunday"/>
    <s v="Jun 16, 08:30 PM LOCAL  "/>
    <x v="6"/>
    <s v="Netherlands"/>
    <x v="66"/>
    <x v="53"/>
    <x v="373"/>
    <n v="46"/>
    <n v="21"/>
    <n v="6"/>
    <n v="1"/>
    <n v="5"/>
    <n v="219.05"/>
    <n v="0"/>
    <n v="0"/>
    <n v="0"/>
    <n v="0"/>
    <n v="0"/>
    <n v="0"/>
    <n v="0"/>
    <n v="561"/>
  </r>
  <r>
    <x v="34"/>
    <x v="7"/>
    <x v="2"/>
    <s v=" 16, 0 2024"/>
    <x v="32"/>
    <s v="Sunday"/>
    <s v="Jun 16, 08:30 PM LOCAL  "/>
    <x v="6"/>
    <s v="Netherlands"/>
    <x v="66"/>
    <x v="54"/>
    <x v="4"/>
    <n v="30"/>
    <n v="15"/>
    <n v="3"/>
    <n v="1"/>
    <n v="2"/>
    <n v="200"/>
    <n v="0"/>
    <n v="0"/>
    <n v="0"/>
    <n v="0"/>
    <n v="0"/>
    <n v="0"/>
    <n v="0"/>
    <n v="562"/>
  </r>
  <r>
    <x v="34"/>
    <x v="7"/>
    <x v="2"/>
    <s v=" 16, 0 2024"/>
    <x v="32"/>
    <s v="Sunday"/>
    <s v="Jun 16, 08:30 PM LOCAL  "/>
    <x v="6"/>
    <s v="Netherlands"/>
    <x v="66"/>
    <x v="55"/>
    <x v="374"/>
    <n v="0"/>
    <n v="1"/>
    <n v="0"/>
    <n v="0"/>
    <n v="0"/>
    <n v="0"/>
    <n v="0"/>
    <n v="0"/>
    <n v="0"/>
    <n v="0"/>
    <n v="0"/>
    <n v="0"/>
    <n v="0"/>
    <n v="563"/>
  </r>
  <r>
    <x v="34"/>
    <x v="7"/>
    <x v="2"/>
    <s v=" 16, 0 2024"/>
    <x v="32"/>
    <s v="Sunday"/>
    <s v="Jun 16, 08:30 PM LOCAL  "/>
    <x v="6"/>
    <s v="Netherlands"/>
    <x v="66"/>
    <x v="51"/>
    <x v="4"/>
    <n v="20"/>
    <n v="6"/>
    <n v="3"/>
    <n v="1"/>
    <n v="2"/>
    <n v="333.33"/>
    <n v="0"/>
    <n v="0"/>
    <n v="0"/>
    <n v="0"/>
    <n v="0"/>
    <n v="0"/>
    <n v="0"/>
    <n v="564"/>
  </r>
  <r>
    <x v="34"/>
    <x v="7"/>
    <x v="2"/>
    <s v=" 16, 0 2024"/>
    <x v="32"/>
    <s v="Sunday"/>
    <s v="Jun 16, 08:30 PM LOCAL  "/>
    <x v="12"/>
    <s v="Sri Lanka"/>
    <x v="67"/>
    <x v="96"/>
    <x v="375"/>
    <n v="31"/>
    <n v="23"/>
    <n v="5"/>
    <n v="2"/>
    <n v="3"/>
    <n v="134.78"/>
    <n v="0"/>
    <n v="0"/>
    <n v="0"/>
    <n v="0"/>
    <n v="0"/>
    <n v="0"/>
    <n v="0"/>
    <n v="565"/>
  </r>
  <r>
    <x v="34"/>
    <x v="7"/>
    <x v="2"/>
    <s v=" 16, 0 2024"/>
    <x v="32"/>
    <s v="Sunday"/>
    <s v="Jun 16, 08:30 PM LOCAL  "/>
    <x v="12"/>
    <s v="Sri Lanka"/>
    <x v="67"/>
    <x v="97"/>
    <x v="46"/>
    <n v="11"/>
    <n v="8"/>
    <n v="1"/>
    <n v="0"/>
    <n v="1"/>
    <n v="137.5"/>
    <n v="0"/>
    <n v="0"/>
    <n v="0"/>
    <n v="0"/>
    <n v="0"/>
    <n v="0"/>
    <n v="0"/>
    <n v="566"/>
  </r>
  <r>
    <x v="34"/>
    <x v="7"/>
    <x v="2"/>
    <s v=" 16, 0 2024"/>
    <x v="32"/>
    <s v="Sunday"/>
    <s v="Jun 16, 08:30 PM LOCAL  "/>
    <x v="12"/>
    <s v="Sri Lanka"/>
    <x v="67"/>
    <x v="98"/>
    <x v="47"/>
    <n v="7"/>
    <n v="10"/>
    <n v="0"/>
    <n v="0"/>
    <n v="0"/>
    <n v="70"/>
    <n v="0"/>
    <n v="0"/>
    <n v="0"/>
    <n v="0"/>
    <n v="0"/>
    <n v="0"/>
    <n v="0"/>
    <n v="567"/>
  </r>
  <r>
    <x v="34"/>
    <x v="7"/>
    <x v="2"/>
    <s v=" 16, 0 2024"/>
    <x v="32"/>
    <s v="Sunday"/>
    <s v="Jun 16, 08:30 PM LOCAL  "/>
    <x v="12"/>
    <s v="Sri Lanka"/>
    <x v="67"/>
    <x v="99"/>
    <x v="376"/>
    <n v="11"/>
    <n v="9"/>
    <n v="1"/>
    <n v="0"/>
    <n v="1"/>
    <n v="122.22"/>
    <n v="0"/>
    <n v="0"/>
    <n v="0"/>
    <n v="0"/>
    <n v="0"/>
    <n v="0"/>
    <n v="0"/>
    <n v="568"/>
  </r>
  <r>
    <x v="34"/>
    <x v="7"/>
    <x v="2"/>
    <s v=" 16, 0 2024"/>
    <x v="32"/>
    <s v="Sunday"/>
    <s v="Jun 16, 08:30 PM LOCAL  "/>
    <x v="12"/>
    <s v="Sri Lanka"/>
    <x v="67"/>
    <x v="100"/>
    <x v="377"/>
    <n v="31"/>
    <n v="24"/>
    <n v="3"/>
    <n v="2"/>
    <n v="1"/>
    <n v="129.16999999999999"/>
    <n v="0"/>
    <n v="0"/>
    <n v="0"/>
    <n v="0"/>
    <n v="0"/>
    <n v="0"/>
    <n v="0"/>
    <n v="569"/>
  </r>
  <r>
    <x v="34"/>
    <x v="7"/>
    <x v="2"/>
    <s v=" 16, 0 2024"/>
    <x v="32"/>
    <s v="Sunday"/>
    <s v="Jun 16, 08:30 PM LOCAL  "/>
    <x v="12"/>
    <s v="Sri Lanka"/>
    <x v="67"/>
    <x v="101"/>
    <x v="48"/>
    <n v="3"/>
    <n v="5"/>
    <n v="0"/>
    <n v="0"/>
    <n v="0"/>
    <n v="60"/>
    <n v="0"/>
    <n v="0"/>
    <n v="0"/>
    <n v="0"/>
    <n v="0"/>
    <n v="0"/>
    <n v="0"/>
    <n v="570"/>
  </r>
  <r>
    <x v="34"/>
    <x v="7"/>
    <x v="2"/>
    <s v=" 16, 0 2024"/>
    <x v="32"/>
    <s v="Sunday"/>
    <s v="Jun 16, 08:30 PM LOCAL  "/>
    <x v="12"/>
    <s v="Sri Lanka"/>
    <x v="67"/>
    <x v="248"/>
    <x v="378"/>
    <n v="0"/>
    <n v="1"/>
    <n v="0"/>
    <n v="0"/>
    <n v="0"/>
    <n v="0"/>
    <n v="0"/>
    <n v="0"/>
    <n v="0"/>
    <n v="0"/>
    <n v="0"/>
    <n v="0"/>
    <n v="0"/>
    <n v="571"/>
  </r>
  <r>
    <x v="34"/>
    <x v="7"/>
    <x v="2"/>
    <s v=" 16, 0 2024"/>
    <x v="32"/>
    <s v="Sunday"/>
    <s v="Jun 16, 08:30 PM LOCAL  "/>
    <x v="12"/>
    <s v="Sri Lanka"/>
    <x v="67"/>
    <x v="185"/>
    <x v="379"/>
    <n v="2"/>
    <n v="4"/>
    <n v="0"/>
    <n v="0"/>
    <n v="0"/>
    <n v="50"/>
    <n v="0"/>
    <n v="0"/>
    <n v="0"/>
    <n v="0"/>
    <n v="0"/>
    <n v="0"/>
    <n v="0"/>
    <n v="572"/>
  </r>
  <r>
    <x v="34"/>
    <x v="7"/>
    <x v="2"/>
    <s v=" 16, 0 2024"/>
    <x v="32"/>
    <s v="Sunday"/>
    <s v="Jun 16, 08:30 PM LOCAL  "/>
    <x v="12"/>
    <s v="Sri Lanka"/>
    <x v="67"/>
    <x v="249"/>
    <x v="380"/>
    <n v="10"/>
    <n v="8"/>
    <n v="1"/>
    <n v="1"/>
    <n v="0"/>
    <n v="125"/>
    <n v="0"/>
    <n v="0"/>
    <n v="0"/>
    <n v="0"/>
    <n v="0"/>
    <n v="0"/>
    <n v="0"/>
    <n v="573"/>
  </r>
  <r>
    <x v="34"/>
    <x v="7"/>
    <x v="2"/>
    <s v=" 16, 0 2024"/>
    <x v="32"/>
    <s v="Sunday"/>
    <s v="Jun 16, 08:30 PM LOCAL  "/>
    <x v="12"/>
    <s v="Sri Lanka"/>
    <x v="67"/>
    <x v="274"/>
    <x v="176"/>
    <n v="3"/>
    <n v="8"/>
    <n v="0"/>
    <n v="0"/>
    <n v="0"/>
    <n v="37.5"/>
    <n v="0"/>
    <n v="0"/>
    <n v="0"/>
    <n v="0"/>
    <n v="0"/>
    <n v="0"/>
    <n v="0"/>
    <n v="574"/>
  </r>
  <r>
    <x v="34"/>
    <x v="7"/>
    <x v="2"/>
    <s v=" 16, 0 2024"/>
    <x v="32"/>
    <s v="Sunday"/>
    <s v="Jun 16, 08:30 PM LOCAL  "/>
    <x v="12"/>
    <s v="Sri Lanka"/>
    <x v="67"/>
    <x v="275"/>
    <x v="4"/>
    <n v="1"/>
    <n v="1"/>
    <n v="0"/>
    <n v="0"/>
    <n v="0"/>
    <n v="100"/>
    <n v="0"/>
    <n v="0"/>
    <n v="0"/>
    <n v="0"/>
    <n v="0"/>
    <n v="0"/>
    <n v="0"/>
    <n v="575"/>
  </r>
  <r>
    <x v="35"/>
    <x v="5"/>
    <x v="1"/>
    <s v=" 17, 1 2024"/>
    <x v="33"/>
    <s v="Monday"/>
    <s v="Jun 17, 10:30 AM LOCAL  "/>
    <x v="2"/>
    <s v="New Zealand"/>
    <x v="68"/>
    <x v="12"/>
    <x v="381"/>
    <n v="1"/>
    <n v="2"/>
    <n v="0"/>
    <n v="0"/>
    <n v="0"/>
    <n v="50"/>
    <n v="0"/>
    <n v="0"/>
    <n v="0"/>
    <n v="0"/>
    <n v="0"/>
    <n v="0"/>
    <n v="0"/>
    <n v="576"/>
  </r>
  <r>
    <x v="35"/>
    <x v="5"/>
    <x v="1"/>
    <s v=" 17, 1 2024"/>
    <x v="33"/>
    <s v="Monday"/>
    <s v="Jun 17, 10:30 AM LOCAL  "/>
    <x v="2"/>
    <s v="New Zealand"/>
    <x v="68"/>
    <x v="13"/>
    <x v="382"/>
    <n v="6"/>
    <n v="16"/>
    <n v="1"/>
    <n v="1"/>
    <n v="0"/>
    <n v="37.5"/>
    <n v="0"/>
    <n v="0"/>
    <n v="0"/>
    <n v="0"/>
    <n v="0"/>
    <n v="0"/>
    <n v="0"/>
    <n v="577"/>
  </r>
  <r>
    <x v="35"/>
    <x v="5"/>
    <x v="1"/>
    <s v=" 17, 1 2024"/>
    <x v="33"/>
    <s v="Monday"/>
    <s v="Jun 17, 10:30 AM LOCAL  "/>
    <x v="2"/>
    <s v="New Zealand"/>
    <x v="68"/>
    <x v="17"/>
    <x v="265"/>
    <n v="17"/>
    <n v="25"/>
    <n v="2"/>
    <n v="2"/>
    <n v="0"/>
    <n v="68"/>
    <n v="0"/>
    <n v="0"/>
    <n v="0"/>
    <n v="0"/>
    <n v="0"/>
    <n v="0"/>
    <n v="0"/>
    <n v="578"/>
  </r>
  <r>
    <x v="35"/>
    <x v="5"/>
    <x v="1"/>
    <s v=" 17, 1 2024"/>
    <x v="33"/>
    <s v="Monday"/>
    <s v="Jun 17, 10:30 AM LOCAL  "/>
    <x v="2"/>
    <s v="New Zealand"/>
    <x v="68"/>
    <x v="15"/>
    <x v="383"/>
    <n v="12"/>
    <n v="27"/>
    <n v="1"/>
    <n v="1"/>
    <n v="0"/>
    <n v="44.44"/>
    <n v="0"/>
    <n v="0"/>
    <n v="0"/>
    <n v="0"/>
    <n v="0"/>
    <n v="0"/>
    <n v="0"/>
    <n v="579"/>
  </r>
  <r>
    <x v="35"/>
    <x v="5"/>
    <x v="1"/>
    <s v=" 17, 1 2024"/>
    <x v="33"/>
    <s v="Monday"/>
    <s v="Jun 17, 10:30 AM LOCAL  "/>
    <x v="2"/>
    <s v="New Zealand"/>
    <x v="68"/>
    <x v="16"/>
    <x v="151"/>
    <n v="7"/>
    <n v="11"/>
    <n v="1"/>
    <n v="1"/>
    <n v="0"/>
    <n v="63.64"/>
    <n v="0"/>
    <n v="0"/>
    <n v="0"/>
    <n v="0"/>
    <n v="0"/>
    <n v="0"/>
    <n v="0"/>
    <n v="580"/>
  </r>
  <r>
    <x v="35"/>
    <x v="5"/>
    <x v="1"/>
    <s v=" 17, 1 2024"/>
    <x v="33"/>
    <s v="Monday"/>
    <s v="Jun 17, 10:30 AM LOCAL  "/>
    <x v="2"/>
    <s v="New Zealand"/>
    <x v="68"/>
    <x v="19"/>
    <x v="319"/>
    <n v="1"/>
    <n v="6"/>
    <n v="0"/>
    <n v="0"/>
    <n v="0"/>
    <n v="16.670000000000002"/>
    <n v="0"/>
    <n v="0"/>
    <n v="0"/>
    <n v="0"/>
    <n v="0"/>
    <n v="0"/>
    <n v="0"/>
    <n v="581"/>
  </r>
  <r>
    <x v="35"/>
    <x v="5"/>
    <x v="1"/>
    <s v=" 17, 1 2024"/>
    <x v="33"/>
    <s v="Monday"/>
    <s v="Jun 17, 10:30 AM LOCAL  "/>
    <x v="2"/>
    <s v="New Zealand"/>
    <x v="68"/>
    <x v="18"/>
    <x v="384"/>
    <n v="5"/>
    <n v="7"/>
    <n v="1"/>
    <n v="1"/>
    <n v="0"/>
    <n v="71.430000000000007"/>
    <n v="0"/>
    <n v="0"/>
    <n v="0"/>
    <n v="0"/>
    <n v="0"/>
    <n v="0"/>
    <n v="0"/>
    <n v="582"/>
  </r>
  <r>
    <x v="35"/>
    <x v="5"/>
    <x v="1"/>
    <s v=" 17, 1 2024"/>
    <x v="33"/>
    <s v="Monday"/>
    <s v="Jun 17, 10:30 AM LOCAL  "/>
    <x v="2"/>
    <s v="New Zealand"/>
    <x v="68"/>
    <x v="118"/>
    <x v="385"/>
    <n v="14"/>
    <n v="13"/>
    <n v="2"/>
    <n v="1"/>
    <n v="1"/>
    <n v="107.69"/>
    <n v="0"/>
    <n v="0"/>
    <n v="0"/>
    <n v="0"/>
    <n v="0"/>
    <n v="0"/>
    <n v="0"/>
    <n v="583"/>
  </r>
  <r>
    <x v="35"/>
    <x v="5"/>
    <x v="1"/>
    <s v=" 17, 1 2024"/>
    <x v="33"/>
    <s v="Monday"/>
    <s v="Jun 17, 10:30 AM LOCAL  "/>
    <x v="2"/>
    <s v="New Zealand"/>
    <x v="68"/>
    <x v="20"/>
    <x v="386"/>
    <n v="3"/>
    <n v="7"/>
    <n v="0"/>
    <n v="0"/>
    <n v="0"/>
    <n v="42.86"/>
    <n v="0"/>
    <n v="0"/>
    <n v="0"/>
    <n v="0"/>
    <n v="0"/>
    <n v="0"/>
    <n v="0"/>
    <n v="584"/>
  </r>
  <r>
    <x v="35"/>
    <x v="5"/>
    <x v="1"/>
    <s v=" 17, 1 2024"/>
    <x v="33"/>
    <s v="Monday"/>
    <s v="Jun 17, 10:30 AM LOCAL  "/>
    <x v="2"/>
    <s v="New Zealand"/>
    <x v="68"/>
    <x v="21"/>
    <x v="387"/>
    <n v="0"/>
    <n v="3"/>
    <n v="0"/>
    <n v="0"/>
    <n v="0"/>
    <n v="0"/>
    <n v="0"/>
    <n v="0"/>
    <n v="0"/>
    <n v="0"/>
    <n v="0"/>
    <n v="0"/>
    <n v="0"/>
    <n v="585"/>
  </r>
  <r>
    <x v="35"/>
    <x v="5"/>
    <x v="1"/>
    <s v=" 17, 1 2024"/>
    <x v="33"/>
    <s v="Monday"/>
    <s v="Jun 17, 10:30 AM LOCAL  "/>
    <x v="2"/>
    <s v="New Zealand"/>
    <x v="68"/>
    <x v="250"/>
    <x v="4"/>
    <n v="1"/>
    <n v="1"/>
    <n v="0"/>
    <n v="0"/>
    <n v="0"/>
    <n v="100"/>
    <n v="0"/>
    <n v="0"/>
    <n v="0"/>
    <n v="0"/>
    <n v="0"/>
    <n v="0"/>
    <n v="0"/>
    <n v="586"/>
  </r>
  <r>
    <x v="35"/>
    <x v="5"/>
    <x v="1"/>
    <s v=" 17, 1 2024"/>
    <x v="33"/>
    <s v="Monday"/>
    <s v="Jun 17, 10:30 AM LOCAL  "/>
    <x v="17"/>
    <s v="Papua New Guinea"/>
    <x v="69"/>
    <x v="160"/>
    <x v="388"/>
    <n v="0"/>
    <n v="2"/>
    <n v="0"/>
    <n v="0"/>
    <n v="0"/>
    <n v="0"/>
    <n v="0"/>
    <n v="0"/>
    <n v="0"/>
    <n v="0"/>
    <n v="0"/>
    <n v="0"/>
    <n v="0"/>
    <n v="587"/>
  </r>
  <r>
    <x v="35"/>
    <x v="5"/>
    <x v="1"/>
    <s v=" 17, 1 2024"/>
    <x v="33"/>
    <s v="Monday"/>
    <s v="Jun 17, 10:30 AM LOCAL  "/>
    <x v="17"/>
    <s v="Papua New Guinea"/>
    <x v="69"/>
    <x v="161"/>
    <x v="389"/>
    <n v="35"/>
    <n v="32"/>
    <n v="5"/>
    <n v="2"/>
    <n v="3"/>
    <n v="109.38"/>
    <n v="0"/>
    <n v="0"/>
    <n v="0"/>
    <n v="0"/>
    <n v="0"/>
    <n v="0"/>
    <n v="0"/>
    <n v="588"/>
  </r>
  <r>
    <x v="35"/>
    <x v="5"/>
    <x v="1"/>
    <s v=" 17, 1 2024"/>
    <x v="33"/>
    <s v="Monday"/>
    <s v="Jun 17, 10:30 AM LOCAL  "/>
    <x v="17"/>
    <s v="Papua New Guinea"/>
    <x v="69"/>
    <x v="242"/>
    <x v="390"/>
    <n v="6"/>
    <n v="11"/>
    <n v="0"/>
    <n v="0"/>
    <n v="0"/>
    <n v="54.55"/>
    <n v="0"/>
    <n v="0"/>
    <n v="0"/>
    <n v="0"/>
    <n v="0"/>
    <n v="0"/>
    <n v="0"/>
    <n v="589"/>
  </r>
  <r>
    <x v="35"/>
    <x v="5"/>
    <x v="1"/>
    <s v=" 17, 1 2024"/>
    <x v="33"/>
    <s v="Monday"/>
    <s v="Jun 17, 10:30 AM LOCAL  "/>
    <x v="17"/>
    <s v="Papua New Guinea"/>
    <x v="69"/>
    <x v="162"/>
    <x v="4"/>
    <n v="18"/>
    <n v="17"/>
    <n v="2"/>
    <n v="2"/>
    <n v="0"/>
    <n v="105.88"/>
    <n v="0"/>
    <n v="0"/>
    <n v="0"/>
    <n v="0"/>
    <n v="0"/>
    <n v="0"/>
    <n v="0"/>
    <n v="590"/>
  </r>
  <r>
    <x v="35"/>
    <x v="5"/>
    <x v="1"/>
    <s v=" 17, 1 2024"/>
    <x v="33"/>
    <s v="Monday"/>
    <s v="Jun 17, 10:30 AM LOCAL  "/>
    <x v="17"/>
    <s v="Papua New Guinea"/>
    <x v="69"/>
    <x v="163"/>
    <x v="4"/>
    <n v="19"/>
    <n v="12"/>
    <n v="3"/>
    <n v="3"/>
    <n v="0"/>
    <n v="158.33000000000001"/>
    <n v="0"/>
    <n v="0"/>
    <n v="0"/>
    <n v="0"/>
    <n v="0"/>
    <n v="0"/>
    <n v="0"/>
    <n v="591"/>
  </r>
  <r>
    <x v="36"/>
    <x v="7"/>
    <x v="2"/>
    <s v=" 17, 0 2024"/>
    <x v="34"/>
    <s v="Monday"/>
    <s v="Jun 17, 08:30 PM LOCAL  "/>
    <x v="3"/>
    <s v="Afghanistan"/>
    <x v="70"/>
    <x v="22"/>
    <x v="391"/>
    <n v="7"/>
    <n v="6"/>
    <n v="1"/>
    <n v="1"/>
    <n v="0"/>
    <n v="116.67"/>
    <n v="0"/>
    <n v="0"/>
    <n v="0"/>
    <n v="0"/>
    <n v="0"/>
    <n v="0"/>
    <n v="0"/>
    <n v="592"/>
  </r>
  <r>
    <x v="36"/>
    <x v="7"/>
    <x v="2"/>
    <s v=" 17, 0 2024"/>
    <x v="34"/>
    <s v="Monday"/>
    <s v="Jun 17, 08:30 PM LOCAL  "/>
    <x v="3"/>
    <s v="Afghanistan"/>
    <x v="70"/>
    <x v="200"/>
    <x v="58"/>
    <n v="43"/>
    <n v="27"/>
    <n v="8"/>
    <n v="8"/>
    <n v="0"/>
    <n v="159.26"/>
    <n v="0"/>
    <n v="0"/>
    <n v="0"/>
    <n v="0"/>
    <n v="0"/>
    <n v="0"/>
    <n v="0"/>
    <n v="593"/>
  </r>
  <r>
    <x v="36"/>
    <x v="7"/>
    <x v="2"/>
    <s v=" 17, 0 2024"/>
    <x v="34"/>
    <s v="Monday"/>
    <s v="Jun 17, 08:30 PM LOCAL  "/>
    <x v="3"/>
    <s v="Afghanistan"/>
    <x v="70"/>
    <x v="201"/>
    <x v="392"/>
    <n v="98"/>
    <n v="53"/>
    <n v="14"/>
    <n v="6"/>
    <n v="8"/>
    <n v="184.91"/>
    <n v="0"/>
    <n v="0"/>
    <n v="0"/>
    <n v="0"/>
    <n v="0"/>
    <n v="0"/>
    <n v="0"/>
    <n v="594"/>
  </r>
  <r>
    <x v="36"/>
    <x v="7"/>
    <x v="2"/>
    <s v=" 17, 0 2024"/>
    <x v="34"/>
    <s v="Monday"/>
    <s v="Jun 17, 08:30 PM LOCAL  "/>
    <x v="3"/>
    <s v="Afghanistan"/>
    <x v="70"/>
    <x v="276"/>
    <x v="393"/>
    <n v="25"/>
    <n v="17"/>
    <n v="2"/>
    <n v="0"/>
    <n v="2"/>
    <n v="147.06"/>
    <n v="0"/>
    <n v="0"/>
    <n v="0"/>
    <n v="0"/>
    <n v="0"/>
    <n v="0"/>
    <n v="0"/>
    <n v="595"/>
  </r>
  <r>
    <x v="0"/>
    <x v="0"/>
    <x v="0"/>
    <s v=" 01, 0 2024"/>
    <x v="0"/>
    <s v="Saturday"/>
    <s v="Jun 01, 07:30 PM LOCAL  "/>
    <x v="1"/>
    <s v="Canada"/>
    <x v="0"/>
    <x v="7"/>
    <x v="394"/>
    <n v="26"/>
    <n v="15"/>
    <n v="3"/>
    <n v="1"/>
    <n v="2"/>
    <n v="173.33"/>
    <n v="0"/>
    <n v="0"/>
    <n v="15"/>
    <n v="0"/>
    <n v="0"/>
    <n v="0"/>
    <n v="15"/>
    <n v="615"/>
  </r>
  <r>
    <x v="36"/>
    <x v="7"/>
    <x v="2"/>
    <s v=" 17, 0 2024"/>
    <x v="34"/>
    <s v="Monday"/>
    <s v="Jun 17, 08:30 PM LOCAL  "/>
    <x v="3"/>
    <s v="Afghanistan"/>
    <x v="70"/>
    <x v="26"/>
    <x v="4"/>
    <n v="3"/>
    <n v="3"/>
    <n v="0"/>
    <n v="0"/>
    <n v="0"/>
    <n v="100"/>
    <n v="0"/>
    <n v="0"/>
    <n v="0"/>
    <n v="0"/>
    <n v="0"/>
    <n v="0"/>
    <n v="0"/>
    <n v="596"/>
  </r>
  <r>
    <x v="36"/>
    <x v="7"/>
    <x v="2"/>
    <s v=" 17, 0 2024"/>
    <x v="34"/>
    <s v="Monday"/>
    <s v="Jun 17, 08:30 PM LOCAL  "/>
    <x v="3"/>
    <s v="Afghanistan"/>
    <x v="70"/>
    <x v="202"/>
    <x v="4"/>
    <n v="1"/>
    <n v="1"/>
    <n v="0"/>
    <n v="0"/>
    <n v="0"/>
    <n v="100"/>
    <n v="0"/>
    <n v="0"/>
    <n v="0"/>
    <n v="0"/>
    <n v="0"/>
    <n v="0"/>
    <n v="0"/>
    <n v="597"/>
  </r>
  <r>
    <x v="36"/>
    <x v="7"/>
    <x v="2"/>
    <s v=" 17, 0 2024"/>
    <x v="34"/>
    <s v="Monday"/>
    <s v="Jun 17, 08:30 PM LOCAL  "/>
    <x v="3"/>
    <s v="Afghanistan"/>
    <x v="70"/>
    <x v="27"/>
    <x v="395"/>
    <n v="0"/>
    <n v="3"/>
    <n v="0"/>
    <n v="0"/>
    <n v="0"/>
    <n v="0"/>
    <n v="0"/>
    <n v="0"/>
    <n v="0"/>
    <n v="0"/>
    <n v="0"/>
    <n v="0"/>
    <n v="0"/>
    <n v="598"/>
  </r>
  <r>
    <x v="36"/>
    <x v="7"/>
    <x v="2"/>
    <s v=" 17, 0 2024"/>
    <x v="34"/>
    <s v="Monday"/>
    <s v="Jun 17, 08:30 PM LOCAL  "/>
    <x v="8"/>
    <s v="West Indies"/>
    <x v="71"/>
    <x v="251"/>
    <x v="396"/>
    <n v="38"/>
    <n v="28"/>
    <n v="6"/>
    <n v="5"/>
    <n v="1"/>
    <n v="135.71"/>
    <n v="0"/>
    <n v="0"/>
    <n v="0"/>
    <n v="0"/>
    <n v="0"/>
    <n v="0"/>
    <n v="0"/>
    <n v="599"/>
  </r>
  <r>
    <x v="36"/>
    <x v="7"/>
    <x v="2"/>
    <s v=" 17, 0 2024"/>
    <x v="34"/>
    <s v="Monday"/>
    <s v="Jun 17, 08:30 PM LOCAL  "/>
    <x v="8"/>
    <s v="West Indies"/>
    <x v="71"/>
    <x v="66"/>
    <x v="208"/>
    <n v="7"/>
    <n v="10"/>
    <n v="1"/>
    <n v="1"/>
    <n v="0"/>
    <n v="70"/>
    <n v="0"/>
    <n v="0"/>
    <n v="0"/>
    <n v="0"/>
    <n v="0"/>
    <n v="0"/>
    <n v="0"/>
    <n v="600"/>
  </r>
  <r>
    <x v="36"/>
    <x v="7"/>
    <x v="2"/>
    <s v=" 17, 0 2024"/>
    <x v="34"/>
    <s v="Monday"/>
    <s v="Jun 17, 08:30 PM LOCAL  "/>
    <x v="8"/>
    <s v="West Indies"/>
    <x v="71"/>
    <x v="252"/>
    <x v="397"/>
    <n v="23"/>
    <n v="19"/>
    <n v="2"/>
    <n v="1"/>
    <n v="1"/>
    <n v="121.05"/>
    <n v="0"/>
    <n v="0"/>
    <n v="0"/>
    <n v="0"/>
    <n v="0"/>
    <n v="0"/>
    <n v="0"/>
    <n v="601"/>
  </r>
  <r>
    <x v="36"/>
    <x v="7"/>
    <x v="2"/>
    <s v=" 17, 0 2024"/>
    <x v="34"/>
    <s v="Monday"/>
    <s v="Jun 17, 08:30 PM LOCAL  "/>
    <x v="8"/>
    <s v="West Indies"/>
    <x v="71"/>
    <x v="253"/>
    <x v="396"/>
    <n v="0"/>
    <n v="2"/>
    <n v="0"/>
    <n v="0"/>
    <n v="0"/>
    <n v="0"/>
    <n v="0"/>
    <n v="0"/>
    <n v="0"/>
    <n v="0"/>
    <n v="0"/>
    <n v="0"/>
    <n v="0"/>
    <n v="602"/>
  </r>
  <r>
    <x v="36"/>
    <x v="7"/>
    <x v="2"/>
    <s v=" 17, 0 2024"/>
    <x v="34"/>
    <s v="Monday"/>
    <s v="Jun 17, 08:30 PM LOCAL  "/>
    <x v="8"/>
    <s v="West Indies"/>
    <x v="71"/>
    <x v="277"/>
    <x v="398"/>
    <n v="1"/>
    <n v="4"/>
    <n v="0"/>
    <n v="0"/>
    <n v="0"/>
    <n v="25"/>
    <n v="0"/>
    <n v="0"/>
    <n v="0"/>
    <n v="0"/>
    <n v="0"/>
    <n v="0"/>
    <n v="0"/>
    <n v="603"/>
  </r>
  <r>
    <x v="36"/>
    <x v="7"/>
    <x v="2"/>
    <s v=" 17, 0 2024"/>
    <x v="34"/>
    <s v="Monday"/>
    <s v="Jun 17, 08:30 PM LOCAL  "/>
    <x v="8"/>
    <s v="West Indies"/>
    <x v="71"/>
    <x v="254"/>
    <x v="399"/>
    <n v="14"/>
    <n v="9"/>
    <n v="1"/>
    <n v="0"/>
    <n v="1"/>
    <n v="155.56"/>
    <n v="0"/>
    <n v="0"/>
    <n v="0"/>
    <n v="0"/>
    <n v="0"/>
    <n v="0"/>
    <n v="0"/>
    <n v="604"/>
  </r>
  <r>
    <x v="36"/>
    <x v="7"/>
    <x v="2"/>
    <s v=" 17, 0 2024"/>
    <x v="34"/>
    <s v="Monday"/>
    <s v="Jun 17, 08:30 PM LOCAL  "/>
    <x v="8"/>
    <s v="West Indies"/>
    <x v="71"/>
    <x v="159"/>
    <x v="400"/>
    <n v="18"/>
    <n v="11"/>
    <n v="3"/>
    <n v="2"/>
    <n v="1"/>
    <n v="163.63999999999999"/>
    <n v="0"/>
    <n v="0"/>
    <n v="0"/>
    <n v="0"/>
    <n v="0"/>
    <n v="0"/>
    <n v="0"/>
    <n v="605"/>
  </r>
  <r>
    <x v="36"/>
    <x v="7"/>
    <x v="2"/>
    <s v=" 17, 0 2024"/>
    <x v="34"/>
    <s v="Monday"/>
    <s v="Jun 17, 08:30 PM LOCAL  "/>
    <x v="8"/>
    <s v="West Indies"/>
    <x v="71"/>
    <x v="71"/>
    <x v="401"/>
    <n v="2"/>
    <n v="4"/>
    <n v="0"/>
    <n v="0"/>
    <n v="0"/>
    <n v="50"/>
    <n v="0"/>
    <n v="0"/>
    <n v="0"/>
    <n v="0"/>
    <n v="0"/>
    <n v="0"/>
    <n v="0"/>
    <n v="606"/>
  </r>
  <r>
    <x v="36"/>
    <x v="7"/>
    <x v="2"/>
    <s v=" 17, 0 2024"/>
    <x v="34"/>
    <s v="Monday"/>
    <s v="Jun 17, 08:30 PM LOCAL  "/>
    <x v="8"/>
    <s v="West Indies"/>
    <x v="71"/>
    <x v="278"/>
    <x v="207"/>
    <n v="4"/>
    <n v="6"/>
    <n v="1"/>
    <n v="1"/>
    <n v="0"/>
    <n v="66.67"/>
    <n v="0"/>
    <n v="0"/>
    <n v="0"/>
    <n v="0"/>
    <n v="0"/>
    <n v="0"/>
    <n v="0"/>
    <n v="607"/>
  </r>
  <r>
    <x v="36"/>
    <x v="7"/>
    <x v="2"/>
    <s v=" 17, 0 2024"/>
    <x v="34"/>
    <s v="Monday"/>
    <s v="Jun 17, 08:30 PM LOCAL  "/>
    <x v="8"/>
    <s v="West Indies"/>
    <x v="71"/>
    <x v="279"/>
    <x v="4"/>
    <n v="0"/>
    <n v="2"/>
    <n v="0"/>
    <n v="0"/>
    <n v="0"/>
    <n v="0"/>
    <n v="0"/>
    <n v="0"/>
    <n v="0"/>
    <n v="0"/>
    <n v="0"/>
    <n v="0"/>
    <n v="0"/>
    <n v="608"/>
  </r>
  <r>
    <x v="36"/>
    <x v="7"/>
    <x v="2"/>
    <s v=" 17, 0 2024"/>
    <x v="34"/>
    <s v="Monday"/>
    <s v="Jun 17, 08:30 PM LOCAL  "/>
    <x v="8"/>
    <s v="West Indies"/>
    <x v="71"/>
    <x v="280"/>
    <x v="402"/>
    <n v="0"/>
    <n v="0"/>
    <n v="0"/>
    <n v="0"/>
    <n v="0"/>
    <n v="0"/>
    <n v="4"/>
    <n v="0"/>
    <n v="0"/>
    <n v="0"/>
    <n v="0"/>
    <n v="0"/>
    <n v="0"/>
    <n v="609"/>
  </r>
  <r>
    <x v="0"/>
    <x v="0"/>
    <x v="0"/>
    <s v=" 01, 0 2024"/>
    <x v="0"/>
    <s v="Saturday"/>
    <s v="Jun 01, 07:30 PM LOCAL  "/>
    <x v="1"/>
    <s v="Canada"/>
    <x v="0"/>
    <x v="281"/>
    <x v="402"/>
    <n v="0"/>
    <n v="0"/>
    <n v="0"/>
    <n v="0"/>
    <n v="0"/>
    <n v="0"/>
    <n v="2"/>
    <n v="0"/>
    <n v="41"/>
    <n v="1"/>
    <n v="0"/>
    <n v="2"/>
    <n v="10.199999809265137"/>
    <n v="610"/>
  </r>
  <r>
    <x v="0"/>
    <x v="0"/>
    <x v="0"/>
    <s v=" 01, 0 2024"/>
    <x v="0"/>
    <s v="Saturday"/>
    <s v="Jun 01, 07:30 PM LOCAL  "/>
    <x v="1"/>
    <s v="Canada"/>
    <x v="0"/>
    <x v="282"/>
    <x v="402"/>
    <n v="0"/>
    <n v="0"/>
    <n v="0"/>
    <n v="0"/>
    <n v="0"/>
    <n v="0"/>
    <n v="4"/>
    <n v="0"/>
    <n v="16"/>
    <n v="0"/>
    <n v="0"/>
    <n v="0"/>
    <n v="8"/>
    <n v="611"/>
  </r>
  <r>
    <x v="0"/>
    <x v="0"/>
    <x v="0"/>
    <s v=" 01, 0 2024"/>
    <x v="0"/>
    <s v="Saturday"/>
    <s v="Jun 01, 07:30 PM LOCAL  "/>
    <x v="1"/>
    <s v="Canada"/>
    <x v="0"/>
    <x v="236"/>
    <x v="402"/>
    <n v="0"/>
    <n v="0"/>
    <n v="0"/>
    <n v="0"/>
    <n v="0"/>
    <n v="0"/>
    <n v="3"/>
    <n v="0"/>
    <n v="27"/>
    <n v="1"/>
    <n v="0"/>
    <n v="0"/>
    <n v="6.8000001907348633"/>
    <n v="612"/>
  </r>
  <r>
    <x v="0"/>
    <x v="0"/>
    <x v="0"/>
    <s v=" 01, 0 2024"/>
    <x v="0"/>
    <s v="Saturday"/>
    <s v="Jun 01, 07:30 PM LOCAL  "/>
    <x v="1"/>
    <s v="Canada"/>
    <x v="0"/>
    <x v="283"/>
    <x v="402"/>
    <n v="0"/>
    <n v="0"/>
    <n v="0"/>
    <n v="0"/>
    <n v="0"/>
    <n v="0"/>
    <n v="3"/>
    <n v="0"/>
    <n v="24"/>
    <n v="0"/>
    <n v="0"/>
    <n v="0"/>
    <n v="8"/>
    <n v="613"/>
  </r>
  <r>
    <x v="0"/>
    <x v="0"/>
    <x v="0"/>
    <s v=" 01, 0 2024"/>
    <x v="0"/>
    <s v="Saturday"/>
    <s v="Jun 01, 07:30 PM LOCAL  "/>
    <x v="1"/>
    <s v="Canada"/>
    <x v="0"/>
    <x v="237"/>
    <x v="402"/>
    <n v="0"/>
    <n v="0"/>
    <n v="0"/>
    <n v="0"/>
    <n v="0"/>
    <n v="0"/>
    <n v="1"/>
    <n v="0"/>
    <n v="34"/>
    <n v="0"/>
    <n v="0"/>
    <n v="0"/>
    <n v="11.300000190734863"/>
    <n v="614"/>
  </r>
  <r>
    <x v="0"/>
    <x v="0"/>
    <x v="0"/>
    <s v=" 01, 0 2024"/>
    <x v="0"/>
    <s v="Saturday"/>
    <s v="Jun 01, 07:30 PM LOCAL  "/>
    <x v="1"/>
    <s v="Canada"/>
    <x v="0"/>
    <x v="235"/>
    <x v="402"/>
    <n v="0"/>
    <n v="0"/>
    <n v="0"/>
    <n v="0"/>
    <n v="0"/>
    <n v="0"/>
    <n v="3"/>
    <n v="0"/>
    <n v="29"/>
    <n v="1"/>
    <n v="0"/>
    <n v="0"/>
    <n v="9.6999998092651367"/>
    <n v="616"/>
  </r>
  <r>
    <x v="0"/>
    <x v="0"/>
    <x v="0"/>
    <s v=" 01, 0 2024"/>
    <x v="0"/>
    <s v="Saturday"/>
    <s v="Jun 01, 07:30 PM LOCAL  "/>
    <x v="0"/>
    <s v="United States"/>
    <x v="1"/>
    <x v="225"/>
    <x v="402"/>
    <n v="0"/>
    <n v="0"/>
    <n v="0"/>
    <n v="0"/>
    <n v="0"/>
    <n v="0"/>
    <n v="4"/>
    <n v="0"/>
    <n v="34"/>
    <n v="1"/>
    <n v="0"/>
    <n v="6"/>
    <n v="8.5"/>
    <n v="617"/>
  </r>
  <r>
    <x v="0"/>
    <x v="0"/>
    <x v="0"/>
    <s v=" 01, 0 2024"/>
    <x v="0"/>
    <s v="Saturday"/>
    <s v="Jun 01, 07:30 PM LOCAL  "/>
    <x v="0"/>
    <s v="United States"/>
    <x v="1"/>
    <x v="284"/>
    <x v="402"/>
    <n v="0"/>
    <n v="0"/>
    <n v="0"/>
    <n v="0"/>
    <n v="0"/>
    <n v="0"/>
    <n v="3"/>
    <n v="0"/>
    <n v="44"/>
    <n v="0"/>
    <n v="2"/>
    <n v="3"/>
    <n v="14.699999809265137"/>
    <n v="618"/>
  </r>
  <r>
    <x v="0"/>
    <x v="0"/>
    <x v="0"/>
    <s v=" 01, 0 2024"/>
    <x v="0"/>
    <s v="Saturday"/>
    <s v="Jun 01, 07:30 PM LOCAL  "/>
    <x v="0"/>
    <s v="United States"/>
    <x v="1"/>
    <x v="6"/>
    <x v="402"/>
    <n v="0"/>
    <n v="0"/>
    <n v="0"/>
    <n v="0"/>
    <n v="0"/>
    <n v="0"/>
    <n v="3"/>
    <n v="0"/>
    <n v="19"/>
    <n v="1"/>
    <n v="0"/>
    <n v="3"/>
    <n v="6.3000001907348633"/>
    <n v="619"/>
  </r>
  <r>
    <x v="0"/>
    <x v="0"/>
    <x v="0"/>
    <s v=" 01, 0 2024"/>
    <x v="0"/>
    <s v="Saturday"/>
    <s v="Jun 01, 07:30 PM LOCAL  "/>
    <x v="0"/>
    <s v="United States"/>
    <x v="1"/>
    <x v="154"/>
    <x v="402"/>
    <n v="0"/>
    <n v="0"/>
    <n v="0"/>
    <n v="0"/>
    <n v="0"/>
    <n v="0"/>
    <n v="4"/>
    <n v="0"/>
    <n v="42"/>
    <n v="0"/>
    <n v="0"/>
    <n v="0"/>
    <n v="10.5"/>
    <n v="620"/>
  </r>
  <r>
    <x v="0"/>
    <x v="0"/>
    <x v="0"/>
    <s v=" 01, 0 2024"/>
    <x v="0"/>
    <s v="Saturday"/>
    <s v="Jun 01, 07:30 PM LOCAL  "/>
    <x v="0"/>
    <s v="United States"/>
    <x v="1"/>
    <x v="285"/>
    <x v="402"/>
    <n v="0"/>
    <n v="0"/>
    <n v="0"/>
    <n v="0"/>
    <n v="0"/>
    <n v="0"/>
    <n v="2"/>
    <n v="0"/>
    <n v="41"/>
    <n v="1"/>
    <n v="1"/>
    <n v="2"/>
    <n v="15.399999618530273"/>
    <n v="621"/>
  </r>
  <r>
    <x v="0"/>
    <x v="0"/>
    <x v="0"/>
    <s v=" 01, 0 2024"/>
    <x v="0"/>
    <s v="Saturday"/>
    <s v="Jun 01, 07:30 PM LOCAL  "/>
    <x v="0"/>
    <s v="United States"/>
    <x v="1"/>
    <x v="2"/>
    <x v="402"/>
    <n v="0"/>
    <n v="0"/>
    <n v="0"/>
    <n v="0"/>
    <n v="0"/>
    <n v="0"/>
    <n v="1"/>
    <n v="0"/>
    <n v="15"/>
    <n v="0"/>
    <n v="0"/>
    <n v="0"/>
    <n v="15"/>
    <n v="622"/>
  </r>
  <r>
    <x v="1"/>
    <x v="1"/>
    <x v="1"/>
    <s v=" 02, 1 2024"/>
    <x v="1"/>
    <s v="Sunday"/>
    <s v="Jun 02, 10:30 AM LOCAL  "/>
    <x v="3"/>
    <s v="Papua New Guinea"/>
    <x v="2"/>
    <x v="239"/>
    <x v="402"/>
    <n v="0"/>
    <n v="0"/>
    <n v="0"/>
    <n v="0"/>
    <n v="0"/>
    <n v="0"/>
    <n v="3"/>
    <n v="0"/>
    <n v="9"/>
    <n v="1"/>
    <n v="0"/>
    <n v="0"/>
    <n v="3"/>
    <n v="623"/>
  </r>
  <r>
    <x v="1"/>
    <x v="1"/>
    <x v="1"/>
    <s v=" 02, 1 2024"/>
    <x v="1"/>
    <s v="Sunday"/>
    <s v="Jun 02, 10:30 AM LOCAL  "/>
    <x v="3"/>
    <s v="Papua New Guinea"/>
    <x v="2"/>
    <x v="203"/>
    <x v="402"/>
    <n v="0"/>
    <n v="0"/>
    <n v="0"/>
    <n v="0"/>
    <n v="0"/>
    <n v="0"/>
    <n v="3"/>
    <n v="0"/>
    <n v="23"/>
    <n v="1"/>
    <n v="0"/>
    <n v="1"/>
    <n v="7.6999998092651367"/>
    <n v="624"/>
  </r>
  <r>
    <x v="1"/>
    <x v="1"/>
    <x v="1"/>
    <s v=" 02, 1 2024"/>
    <x v="1"/>
    <s v="Sunday"/>
    <s v="Jun 02, 10:30 AM LOCAL  "/>
    <x v="3"/>
    <s v="Papua New Guinea"/>
    <x v="2"/>
    <x v="202"/>
    <x v="402"/>
    <n v="0"/>
    <n v="0"/>
    <n v="0"/>
    <n v="0"/>
    <n v="0"/>
    <n v="0"/>
    <n v="3"/>
    <n v="0"/>
    <n v="19"/>
    <n v="2"/>
    <n v="0"/>
    <n v="1"/>
    <n v="6.3000001907348633"/>
    <n v="625"/>
  </r>
  <r>
    <x v="1"/>
    <x v="1"/>
    <x v="1"/>
    <s v=" 02, 1 2024"/>
    <x v="1"/>
    <s v="Sunday"/>
    <s v="Jun 02, 10:30 AM LOCAL  "/>
    <x v="3"/>
    <s v="Papua New Guinea"/>
    <x v="2"/>
    <x v="25"/>
    <x v="402"/>
    <n v="0"/>
    <n v="0"/>
    <n v="0"/>
    <n v="0"/>
    <n v="0"/>
    <n v="0"/>
    <n v="4"/>
    <n v="0"/>
    <n v="26"/>
    <n v="0"/>
    <n v="0"/>
    <n v="4"/>
    <n v="6.5"/>
    <n v="626"/>
  </r>
  <r>
    <x v="1"/>
    <x v="1"/>
    <x v="1"/>
    <s v=" 02, 1 2024"/>
    <x v="1"/>
    <s v="Sunday"/>
    <s v="Jun 02, 10:30 AM LOCAL  "/>
    <x v="3"/>
    <s v="Papua New Guinea"/>
    <x v="2"/>
    <x v="240"/>
    <x v="402"/>
    <n v="0"/>
    <n v="0"/>
    <n v="0"/>
    <n v="0"/>
    <n v="0"/>
    <n v="0"/>
    <n v="4"/>
    <n v="0"/>
    <n v="34"/>
    <n v="2"/>
    <n v="1"/>
    <n v="1"/>
    <n v="8.5"/>
    <n v="627"/>
  </r>
  <r>
    <x v="1"/>
    <x v="1"/>
    <x v="1"/>
    <s v=" 02, 1 2024"/>
    <x v="1"/>
    <s v="Sunday"/>
    <s v="Jun 02, 10:30 AM LOCAL  "/>
    <x v="2"/>
    <s v="West Indies"/>
    <x v="3"/>
    <x v="21"/>
    <x v="402"/>
    <n v="0"/>
    <n v="0"/>
    <n v="0"/>
    <n v="0"/>
    <n v="0"/>
    <n v="0"/>
    <n v="3"/>
    <n v="1"/>
    <n v="30"/>
    <n v="0"/>
    <n v="0"/>
    <n v="0"/>
    <n v="10"/>
    <n v="628"/>
  </r>
  <r>
    <x v="1"/>
    <x v="1"/>
    <x v="1"/>
    <s v=" 02, 1 2024"/>
    <x v="1"/>
    <s v="Sunday"/>
    <s v="Jun 02, 10:30 AM LOCAL  "/>
    <x v="2"/>
    <s v="West Indies"/>
    <x v="3"/>
    <x v="20"/>
    <x v="402"/>
    <n v="0"/>
    <n v="0"/>
    <n v="0"/>
    <n v="0"/>
    <n v="0"/>
    <n v="0"/>
    <n v="2"/>
    <n v="0"/>
    <n v="9"/>
    <n v="1"/>
    <n v="0"/>
    <n v="0"/>
    <n v="4.5"/>
    <n v="629"/>
  </r>
  <r>
    <x v="1"/>
    <x v="1"/>
    <x v="1"/>
    <s v=" 02, 1 2024"/>
    <x v="1"/>
    <s v="Sunday"/>
    <s v="Jun 02, 10:30 AM LOCAL  "/>
    <x v="2"/>
    <s v="West Indies"/>
    <x v="3"/>
    <x v="19"/>
    <x v="402"/>
    <n v="0"/>
    <n v="0"/>
    <n v="0"/>
    <n v="0"/>
    <n v="0"/>
    <n v="0"/>
    <n v="3"/>
    <n v="0"/>
    <n v="19"/>
    <n v="1"/>
    <n v="0"/>
    <n v="0"/>
    <n v="6.3000001907348633"/>
    <n v="630"/>
  </r>
  <r>
    <x v="1"/>
    <x v="1"/>
    <x v="1"/>
    <s v=" 02, 1 2024"/>
    <x v="1"/>
    <s v="Sunday"/>
    <s v="Jun 02, 10:30 AM LOCAL  "/>
    <x v="2"/>
    <s v="West Indies"/>
    <x v="3"/>
    <x v="15"/>
    <x v="402"/>
    <n v="0"/>
    <n v="0"/>
    <n v="0"/>
    <n v="0"/>
    <n v="0"/>
    <n v="0"/>
    <n v="1"/>
    <n v="0"/>
    <n v="18"/>
    <n v="0"/>
    <n v="0"/>
    <n v="0"/>
    <n v="18"/>
    <n v="631"/>
  </r>
  <r>
    <x v="1"/>
    <x v="1"/>
    <x v="1"/>
    <s v=" 02, 1 2024"/>
    <x v="1"/>
    <s v="Sunday"/>
    <s v="Jun 02, 10:30 AM LOCAL  "/>
    <x v="2"/>
    <s v="West Indies"/>
    <x v="3"/>
    <x v="119"/>
    <x v="402"/>
    <n v="0"/>
    <n v="0"/>
    <n v="0"/>
    <n v="0"/>
    <n v="0"/>
    <n v="0"/>
    <n v="4"/>
    <n v="1"/>
    <n v="17"/>
    <n v="1"/>
    <n v="0"/>
    <n v="0"/>
    <n v="4.1999998092651367"/>
    <n v="632"/>
  </r>
  <r>
    <x v="1"/>
    <x v="1"/>
    <x v="1"/>
    <s v=" 02, 1 2024"/>
    <x v="1"/>
    <s v="Sunday"/>
    <s v="Jun 02, 10:30 AM LOCAL  "/>
    <x v="2"/>
    <s v="West Indies"/>
    <x v="3"/>
    <x v="13"/>
    <x v="402"/>
    <n v="0"/>
    <n v="0"/>
    <n v="0"/>
    <n v="0"/>
    <n v="0"/>
    <n v="0"/>
    <n v="4"/>
    <n v="0"/>
    <n v="28"/>
    <n v="2"/>
    <n v="0"/>
    <n v="0"/>
    <n v="7"/>
    <n v="633"/>
  </r>
  <r>
    <x v="1"/>
    <x v="1"/>
    <x v="1"/>
    <s v=" 02, 1 2024"/>
    <x v="1"/>
    <s v="Sunday"/>
    <s v="Jun 02, 10:30 AM LOCAL  "/>
    <x v="2"/>
    <s v="West Indies"/>
    <x v="3"/>
    <x v="17"/>
    <x v="402"/>
    <n v="0"/>
    <n v="0"/>
    <n v="0"/>
    <n v="0"/>
    <n v="0"/>
    <n v="0"/>
    <n v="2"/>
    <n v="0"/>
    <n v="14"/>
    <n v="0"/>
    <n v="0"/>
    <n v="0"/>
    <n v="7"/>
    <n v="634"/>
  </r>
  <r>
    <x v="2"/>
    <x v="2"/>
    <x v="2"/>
    <s v=" 02, 0 2024"/>
    <x v="2"/>
    <s v="Sunday"/>
    <s v="Jun 02, 08:30 PM LOCAL  "/>
    <x v="5"/>
    <s v="Oman"/>
    <x v="4"/>
    <x v="144"/>
    <x v="402"/>
    <n v="0"/>
    <n v="0"/>
    <n v="0"/>
    <n v="0"/>
    <n v="0"/>
    <n v="0"/>
    <n v="4"/>
    <n v="0"/>
    <n v="21"/>
    <n v="4"/>
    <n v="1"/>
    <n v="0"/>
    <n v="5.1999998092651367"/>
    <n v="635"/>
  </r>
  <r>
    <x v="2"/>
    <x v="2"/>
    <x v="2"/>
    <s v=" 02, 0 2024"/>
    <x v="2"/>
    <s v="Sunday"/>
    <s v="Jun 02, 08:30 PM LOCAL  "/>
    <x v="5"/>
    <s v="Oman"/>
    <x v="4"/>
    <x v="147"/>
    <x v="402"/>
    <n v="0"/>
    <n v="0"/>
    <n v="0"/>
    <n v="0"/>
    <n v="0"/>
    <n v="0"/>
    <n v="3"/>
    <n v="0"/>
    <n v="28"/>
    <n v="3"/>
    <n v="0"/>
    <n v="0"/>
    <n v="7.5999999046325684"/>
    <n v="636"/>
  </r>
  <r>
    <x v="2"/>
    <x v="2"/>
    <x v="2"/>
    <s v=" 02, 0 2024"/>
    <x v="2"/>
    <s v="Sunday"/>
    <s v="Jun 02, 08:30 PM LOCAL  "/>
    <x v="5"/>
    <s v="Oman"/>
    <x v="4"/>
    <x v="146"/>
    <x v="402"/>
    <n v="0"/>
    <n v="0"/>
    <n v="0"/>
    <n v="0"/>
    <n v="0"/>
    <n v="0"/>
    <n v="4"/>
    <n v="0"/>
    <n v="18"/>
    <n v="0"/>
    <n v="0"/>
    <n v="1"/>
    <n v="4.5"/>
    <n v="637"/>
  </r>
  <r>
    <x v="2"/>
    <x v="2"/>
    <x v="2"/>
    <s v=" 02, 0 2024"/>
    <x v="2"/>
    <s v="Sunday"/>
    <s v="Jun 02, 08:30 PM LOCAL  "/>
    <x v="5"/>
    <s v="Oman"/>
    <x v="4"/>
    <x v="43"/>
    <x v="402"/>
    <n v="0"/>
    <n v="0"/>
    <n v="0"/>
    <n v="0"/>
    <n v="0"/>
    <n v="0"/>
    <n v="4"/>
    <n v="0"/>
    <n v="20"/>
    <n v="1"/>
    <n v="0"/>
    <n v="1"/>
    <n v="5"/>
    <n v="638"/>
  </r>
  <r>
    <x v="2"/>
    <x v="2"/>
    <x v="2"/>
    <s v=" 02, 0 2024"/>
    <x v="2"/>
    <s v="Sunday"/>
    <s v="Jun 02, 08:30 PM LOCAL  "/>
    <x v="4"/>
    <s v="Namibia"/>
    <x v="5"/>
    <x v="39"/>
    <x v="402"/>
    <n v="0"/>
    <n v="0"/>
    <n v="0"/>
    <n v="0"/>
    <n v="0"/>
    <n v="0"/>
    <n v="4"/>
    <n v="0"/>
    <n v="25"/>
    <n v="1"/>
    <n v="0"/>
    <n v="1"/>
    <n v="6.1999998092651367"/>
    <n v="639"/>
  </r>
  <r>
    <x v="2"/>
    <x v="2"/>
    <x v="2"/>
    <s v=" 02, 0 2024"/>
    <x v="2"/>
    <s v="Sunday"/>
    <s v="Jun 02, 08:30 PM LOCAL  "/>
    <x v="4"/>
    <s v="Namibia"/>
    <x v="5"/>
    <x v="37"/>
    <x v="402"/>
    <n v="0"/>
    <n v="0"/>
    <n v="0"/>
    <n v="0"/>
    <n v="0"/>
    <n v="0"/>
    <n v="3"/>
    <n v="0"/>
    <n v="20"/>
    <n v="0"/>
    <n v="0"/>
    <n v="0"/>
    <n v="6.6999998092651367"/>
    <n v="640"/>
  </r>
  <r>
    <x v="2"/>
    <x v="2"/>
    <x v="2"/>
    <s v=" 02, 0 2024"/>
    <x v="2"/>
    <s v="Sunday"/>
    <s v="Jun 02, 08:30 PM LOCAL  "/>
    <x v="4"/>
    <s v="Namibia"/>
    <x v="5"/>
    <x v="38"/>
    <x v="402"/>
    <n v="0"/>
    <n v="0"/>
    <n v="0"/>
    <n v="0"/>
    <n v="0"/>
    <n v="0"/>
    <n v="2"/>
    <n v="1"/>
    <n v="10"/>
    <n v="0"/>
    <n v="0"/>
    <n v="0"/>
    <n v="5"/>
    <n v="641"/>
  </r>
  <r>
    <x v="2"/>
    <x v="2"/>
    <x v="2"/>
    <s v=" 02, 0 2024"/>
    <x v="2"/>
    <s v="Sunday"/>
    <s v="Jun 02, 08:30 PM LOCAL  "/>
    <x v="4"/>
    <s v="Namibia"/>
    <x v="5"/>
    <x v="31"/>
    <x v="402"/>
    <n v="0"/>
    <n v="0"/>
    <n v="0"/>
    <n v="0"/>
    <n v="0"/>
    <n v="0"/>
    <n v="4"/>
    <n v="1"/>
    <n v="17"/>
    <n v="1"/>
    <n v="0"/>
    <n v="0"/>
    <n v="4.1999998092651367"/>
    <n v="642"/>
  </r>
  <r>
    <x v="2"/>
    <x v="2"/>
    <x v="2"/>
    <s v=" 02, 0 2024"/>
    <x v="2"/>
    <s v="Sunday"/>
    <s v="Jun 02, 08:30 PM LOCAL  "/>
    <x v="4"/>
    <s v="Namibia"/>
    <x v="5"/>
    <x v="36"/>
    <x v="402"/>
    <n v="0"/>
    <n v="0"/>
    <n v="0"/>
    <n v="0"/>
    <n v="0"/>
    <n v="0"/>
    <n v="3"/>
    <n v="0"/>
    <n v="7"/>
    <n v="3"/>
    <n v="0"/>
    <n v="0"/>
    <n v="2.2999999523162842"/>
    <n v="643"/>
  </r>
  <r>
    <x v="2"/>
    <x v="2"/>
    <x v="2"/>
    <s v=" 02, 0 2024"/>
    <x v="2"/>
    <s v="Sunday"/>
    <s v="Jun 02, 08:30 PM LOCAL  "/>
    <x v="4"/>
    <s v="Namibia"/>
    <x v="5"/>
    <x v="32"/>
    <x v="402"/>
    <n v="0"/>
    <n v="0"/>
    <n v="0"/>
    <n v="0"/>
    <n v="0"/>
    <n v="0"/>
    <n v="2"/>
    <n v="0"/>
    <n v="12"/>
    <n v="0"/>
    <n v="0"/>
    <n v="0"/>
    <n v="6"/>
    <n v="644"/>
  </r>
  <r>
    <x v="2"/>
    <x v="2"/>
    <x v="2"/>
    <s v=" 02, 0 2024"/>
    <x v="2"/>
    <s v="Sunday"/>
    <s v="Jun 02, 08:30 PM LOCAL  "/>
    <x v="4"/>
    <s v="Namibia"/>
    <x v="5"/>
    <x v="34"/>
    <x v="402"/>
    <n v="0"/>
    <n v="0"/>
    <n v="0"/>
    <n v="0"/>
    <n v="0"/>
    <n v="0"/>
    <n v="2"/>
    <n v="0"/>
    <n v="12"/>
    <n v="1"/>
    <n v="0"/>
    <n v="2"/>
    <n v="6"/>
    <n v="645"/>
  </r>
  <r>
    <x v="3"/>
    <x v="3"/>
    <x v="1"/>
    <s v=" 03, 1 2024"/>
    <x v="3"/>
    <s v="Monday"/>
    <s v="Jun 03, 10:30 AM LOCAL  "/>
    <x v="7"/>
    <s v="Sri Lanka"/>
    <x v="6"/>
    <x v="187"/>
    <x v="402"/>
    <n v="0"/>
    <n v="0"/>
    <n v="0"/>
    <n v="0"/>
    <n v="0"/>
    <n v="0"/>
    <n v="3"/>
    <n v="1"/>
    <n v="15"/>
    <n v="0"/>
    <n v="0"/>
    <n v="1"/>
    <n v="4.6999998092651367"/>
    <n v="646"/>
  </r>
  <r>
    <x v="3"/>
    <x v="3"/>
    <x v="1"/>
    <s v=" 03, 1 2024"/>
    <x v="3"/>
    <s v="Monday"/>
    <s v="Jun 03, 10:30 AM LOCAL  "/>
    <x v="7"/>
    <s v="Sri Lanka"/>
    <x v="6"/>
    <x v="255"/>
    <x v="402"/>
    <n v="0"/>
    <n v="0"/>
    <n v="0"/>
    <n v="0"/>
    <n v="0"/>
    <n v="0"/>
    <n v="4"/>
    <n v="1"/>
    <n v="21"/>
    <n v="2"/>
    <n v="0"/>
    <n v="1"/>
    <n v="5.1999998092651367"/>
    <n v="647"/>
  </r>
  <r>
    <x v="3"/>
    <x v="3"/>
    <x v="1"/>
    <s v=" 03, 1 2024"/>
    <x v="3"/>
    <s v="Monday"/>
    <s v="Jun 03, 10:30 AM LOCAL  "/>
    <x v="7"/>
    <s v="Sri Lanka"/>
    <x v="6"/>
    <x v="286"/>
    <x v="402"/>
    <n v="0"/>
    <n v="0"/>
    <n v="0"/>
    <n v="0"/>
    <n v="0"/>
    <n v="0"/>
    <n v="4"/>
    <n v="0"/>
    <n v="9"/>
    <n v="1"/>
    <n v="0"/>
    <n v="1"/>
    <n v="2.2000000476837158"/>
    <n v="648"/>
  </r>
  <r>
    <x v="3"/>
    <x v="3"/>
    <x v="1"/>
    <s v=" 03, 1 2024"/>
    <x v="3"/>
    <s v="Monday"/>
    <s v="Jun 03, 10:30 AM LOCAL  "/>
    <x v="7"/>
    <s v="Sri Lanka"/>
    <x v="6"/>
    <x v="222"/>
    <x v="402"/>
    <n v="0"/>
    <n v="0"/>
    <n v="0"/>
    <n v="0"/>
    <n v="0"/>
    <n v="0"/>
    <n v="4"/>
    <n v="0"/>
    <n v="22"/>
    <n v="2"/>
    <n v="0"/>
    <n v="0"/>
    <n v="5.5"/>
    <n v="649"/>
  </r>
  <r>
    <x v="3"/>
    <x v="3"/>
    <x v="1"/>
    <s v=" 03, 1 2024"/>
    <x v="3"/>
    <s v="Monday"/>
    <s v="Jun 03, 10:30 AM LOCAL  "/>
    <x v="7"/>
    <s v="Sri Lanka"/>
    <x v="6"/>
    <x v="287"/>
    <x v="402"/>
    <n v="0"/>
    <n v="0"/>
    <n v="0"/>
    <n v="0"/>
    <n v="0"/>
    <n v="0"/>
    <n v="4"/>
    <n v="0"/>
    <n v="7"/>
    <n v="4"/>
    <n v="0"/>
    <n v="0"/>
    <n v="1.7999999523162842"/>
    <n v="650"/>
  </r>
  <r>
    <x v="3"/>
    <x v="3"/>
    <x v="1"/>
    <s v=" 03, 1 2024"/>
    <x v="3"/>
    <s v="Monday"/>
    <s v="Jun 03, 10:30 AM LOCAL  "/>
    <x v="6"/>
    <s v="South Africa"/>
    <x v="7"/>
    <x v="288"/>
    <x v="402"/>
    <n v="0"/>
    <n v="0"/>
    <n v="0"/>
    <n v="0"/>
    <n v="0"/>
    <n v="0"/>
    <n v="3"/>
    <n v="0"/>
    <n v="16"/>
    <n v="0"/>
    <n v="0"/>
    <n v="1"/>
    <n v="5.3000001907348633"/>
    <n v="651"/>
  </r>
  <r>
    <x v="3"/>
    <x v="3"/>
    <x v="1"/>
    <s v=" 03, 1 2024"/>
    <x v="3"/>
    <s v="Monday"/>
    <s v="Jun 03, 10:30 AM LOCAL  "/>
    <x v="6"/>
    <s v="South Africa"/>
    <x v="7"/>
    <x v="289"/>
    <x v="402"/>
    <n v="0"/>
    <n v="0"/>
    <n v="0"/>
    <n v="0"/>
    <n v="0"/>
    <n v="0"/>
    <n v="3"/>
    <n v="1"/>
    <n v="18"/>
    <n v="1"/>
    <n v="1"/>
    <n v="0"/>
    <n v="6"/>
    <n v="652"/>
  </r>
  <r>
    <x v="3"/>
    <x v="3"/>
    <x v="1"/>
    <s v=" 03, 1 2024"/>
    <x v="3"/>
    <s v="Monday"/>
    <s v="Jun 03, 10:30 AM LOCAL  "/>
    <x v="6"/>
    <s v="South Africa"/>
    <x v="7"/>
    <x v="290"/>
    <x v="402"/>
    <n v="0"/>
    <n v="0"/>
    <n v="0"/>
    <n v="0"/>
    <n v="0"/>
    <n v="0"/>
    <n v="3"/>
    <n v="0"/>
    <n v="6"/>
    <n v="1"/>
    <n v="0"/>
    <n v="0"/>
    <n v="2"/>
    <n v="653"/>
  </r>
  <r>
    <x v="3"/>
    <x v="3"/>
    <x v="1"/>
    <s v=" 03, 1 2024"/>
    <x v="3"/>
    <s v="Monday"/>
    <s v="Jun 03, 10:30 AM LOCAL  "/>
    <x v="6"/>
    <s v="South Africa"/>
    <x v="7"/>
    <x v="57"/>
    <x v="402"/>
    <n v="0"/>
    <n v="0"/>
    <n v="0"/>
    <n v="0"/>
    <n v="0"/>
    <n v="0"/>
    <n v="3"/>
    <n v="0"/>
    <n v="12"/>
    <n v="0"/>
    <n v="0"/>
    <n v="1"/>
    <n v="4"/>
    <n v="654"/>
  </r>
  <r>
    <x v="3"/>
    <x v="3"/>
    <x v="1"/>
    <s v=" 03, 1 2024"/>
    <x v="3"/>
    <s v="Monday"/>
    <s v="Jun 03, 10:30 AM LOCAL  "/>
    <x v="6"/>
    <s v="South Africa"/>
    <x v="7"/>
    <x v="291"/>
    <x v="402"/>
    <n v="0"/>
    <n v="0"/>
    <n v="0"/>
    <n v="0"/>
    <n v="0"/>
    <n v="0"/>
    <n v="3"/>
    <n v="0"/>
    <n v="22"/>
    <n v="2"/>
    <n v="0"/>
    <n v="0"/>
    <n v="6.5999999046325684"/>
    <n v="655"/>
  </r>
  <r>
    <x v="3"/>
    <x v="3"/>
    <x v="1"/>
    <s v=" 03, 1 2024"/>
    <x v="3"/>
    <s v="Monday"/>
    <s v="Jun 03, 10:30 AM LOCAL  "/>
    <x v="6"/>
    <s v="South Africa"/>
    <x v="7"/>
    <x v="292"/>
    <x v="402"/>
    <n v="0"/>
    <n v="0"/>
    <n v="0"/>
    <n v="0"/>
    <n v="0"/>
    <n v="0"/>
    <n v="1"/>
    <n v="0"/>
    <n v="3"/>
    <n v="0"/>
    <n v="0"/>
    <n v="0"/>
    <n v="3"/>
    <n v="656"/>
  </r>
  <r>
    <x v="4"/>
    <x v="1"/>
    <x v="2"/>
    <s v=" 03, 0 2024"/>
    <x v="4"/>
    <s v="Monday"/>
    <s v="Jun 03, 08:30 PM LOCAL  "/>
    <x v="9"/>
    <s v="Afghanistan"/>
    <x v="8"/>
    <x v="77"/>
    <x v="402"/>
    <n v="0"/>
    <n v="0"/>
    <n v="0"/>
    <n v="0"/>
    <n v="0"/>
    <n v="0"/>
    <n v="4"/>
    <n v="0"/>
    <n v="33"/>
    <n v="1"/>
    <n v="0"/>
    <n v="0"/>
    <n v="8.1999998092651367"/>
    <n v="657"/>
  </r>
  <r>
    <x v="4"/>
    <x v="1"/>
    <x v="2"/>
    <s v=" 03, 0 2024"/>
    <x v="4"/>
    <s v="Monday"/>
    <s v="Jun 03, 08:30 PM LOCAL  "/>
    <x v="9"/>
    <s v="Afghanistan"/>
    <x v="8"/>
    <x v="81"/>
    <x v="402"/>
    <n v="0"/>
    <n v="0"/>
    <n v="0"/>
    <n v="0"/>
    <n v="0"/>
    <n v="0"/>
    <n v="4"/>
    <n v="0"/>
    <n v="25"/>
    <n v="2"/>
    <n v="0"/>
    <n v="0"/>
    <n v="6.1999998092651367"/>
    <n v="658"/>
  </r>
  <r>
    <x v="4"/>
    <x v="1"/>
    <x v="2"/>
    <s v=" 03, 0 2024"/>
    <x v="4"/>
    <s v="Monday"/>
    <s v="Jun 03, 08:30 PM LOCAL  "/>
    <x v="9"/>
    <s v="Afghanistan"/>
    <x v="8"/>
    <x v="76"/>
    <x v="402"/>
    <n v="0"/>
    <n v="0"/>
    <n v="0"/>
    <n v="0"/>
    <n v="0"/>
    <n v="0"/>
    <n v="3"/>
    <n v="0"/>
    <n v="37"/>
    <n v="0"/>
    <n v="0"/>
    <n v="0"/>
    <n v="12.300000190734863"/>
    <n v="659"/>
  </r>
  <r>
    <x v="4"/>
    <x v="1"/>
    <x v="2"/>
    <s v=" 03, 0 2024"/>
    <x v="4"/>
    <s v="Monday"/>
    <s v="Jun 03, 08:30 PM LOCAL  "/>
    <x v="9"/>
    <s v="Afghanistan"/>
    <x v="8"/>
    <x v="80"/>
    <x v="402"/>
    <n v="0"/>
    <n v="0"/>
    <n v="0"/>
    <n v="0"/>
    <n v="0"/>
    <n v="0"/>
    <n v="2"/>
    <n v="0"/>
    <n v="34"/>
    <n v="0"/>
    <n v="1"/>
    <n v="5"/>
    <n v="17"/>
    <n v="660"/>
  </r>
  <r>
    <x v="4"/>
    <x v="1"/>
    <x v="2"/>
    <s v=" 03, 0 2024"/>
    <x v="4"/>
    <s v="Monday"/>
    <s v="Jun 03, 08:30 PM LOCAL  "/>
    <x v="9"/>
    <s v="Afghanistan"/>
    <x v="8"/>
    <x v="293"/>
    <x v="402"/>
    <n v="0"/>
    <n v="0"/>
    <n v="0"/>
    <n v="0"/>
    <n v="0"/>
    <n v="0"/>
    <n v="2"/>
    <n v="0"/>
    <n v="19"/>
    <n v="0"/>
    <n v="0"/>
    <n v="1"/>
    <n v="9.5"/>
    <n v="661"/>
  </r>
  <r>
    <x v="4"/>
    <x v="1"/>
    <x v="2"/>
    <s v=" 03, 0 2024"/>
    <x v="4"/>
    <s v="Monday"/>
    <s v="Jun 03, 08:30 PM LOCAL  "/>
    <x v="9"/>
    <s v="Afghanistan"/>
    <x v="8"/>
    <x v="75"/>
    <x v="402"/>
    <n v="0"/>
    <n v="0"/>
    <n v="0"/>
    <n v="0"/>
    <n v="0"/>
    <n v="0"/>
    <n v="1"/>
    <n v="0"/>
    <n v="11"/>
    <n v="0"/>
    <n v="0"/>
    <n v="0"/>
    <n v="11"/>
    <n v="662"/>
  </r>
  <r>
    <x v="4"/>
    <x v="1"/>
    <x v="2"/>
    <s v=" 03, 0 2024"/>
    <x v="4"/>
    <s v="Monday"/>
    <s v="Jun 03, 08:30 PM LOCAL  "/>
    <x v="9"/>
    <s v="Afghanistan"/>
    <x v="8"/>
    <x v="259"/>
    <x v="402"/>
    <n v="0"/>
    <n v="0"/>
    <n v="0"/>
    <n v="0"/>
    <n v="0"/>
    <n v="0"/>
    <n v="4"/>
    <n v="0"/>
    <n v="21"/>
    <n v="2"/>
    <n v="0"/>
    <n v="0"/>
    <n v="5.1999998092651367"/>
    <n v="663"/>
  </r>
  <r>
    <x v="4"/>
    <x v="1"/>
    <x v="2"/>
    <s v=" 03, 0 2024"/>
    <x v="4"/>
    <s v="Monday"/>
    <s v="Jun 03, 08:30 PM LOCAL  "/>
    <x v="8"/>
    <s v="Uganda"/>
    <x v="9"/>
    <x v="280"/>
    <x v="402"/>
    <n v="0"/>
    <n v="0"/>
    <n v="0"/>
    <n v="0"/>
    <n v="0"/>
    <n v="0"/>
    <n v="4"/>
    <n v="0"/>
    <n v="9"/>
    <n v="5"/>
    <n v="0"/>
    <n v="0"/>
    <n v="2.2000000476837158"/>
    <n v="664"/>
  </r>
  <r>
    <x v="4"/>
    <x v="1"/>
    <x v="2"/>
    <s v=" 03, 0 2024"/>
    <x v="4"/>
    <s v="Monday"/>
    <s v="Jun 03, 08:30 PM LOCAL  "/>
    <x v="8"/>
    <s v="Uganda"/>
    <x v="9"/>
    <x v="294"/>
    <x v="402"/>
    <n v="0"/>
    <n v="0"/>
    <n v="0"/>
    <n v="0"/>
    <n v="0"/>
    <n v="0"/>
    <n v="3"/>
    <n v="0"/>
    <n v="16"/>
    <n v="1"/>
    <n v="0"/>
    <n v="5"/>
    <n v="5.3000001907348633"/>
    <n v="665"/>
  </r>
  <r>
    <x v="4"/>
    <x v="1"/>
    <x v="2"/>
    <s v=" 03, 0 2024"/>
    <x v="4"/>
    <s v="Monday"/>
    <s v="Jun 03, 08:30 PM LOCAL  "/>
    <x v="8"/>
    <s v="Uganda"/>
    <x v="9"/>
    <x v="279"/>
    <x v="402"/>
    <n v="0"/>
    <n v="0"/>
    <n v="0"/>
    <n v="0"/>
    <n v="0"/>
    <n v="0"/>
    <n v="2"/>
    <n v="0"/>
    <n v="4"/>
    <n v="2"/>
    <n v="0"/>
    <n v="1"/>
    <n v="2"/>
    <n v="666"/>
  </r>
  <r>
    <x v="4"/>
    <x v="1"/>
    <x v="2"/>
    <s v=" 03, 0 2024"/>
    <x v="4"/>
    <s v="Monday"/>
    <s v="Jun 03, 08:30 PM LOCAL  "/>
    <x v="8"/>
    <s v="Uganda"/>
    <x v="9"/>
    <x v="253"/>
    <x v="402"/>
    <n v="0"/>
    <n v="0"/>
    <n v="0"/>
    <n v="0"/>
    <n v="0"/>
    <n v="0"/>
    <n v="2"/>
    <n v="0"/>
    <n v="7"/>
    <n v="0"/>
    <n v="0"/>
    <n v="1"/>
    <n v="3.5"/>
    <n v="667"/>
  </r>
  <r>
    <x v="4"/>
    <x v="1"/>
    <x v="2"/>
    <s v=" 03, 0 2024"/>
    <x v="4"/>
    <s v="Monday"/>
    <s v="Jun 03, 08:30 PM LOCAL  "/>
    <x v="8"/>
    <s v="Uganda"/>
    <x v="9"/>
    <x v="71"/>
    <x v="402"/>
    <n v="0"/>
    <n v="0"/>
    <n v="0"/>
    <n v="0"/>
    <n v="0"/>
    <n v="0"/>
    <n v="4"/>
    <n v="0"/>
    <n v="12"/>
    <n v="2"/>
    <n v="0"/>
    <n v="0"/>
    <n v="3"/>
    <n v="668"/>
  </r>
  <r>
    <x v="4"/>
    <x v="1"/>
    <x v="2"/>
    <s v=" 03, 0 2024"/>
    <x v="4"/>
    <s v="Monday"/>
    <s v="Jun 03, 08:30 PM LOCAL  "/>
    <x v="8"/>
    <s v="Uganda"/>
    <x v="9"/>
    <x v="254"/>
    <x v="402"/>
    <n v="0"/>
    <n v="0"/>
    <n v="0"/>
    <n v="0"/>
    <n v="0"/>
    <n v="0"/>
    <n v="1"/>
    <n v="0"/>
    <n v="8"/>
    <n v="0"/>
    <n v="0"/>
    <n v="0"/>
    <n v="8"/>
    <n v="669"/>
  </r>
  <r>
    <x v="5"/>
    <x v="2"/>
    <x v="1"/>
    <s v=" 04, 1 2024"/>
    <x v="5"/>
    <s v="Tuesday"/>
    <s v="Jun 04, 10:30 AM LOCAL  "/>
    <x v="19"/>
    <s v="Scotland"/>
    <x v="10"/>
    <x v="295"/>
    <x v="402"/>
    <n v="0"/>
    <n v="0"/>
    <n v="0"/>
    <n v="0"/>
    <n v="0"/>
    <n v="0"/>
    <n v="2"/>
    <n v="0"/>
    <n v="11"/>
    <n v="0"/>
    <n v="1"/>
    <n v="1"/>
    <n v="5.5"/>
    <n v="670"/>
  </r>
  <r>
    <x v="5"/>
    <x v="2"/>
    <x v="1"/>
    <s v=" 04, 1 2024"/>
    <x v="5"/>
    <s v="Tuesday"/>
    <s v="Jun 04, 10:30 AM LOCAL  "/>
    <x v="19"/>
    <s v="Scotland"/>
    <x v="10"/>
    <x v="296"/>
    <x v="402"/>
    <n v="0"/>
    <n v="0"/>
    <n v="0"/>
    <n v="0"/>
    <n v="0"/>
    <n v="0"/>
    <n v="2"/>
    <n v="0"/>
    <n v="12"/>
    <n v="0"/>
    <n v="0"/>
    <n v="0"/>
    <n v="6"/>
    <n v="671"/>
  </r>
  <r>
    <x v="5"/>
    <x v="2"/>
    <x v="1"/>
    <s v=" 04, 1 2024"/>
    <x v="5"/>
    <s v="Tuesday"/>
    <s v="Jun 04, 10:30 AM LOCAL  "/>
    <x v="19"/>
    <s v="Scotland"/>
    <x v="10"/>
    <x v="196"/>
    <x v="402"/>
    <n v="0"/>
    <n v="0"/>
    <n v="0"/>
    <n v="0"/>
    <n v="0"/>
    <n v="0"/>
    <n v="2"/>
    <n v="0"/>
    <n v="15"/>
    <n v="0"/>
    <n v="0"/>
    <n v="0"/>
    <n v="7.5"/>
    <n v="672"/>
  </r>
  <r>
    <x v="5"/>
    <x v="2"/>
    <x v="1"/>
    <s v=" 04, 1 2024"/>
    <x v="5"/>
    <s v="Tuesday"/>
    <s v="Jun 04, 10:30 AM LOCAL  "/>
    <x v="19"/>
    <s v="Scotland"/>
    <x v="10"/>
    <x v="199"/>
    <x v="402"/>
    <n v="0"/>
    <n v="0"/>
    <n v="0"/>
    <n v="0"/>
    <n v="0"/>
    <n v="0"/>
    <n v="2"/>
    <n v="0"/>
    <n v="24"/>
    <n v="0"/>
    <n v="0"/>
    <n v="0"/>
    <n v="12"/>
    <n v="673"/>
  </r>
  <r>
    <x v="5"/>
    <x v="2"/>
    <x v="1"/>
    <s v=" 04, 1 2024"/>
    <x v="5"/>
    <s v="Tuesday"/>
    <s v="Jun 04, 10:30 AM LOCAL  "/>
    <x v="19"/>
    <s v="Scotland"/>
    <x v="10"/>
    <x v="297"/>
    <x v="402"/>
    <n v="0"/>
    <n v="0"/>
    <n v="0"/>
    <n v="0"/>
    <n v="0"/>
    <n v="0"/>
    <n v="2"/>
    <n v="0"/>
    <n v="26"/>
    <n v="0"/>
    <n v="0"/>
    <n v="0"/>
    <n v="13"/>
    <n v="674"/>
  </r>
  <r>
    <x v="6"/>
    <x v="0"/>
    <x v="1"/>
    <s v=" 04, 1 2024"/>
    <x v="5"/>
    <s v="Tuesday"/>
    <s v="Jun 04, 10:30 AM LOCAL  "/>
    <x v="12"/>
    <s v="Nepal"/>
    <x v="11"/>
    <x v="298"/>
    <x v="402"/>
    <n v="0"/>
    <n v="0"/>
    <n v="0"/>
    <n v="0"/>
    <n v="0"/>
    <n v="0"/>
    <n v="4"/>
    <n v="0"/>
    <n v="23"/>
    <n v="0"/>
    <n v="0"/>
    <n v="2"/>
    <n v="5.8000001907348633"/>
    <n v="675"/>
  </r>
  <r>
    <x v="6"/>
    <x v="0"/>
    <x v="1"/>
    <s v=" 04, 1 2024"/>
    <x v="5"/>
    <s v="Tuesday"/>
    <s v="Jun 04, 10:30 AM LOCAL  "/>
    <x v="12"/>
    <s v="Nepal"/>
    <x v="11"/>
    <x v="185"/>
    <x v="402"/>
    <n v="0"/>
    <n v="0"/>
    <n v="0"/>
    <n v="0"/>
    <n v="0"/>
    <n v="0"/>
    <n v="4"/>
    <n v="0"/>
    <n v="20"/>
    <n v="3"/>
    <n v="0"/>
    <n v="0"/>
    <n v="5"/>
    <n v="676"/>
  </r>
  <r>
    <x v="6"/>
    <x v="0"/>
    <x v="1"/>
    <s v=" 04, 1 2024"/>
    <x v="5"/>
    <s v="Tuesday"/>
    <s v="Jun 04, 10:30 AM LOCAL  "/>
    <x v="12"/>
    <s v="Nepal"/>
    <x v="11"/>
    <x v="184"/>
    <x v="402"/>
    <n v="0"/>
    <n v="0"/>
    <n v="0"/>
    <n v="0"/>
    <n v="0"/>
    <n v="0"/>
    <n v="3"/>
    <n v="0"/>
    <n v="18"/>
    <n v="3"/>
    <n v="0"/>
    <n v="0"/>
    <n v="5.4000000953674316"/>
    <n v="677"/>
  </r>
  <r>
    <x v="6"/>
    <x v="0"/>
    <x v="1"/>
    <s v=" 04, 1 2024"/>
    <x v="5"/>
    <s v="Tuesday"/>
    <s v="Jun 04, 10:30 AM LOCAL  "/>
    <x v="12"/>
    <s v="Nepal"/>
    <x v="11"/>
    <x v="186"/>
    <x v="402"/>
    <n v="0"/>
    <n v="0"/>
    <n v="0"/>
    <n v="0"/>
    <n v="0"/>
    <n v="0"/>
    <n v="4"/>
    <n v="1"/>
    <n v="19"/>
    <n v="2"/>
    <n v="0"/>
    <n v="1"/>
    <n v="4.8000001907348633"/>
    <n v="678"/>
  </r>
  <r>
    <x v="6"/>
    <x v="0"/>
    <x v="1"/>
    <s v=" 04, 1 2024"/>
    <x v="5"/>
    <s v="Tuesday"/>
    <s v="Jun 04, 10:30 AM LOCAL  "/>
    <x v="12"/>
    <s v="Nepal"/>
    <x v="11"/>
    <x v="101"/>
    <x v="402"/>
    <n v="0"/>
    <n v="0"/>
    <n v="0"/>
    <n v="0"/>
    <n v="0"/>
    <n v="0"/>
    <n v="4"/>
    <n v="0"/>
    <n v="22"/>
    <n v="2"/>
    <n v="0"/>
    <n v="1"/>
    <n v="5.5"/>
    <n v="679"/>
  </r>
  <r>
    <x v="6"/>
    <x v="0"/>
    <x v="1"/>
    <s v=" 04, 1 2024"/>
    <x v="5"/>
    <s v="Tuesday"/>
    <s v="Jun 04, 10:30 AM LOCAL  "/>
    <x v="11"/>
    <s v="Netherlands"/>
    <x v="12"/>
    <x v="93"/>
    <x v="402"/>
    <n v="0"/>
    <n v="0"/>
    <n v="0"/>
    <n v="0"/>
    <n v="0"/>
    <n v="0"/>
    <n v="3"/>
    <n v="0"/>
    <n v="17"/>
    <n v="0"/>
    <n v="0"/>
    <n v="0"/>
    <n v="5.6999998092651367"/>
    <n v="680"/>
  </r>
  <r>
    <x v="6"/>
    <x v="0"/>
    <x v="1"/>
    <s v=" 04, 1 2024"/>
    <x v="5"/>
    <s v="Tuesday"/>
    <s v="Jun 04, 10:30 AM LOCAL  "/>
    <x v="11"/>
    <s v="Netherlands"/>
    <x v="12"/>
    <x v="91"/>
    <x v="402"/>
    <n v="0"/>
    <n v="0"/>
    <n v="0"/>
    <n v="0"/>
    <n v="0"/>
    <n v="0"/>
    <n v="4"/>
    <n v="0"/>
    <n v="18"/>
    <n v="1"/>
    <n v="0"/>
    <n v="0"/>
    <n v="4.5"/>
    <n v="681"/>
  </r>
  <r>
    <x v="6"/>
    <x v="0"/>
    <x v="1"/>
    <s v=" 04, 1 2024"/>
    <x v="5"/>
    <s v="Tuesday"/>
    <s v="Jun 04, 10:30 AM LOCAL  "/>
    <x v="11"/>
    <s v="Netherlands"/>
    <x v="12"/>
    <x v="92"/>
    <x v="402"/>
    <n v="0"/>
    <n v="0"/>
    <n v="0"/>
    <n v="0"/>
    <n v="0"/>
    <n v="0"/>
    <n v="2"/>
    <n v="0"/>
    <n v="17"/>
    <n v="0"/>
    <n v="1"/>
    <n v="0"/>
    <n v="8.5"/>
    <n v="682"/>
  </r>
  <r>
    <x v="6"/>
    <x v="0"/>
    <x v="1"/>
    <s v=" 04, 1 2024"/>
    <x v="5"/>
    <s v="Tuesday"/>
    <s v="Jun 04, 10:30 AM LOCAL  "/>
    <x v="11"/>
    <s v="Netherlands"/>
    <x v="12"/>
    <x v="256"/>
    <x v="402"/>
    <n v="0"/>
    <n v="0"/>
    <n v="0"/>
    <n v="0"/>
    <n v="0"/>
    <n v="0"/>
    <n v="2"/>
    <n v="0"/>
    <n v="6"/>
    <n v="1"/>
    <n v="0"/>
    <n v="0"/>
    <n v="3"/>
    <n v="683"/>
  </r>
  <r>
    <x v="6"/>
    <x v="0"/>
    <x v="1"/>
    <s v=" 04, 1 2024"/>
    <x v="5"/>
    <s v="Tuesday"/>
    <s v="Jun 04, 10:30 AM LOCAL  "/>
    <x v="11"/>
    <s v="Netherlands"/>
    <x v="12"/>
    <x v="95"/>
    <x v="402"/>
    <n v="0"/>
    <n v="0"/>
    <n v="0"/>
    <n v="0"/>
    <n v="0"/>
    <n v="0"/>
    <n v="3"/>
    <n v="0"/>
    <n v="29"/>
    <n v="1"/>
    <n v="0"/>
    <n v="0"/>
    <n v="7.9000000953674316"/>
    <n v="684"/>
  </r>
  <r>
    <x v="6"/>
    <x v="0"/>
    <x v="1"/>
    <s v=" 04, 1 2024"/>
    <x v="5"/>
    <s v="Tuesday"/>
    <s v="Jun 04, 10:30 AM LOCAL  "/>
    <x v="11"/>
    <s v="Netherlands"/>
    <x v="12"/>
    <x v="94"/>
    <x v="402"/>
    <n v="0"/>
    <n v="0"/>
    <n v="0"/>
    <n v="0"/>
    <n v="0"/>
    <n v="0"/>
    <n v="4"/>
    <n v="0"/>
    <n v="21"/>
    <n v="0"/>
    <n v="0"/>
    <n v="0"/>
    <n v="5.1999998092651367"/>
    <n v="685"/>
  </r>
  <r>
    <x v="7"/>
    <x v="3"/>
    <x v="1"/>
    <s v=" 05, 1 2024"/>
    <x v="6"/>
    <s v="Wednesday"/>
    <s v="Jun 05, 10:30 AM LOCAL  "/>
    <x v="14"/>
    <s v="Ireland"/>
    <x v="13"/>
    <x v="211"/>
    <x v="402"/>
    <n v="0"/>
    <n v="0"/>
    <n v="0"/>
    <n v="0"/>
    <n v="0"/>
    <n v="0"/>
    <n v="4"/>
    <n v="0"/>
    <n v="35"/>
    <n v="2"/>
    <n v="1"/>
    <n v="9"/>
    <n v="8.8000001907348633"/>
    <n v="686"/>
  </r>
  <r>
    <x v="7"/>
    <x v="3"/>
    <x v="1"/>
    <s v=" 05, 1 2024"/>
    <x v="6"/>
    <s v="Wednesday"/>
    <s v="Jun 05, 10:30 AM LOCAL  "/>
    <x v="14"/>
    <s v="Ireland"/>
    <x v="13"/>
    <x v="212"/>
    <x v="402"/>
    <n v="0"/>
    <n v="0"/>
    <n v="0"/>
    <n v="0"/>
    <n v="0"/>
    <n v="0"/>
    <n v="3"/>
    <n v="1"/>
    <n v="13"/>
    <n v="1"/>
    <n v="0"/>
    <n v="0"/>
    <n v="4.3000001907348633"/>
    <n v="687"/>
  </r>
  <r>
    <x v="7"/>
    <x v="3"/>
    <x v="1"/>
    <s v=" 05, 1 2024"/>
    <x v="6"/>
    <s v="Wednesday"/>
    <s v="Jun 05, 10:30 AM LOCAL  "/>
    <x v="14"/>
    <s v="Ireland"/>
    <x v="13"/>
    <x v="209"/>
    <x v="402"/>
    <n v="0"/>
    <n v="0"/>
    <n v="0"/>
    <n v="0"/>
    <n v="0"/>
    <n v="0"/>
    <n v="3"/>
    <n v="1"/>
    <n v="6"/>
    <n v="2"/>
    <n v="0"/>
    <n v="0"/>
    <n v="2"/>
    <n v="688"/>
  </r>
  <r>
    <x v="7"/>
    <x v="3"/>
    <x v="1"/>
    <s v=" 05, 1 2024"/>
    <x v="6"/>
    <s v="Wednesday"/>
    <s v="Jun 05, 10:30 AM LOCAL  "/>
    <x v="14"/>
    <s v="Ireland"/>
    <x v="13"/>
    <x v="210"/>
    <x v="402"/>
    <n v="0"/>
    <n v="0"/>
    <n v="0"/>
    <n v="0"/>
    <n v="0"/>
    <n v="0"/>
    <n v="4"/>
    <n v="0"/>
    <n v="27"/>
    <n v="3"/>
    <n v="0"/>
    <n v="0"/>
    <n v="6.8000001907348633"/>
    <n v="689"/>
  </r>
  <r>
    <x v="7"/>
    <x v="3"/>
    <x v="1"/>
    <s v=" 05, 1 2024"/>
    <x v="6"/>
    <s v="Wednesday"/>
    <s v="Jun 05, 10:30 AM LOCAL  "/>
    <x v="13"/>
    <s v="India"/>
    <x v="14"/>
    <x v="109"/>
    <x v="402"/>
    <n v="0"/>
    <n v="0"/>
    <n v="0"/>
    <n v="0"/>
    <n v="0"/>
    <n v="0"/>
    <n v="4"/>
    <n v="0"/>
    <n v="27"/>
    <n v="1"/>
    <n v="0"/>
    <n v="3"/>
    <n v="6.8000001907348633"/>
    <n v="690"/>
  </r>
  <r>
    <x v="7"/>
    <x v="3"/>
    <x v="1"/>
    <s v=" 05, 1 2024"/>
    <x v="6"/>
    <s v="Wednesday"/>
    <s v="Jun 05, 10:30 AM LOCAL  "/>
    <x v="13"/>
    <s v="India"/>
    <x v="14"/>
    <x v="111"/>
    <x v="402"/>
    <n v="0"/>
    <n v="0"/>
    <n v="0"/>
    <n v="0"/>
    <n v="0"/>
    <n v="0"/>
    <n v="4"/>
    <n v="0"/>
    <n v="42"/>
    <n v="0"/>
    <n v="0"/>
    <n v="3"/>
    <n v="10.5"/>
    <n v="691"/>
  </r>
  <r>
    <x v="7"/>
    <x v="3"/>
    <x v="1"/>
    <s v=" 05, 1 2024"/>
    <x v="6"/>
    <s v="Wednesday"/>
    <s v="Jun 05, 10:30 AM LOCAL  "/>
    <x v="13"/>
    <s v="India"/>
    <x v="14"/>
    <x v="110"/>
    <x v="402"/>
    <n v="0"/>
    <n v="0"/>
    <n v="0"/>
    <n v="0"/>
    <n v="0"/>
    <n v="0"/>
    <n v="2"/>
    <n v="0"/>
    <n v="18"/>
    <n v="0"/>
    <n v="0"/>
    <n v="0"/>
    <n v="7.6999998092651367"/>
    <n v="692"/>
  </r>
  <r>
    <x v="7"/>
    <x v="3"/>
    <x v="1"/>
    <s v=" 05, 1 2024"/>
    <x v="6"/>
    <s v="Wednesday"/>
    <s v="Jun 05, 10:30 AM LOCAL  "/>
    <x v="13"/>
    <s v="India"/>
    <x v="14"/>
    <x v="106"/>
    <x v="402"/>
    <n v="0"/>
    <n v="0"/>
    <n v="0"/>
    <n v="0"/>
    <n v="0"/>
    <n v="0"/>
    <n v="1"/>
    <n v="0"/>
    <n v="4"/>
    <n v="0"/>
    <n v="0"/>
    <n v="0"/>
    <n v="4"/>
    <n v="693"/>
  </r>
  <r>
    <x v="7"/>
    <x v="3"/>
    <x v="1"/>
    <s v=" 05, 1 2024"/>
    <x v="6"/>
    <s v="Wednesday"/>
    <s v="Jun 05, 10:30 AM LOCAL  "/>
    <x v="13"/>
    <s v="India"/>
    <x v="14"/>
    <x v="112"/>
    <x v="402"/>
    <n v="0"/>
    <n v="0"/>
    <n v="0"/>
    <n v="0"/>
    <n v="0"/>
    <n v="0"/>
    <n v="1"/>
    <n v="1"/>
    <n v="6"/>
    <n v="1"/>
    <n v="0"/>
    <n v="0"/>
    <n v="6"/>
    <n v="694"/>
  </r>
  <r>
    <x v="8"/>
    <x v="1"/>
    <x v="0"/>
    <s v=" 05, 0 2024"/>
    <x v="7"/>
    <s v="Wednesday"/>
    <s v="Jun 05, 07:30 PM LOCAL  "/>
    <x v="9"/>
    <s v="Papua New Guinea"/>
    <x v="6"/>
    <x v="77"/>
    <x v="402"/>
    <n v="0"/>
    <n v="0"/>
    <n v="0"/>
    <n v="0"/>
    <n v="0"/>
    <n v="0"/>
    <n v="4"/>
    <n v="0"/>
    <n v="17"/>
    <n v="2"/>
    <n v="0"/>
    <n v="0"/>
    <n v="4.1999998092651367"/>
    <n v="695"/>
  </r>
  <r>
    <x v="8"/>
    <x v="1"/>
    <x v="0"/>
    <s v=" 05, 0 2024"/>
    <x v="7"/>
    <s v="Wednesday"/>
    <s v="Jun 05, 07:30 PM LOCAL  "/>
    <x v="9"/>
    <s v="Papua New Guinea"/>
    <x v="6"/>
    <x v="81"/>
    <x v="402"/>
    <n v="0"/>
    <n v="0"/>
    <n v="0"/>
    <n v="0"/>
    <n v="0"/>
    <n v="0"/>
    <n v="3"/>
    <n v="0"/>
    <n v="17"/>
    <n v="2"/>
    <n v="0"/>
    <n v="0"/>
    <n v="5.4000000953674316"/>
    <n v="696"/>
  </r>
  <r>
    <x v="8"/>
    <x v="1"/>
    <x v="0"/>
    <s v=" 05, 0 2024"/>
    <x v="7"/>
    <s v="Wednesday"/>
    <s v="Jun 05, 07:30 PM LOCAL  "/>
    <x v="9"/>
    <s v="Papua New Guinea"/>
    <x v="6"/>
    <x v="120"/>
    <x v="402"/>
    <n v="0"/>
    <n v="0"/>
    <n v="0"/>
    <n v="0"/>
    <n v="0"/>
    <n v="0"/>
    <n v="4"/>
    <n v="0"/>
    <n v="10"/>
    <n v="2"/>
    <n v="1"/>
    <n v="0"/>
    <n v="2.5"/>
    <n v="697"/>
  </r>
  <r>
    <x v="8"/>
    <x v="1"/>
    <x v="0"/>
    <s v=" 05, 0 2024"/>
    <x v="7"/>
    <s v="Wednesday"/>
    <s v="Jun 05, 07:30 PM LOCAL  "/>
    <x v="9"/>
    <s v="Papua New Guinea"/>
    <x v="6"/>
    <x v="259"/>
    <x v="402"/>
    <n v="0"/>
    <n v="0"/>
    <n v="0"/>
    <n v="0"/>
    <n v="0"/>
    <n v="0"/>
    <n v="4"/>
    <n v="2"/>
    <n v="17"/>
    <n v="1"/>
    <n v="0"/>
    <n v="0"/>
    <n v="4.1999998092651367"/>
    <n v="698"/>
  </r>
  <r>
    <x v="8"/>
    <x v="1"/>
    <x v="0"/>
    <s v=" 05, 0 2024"/>
    <x v="7"/>
    <s v="Wednesday"/>
    <s v="Jun 05, 07:30 PM LOCAL  "/>
    <x v="9"/>
    <s v="Papua New Guinea"/>
    <x v="6"/>
    <x v="299"/>
    <x v="402"/>
    <n v="0"/>
    <n v="0"/>
    <n v="0"/>
    <n v="0"/>
    <n v="0"/>
    <n v="0"/>
    <n v="4"/>
    <n v="0"/>
    <n v="4"/>
    <n v="2"/>
    <n v="0"/>
    <n v="0"/>
    <n v="1"/>
    <n v="699"/>
  </r>
  <r>
    <x v="8"/>
    <x v="1"/>
    <x v="0"/>
    <s v=" 05, 0 2024"/>
    <x v="7"/>
    <s v="Wednesday"/>
    <s v="Jun 05, 07:30 PM LOCAL  "/>
    <x v="2"/>
    <s v="Uganda"/>
    <x v="15"/>
    <x v="20"/>
    <x v="402"/>
    <n v="0"/>
    <n v="0"/>
    <n v="0"/>
    <n v="0"/>
    <n v="0"/>
    <n v="0"/>
    <n v="4"/>
    <n v="0"/>
    <n v="16"/>
    <n v="2"/>
    <n v="0"/>
    <n v="7"/>
    <n v="4"/>
    <n v="700"/>
  </r>
  <r>
    <x v="8"/>
    <x v="1"/>
    <x v="0"/>
    <s v=" 05, 0 2024"/>
    <x v="7"/>
    <s v="Wednesday"/>
    <s v="Jun 05, 07:30 PM LOCAL  "/>
    <x v="2"/>
    <s v="Uganda"/>
    <x v="15"/>
    <x v="118"/>
    <x v="402"/>
    <n v="0"/>
    <n v="0"/>
    <n v="0"/>
    <n v="0"/>
    <n v="0"/>
    <n v="0"/>
    <n v="4"/>
    <n v="0"/>
    <n v="19"/>
    <n v="2"/>
    <n v="0"/>
    <n v="7"/>
    <n v="4.8000001907348633"/>
    <n v="701"/>
  </r>
  <r>
    <x v="8"/>
    <x v="1"/>
    <x v="0"/>
    <s v=" 05, 0 2024"/>
    <x v="7"/>
    <s v="Wednesday"/>
    <s v="Jun 05, 07:30 PM LOCAL  "/>
    <x v="2"/>
    <s v="Uganda"/>
    <x v="15"/>
    <x v="19"/>
    <x v="402"/>
    <n v="0"/>
    <n v="0"/>
    <n v="0"/>
    <n v="0"/>
    <n v="0"/>
    <n v="0"/>
    <n v="4"/>
    <n v="0"/>
    <n v="13"/>
    <n v="1"/>
    <n v="0"/>
    <n v="1"/>
    <n v="3.2000000476837158"/>
    <n v="702"/>
  </r>
  <r>
    <x v="8"/>
    <x v="1"/>
    <x v="0"/>
    <s v=" 05, 0 2024"/>
    <x v="7"/>
    <s v="Wednesday"/>
    <s v="Jun 05, 07:30 PM LOCAL  "/>
    <x v="2"/>
    <s v="Uganda"/>
    <x v="15"/>
    <x v="13"/>
    <x v="402"/>
    <n v="0"/>
    <n v="0"/>
    <n v="0"/>
    <n v="0"/>
    <n v="0"/>
    <n v="0"/>
    <n v="2"/>
    <n v="0"/>
    <n v="10"/>
    <n v="1"/>
    <n v="0"/>
    <n v="0"/>
    <n v="5"/>
    <n v="703"/>
  </r>
  <r>
    <x v="8"/>
    <x v="1"/>
    <x v="0"/>
    <s v=" 05, 0 2024"/>
    <x v="7"/>
    <s v="Wednesday"/>
    <s v="Jun 05, 07:30 PM LOCAL  "/>
    <x v="2"/>
    <s v="Uganda"/>
    <x v="15"/>
    <x v="119"/>
    <x v="402"/>
    <n v="0"/>
    <n v="0"/>
    <n v="0"/>
    <n v="0"/>
    <n v="0"/>
    <n v="0"/>
    <n v="4"/>
    <n v="0"/>
    <n v="18"/>
    <n v="0"/>
    <n v="0"/>
    <n v="0"/>
    <n v="4.5"/>
    <n v="704"/>
  </r>
  <r>
    <x v="8"/>
    <x v="1"/>
    <x v="0"/>
    <s v=" 05, 0 2024"/>
    <x v="7"/>
    <s v="Wednesday"/>
    <s v="Jun 05, 07:30 PM LOCAL  "/>
    <x v="2"/>
    <s v="Uganda"/>
    <x v="15"/>
    <x v="17"/>
    <x v="402"/>
    <n v="0"/>
    <n v="0"/>
    <n v="0"/>
    <n v="0"/>
    <n v="0"/>
    <n v="0"/>
    <n v="0"/>
    <n v="0"/>
    <n v="2"/>
    <n v="0"/>
    <n v="0"/>
    <n v="0"/>
    <n v="6"/>
    <n v="705"/>
  </r>
  <r>
    <x v="9"/>
    <x v="2"/>
    <x v="2"/>
    <s v=" 05, 0 2024"/>
    <x v="8"/>
    <s v="Wednesday"/>
    <s v="Jun 05, 08:30 PM LOCAL  "/>
    <x v="4"/>
    <s v="Australia"/>
    <x v="16"/>
    <x v="39"/>
    <x v="402"/>
    <n v="0"/>
    <n v="0"/>
    <n v="0"/>
    <n v="0"/>
    <n v="0"/>
    <n v="0"/>
    <n v="4"/>
    <n v="0"/>
    <n v="36"/>
    <n v="1"/>
    <n v="1"/>
    <n v="1"/>
    <n v="9"/>
    <n v="706"/>
  </r>
  <r>
    <x v="9"/>
    <x v="2"/>
    <x v="2"/>
    <s v=" 05, 0 2024"/>
    <x v="8"/>
    <s v="Wednesday"/>
    <s v="Jun 05, 08:30 PM LOCAL  "/>
    <x v="4"/>
    <s v="Australia"/>
    <x v="16"/>
    <x v="38"/>
    <x v="402"/>
    <n v="0"/>
    <n v="0"/>
    <n v="0"/>
    <n v="0"/>
    <n v="0"/>
    <n v="0"/>
    <n v="3"/>
    <n v="0"/>
    <n v="30"/>
    <n v="1"/>
    <n v="0"/>
    <n v="0"/>
    <n v="10"/>
    <n v="707"/>
  </r>
  <r>
    <x v="9"/>
    <x v="2"/>
    <x v="2"/>
    <s v=" 05, 0 2024"/>
    <x v="8"/>
    <s v="Wednesday"/>
    <s v="Jun 05, 08:30 PM LOCAL  "/>
    <x v="4"/>
    <s v="Australia"/>
    <x v="16"/>
    <x v="37"/>
    <x v="402"/>
    <n v="0"/>
    <n v="0"/>
    <n v="0"/>
    <n v="0"/>
    <n v="0"/>
    <n v="0"/>
    <n v="4"/>
    <n v="0"/>
    <n v="28"/>
    <n v="0"/>
    <n v="1"/>
    <n v="0"/>
    <n v="7"/>
    <n v="708"/>
  </r>
  <r>
    <x v="9"/>
    <x v="2"/>
    <x v="2"/>
    <s v=" 05, 0 2024"/>
    <x v="8"/>
    <s v="Wednesday"/>
    <s v="Jun 05, 08:30 PM LOCAL  "/>
    <x v="4"/>
    <s v="Australia"/>
    <x v="16"/>
    <x v="36"/>
    <x v="402"/>
    <n v="0"/>
    <n v="0"/>
    <n v="0"/>
    <n v="0"/>
    <n v="0"/>
    <n v="0"/>
    <n v="4"/>
    <n v="0"/>
    <n v="38"/>
    <n v="2"/>
    <n v="1"/>
    <n v="0"/>
    <n v="9.5"/>
    <n v="709"/>
  </r>
  <r>
    <x v="9"/>
    <x v="2"/>
    <x v="2"/>
    <s v=" 05, 0 2024"/>
    <x v="8"/>
    <s v="Wednesday"/>
    <s v="Jun 05, 08:30 PM LOCAL  "/>
    <x v="4"/>
    <s v="Australia"/>
    <x v="16"/>
    <x v="31"/>
    <x v="402"/>
    <n v="0"/>
    <n v="0"/>
    <n v="0"/>
    <n v="0"/>
    <n v="0"/>
    <n v="0"/>
    <n v="4"/>
    <n v="0"/>
    <n v="18"/>
    <n v="0"/>
    <n v="0"/>
    <n v="0"/>
    <n v="4.5"/>
    <n v="710"/>
  </r>
  <r>
    <x v="9"/>
    <x v="2"/>
    <x v="2"/>
    <s v=" 05, 0 2024"/>
    <x v="8"/>
    <s v="Wednesday"/>
    <s v="Jun 05, 08:30 PM LOCAL  "/>
    <x v="4"/>
    <s v="Australia"/>
    <x v="16"/>
    <x v="32"/>
    <x v="402"/>
    <n v="0"/>
    <n v="0"/>
    <n v="0"/>
    <n v="0"/>
    <n v="0"/>
    <n v="0"/>
    <n v="1"/>
    <n v="0"/>
    <n v="12"/>
    <n v="0"/>
    <n v="0"/>
    <n v="0"/>
    <n v="12"/>
    <n v="711"/>
  </r>
  <r>
    <x v="9"/>
    <x v="2"/>
    <x v="2"/>
    <s v=" 05, 0 2024"/>
    <x v="8"/>
    <s v="Wednesday"/>
    <s v="Jun 05, 08:30 PM LOCAL  "/>
    <x v="15"/>
    <s v="Oman"/>
    <x v="17"/>
    <x v="191"/>
    <x v="402"/>
    <n v="0"/>
    <n v="0"/>
    <n v="0"/>
    <n v="0"/>
    <n v="0"/>
    <n v="0"/>
    <n v="3"/>
    <n v="0"/>
    <n v="20"/>
    <n v="2"/>
    <n v="0"/>
    <n v="5"/>
    <n v="6.6999998092651367"/>
    <n v="712"/>
  </r>
  <r>
    <x v="9"/>
    <x v="2"/>
    <x v="2"/>
    <s v=" 05, 0 2024"/>
    <x v="8"/>
    <s v="Wednesday"/>
    <s v="Jun 05, 08:30 PM LOCAL  "/>
    <x v="15"/>
    <s v="Oman"/>
    <x v="17"/>
    <x v="300"/>
    <x v="402"/>
    <n v="0"/>
    <n v="0"/>
    <n v="0"/>
    <n v="0"/>
    <n v="0"/>
    <n v="0"/>
    <n v="4"/>
    <n v="0"/>
    <n v="21"/>
    <n v="0"/>
    <n v="0"/>
    <n v="0"/>
    <n v="5.1999998092651367"/>
    <n v="713"/>
  </r>
  <r>
    <x v="9"/>
    <x v="2"/>
    <x v="2"/>
    <s v=" 05, 0 2024"/>
    <x v="8"/>
    <s v="Wednesday"/>
    <s v="Jun 05, 08:30 PM LOCAL  "/>
    <x v="15"/>
    <s v="Oman"/>
    <x v="17"/>
    <x v="301"/>
    <x v="402"/>
    <n v="0"/>
    <n v="0"/>
    <n v="0"/>
    <n v="0"/>
    <n v="0"/>
    <n v="0"/>
    <n v="4"/>
    <n v="0"/>
    <n v="28"/>
    <n v="2"/>
    <n v="0"/>
    <n v="1"/>
    <n v="7"/>
    <n v="714"/>
  </r>
  <r>
    <x v="9"/>
    <x v="2"/>
    <x v="2"/>
    <s v=" 05, 0 2024"/>
    <x v="8"/>
    <s v="Wednesday"/>
    <s v="Jun 05, 08:30 PM LOCAL  "/>
    <x v="15"/>
    <s v="Oman"/>
    <x v="17"/>
    <x v="268"/>
    <x v="402"/>
    <n v="0"/>
    <n v="0"/>
    <n v="0"/>
    <n v="0"/>
    <n v="0"/>
    <n v="0"/>
    <n v="3"/>
    <n v="0"/>
    <n v="19"/>
    <n v="3"/>
    <n v="0"/>
    <n v="1"/>
    <n v="6.3000001907348633"/>
    <n v="715"/>
  </r>
  <r>
    <x v="9"/>
    <x v="2"/>
    <x v="2"/>
    <s v=" 05, 0 2024"/>
    <x v="8"/>
    <s v="Wednesday"/>
    <s v="Jun 05, 08:30 PM LOCAL  "/>
    <x v="15"/>
    <s v="Oman"/>
    <x v="17"/>
    <x v="267"/>
    <x v="402"/>
    <n v="0"/>
    <n v="0"/>
    <n v="0"/>
    <n v="0"/>
    <n v="0"/>
    <n v="0"/>
    <n v="2"/>
    <n v="0"/>
    <n v="11"/>
    <n v="0"/>
    <n v="0"/>
    <n v="1"/>
    <n v="5.5"/>
    <n v="716"/>
  </r>
  <r>
    <x v="9"/>
    <x v="2"/>
    <x v="2"/>
    <s v=" 05, 0 2024"/>
    <x v="8"/>
    <s v="Wednesday"/>
    <s v="Jun 05, 08:30 PM LOCAL  "/>
    <x v="15"/>
    <s v="Oman"/>
    <x v="17"/>
    <x v="302"/>
    <x v="402"/>
    <n v="0"/>
    <n v="0"/>
    <n v="0"/>
    <n v="0"/>
    <n v="0"/>
    <n v="0"/>
    <n v="4"/>
    <n v="0"/>
    <n v="24"/>
    <n v="2"/>
    <n v="0"/>
    <n v="0"/>
    <n v="6"/>
    <n v="717"/>
  </r>
  <r>
    <x v="10"/>
    <x v="0"/>
    <x v="1"/>
    <s v=" 06, 1 2024"/>
    <x v="9"/>
    <s v="Thursday"/>
    <s v="Jun 06, 10:30 AM LOCAL  "/>
    <x v="1"/>
    <s v="Pakistan"/>
    <x v="18"/>
    <x v="303"/>
    <x v="402"/>
    <n v="0"/>
    <n v="0"/>
    <n v="0"/>
    <n v="0"/>
    <n v="0"/>
    <n v="0"/>
    <n v="4"/>
    <n v="0"/>
    <n v="30"/>
    <n v="3"/>
    <n v="0"/>
    <n v="0"/>
    <n v="7.5"/>
    <n v="718"/>
  </r>
  <r>
    <x v="10"/>
    <x v="0"/>
    <x v="1"/>
    <s v=" 06, 1 2024"/>
    <x v="9"/>
    <s v="Thursday"/>
    <s v="Jun 06, 10:30 AM LOCAL  "/>
    <x v="1"/>
    <s v="Pakistan"/>
    <x v="18"/>
    <x v="282"/>
    <x v="402"/>
    <n v="0"/>
    <n v="0"/>
    <n v="0"/>
    <n v="0"/>
    <n v="0"/>
    <n v="0"/>
    <n v="4"/>
    <n v="0"/>
    <n v="18"/>
    <n v="2"/>
    <n v="0"/>
    <n v="0"/>
    <n v="4.5"/>
    <n v="719"/>
  </r>
  <r>
    <x v="10"/>
    <x v="0"/>
    <x v="1"/>
    <s v=" 06, 1 2024"/>
    <x v="9"/>
    <s v="Thursday"/>
    <s v="Jun 06, 10:30 AM LOCAL  "/>
    <x v="1"/>
    <s v="Pakistan"/>
    <x v="18"/>
    <x v="281"/>
    <x v="402"/>
    <n v="0"/>
    <n v="0"/>
    <n v="0"/>
    <n v="0"/>
    <n v="0"/>
    <n v="0"/>
    <n v="4"/>
    <n v="0"/>
    <n v="30"/>
    <n v="1"/>
    <n v="0"/>
    <n v="2"/>
    <n v="7.5"/>
    <n v="720"/>
  </r>
  <r>
    <x v="10"/>
    <x v="0"/>
    <x v="1"/>
    <s v=" 06, 1 2024"/>
    <x v="9"/>
    <s v="Thursday"/>
    <s v="Jun 06, 10:30 AM LOCAL  "/>
    <x v="1"/>
    <s v="Pakistan"/>
    <x v="18"/>
    <x v="236"/>
    <x v="402"/>
    <n v="0"/>
    <n v="0"/>
    <n v="0"/>
    <n v="0"/>
    <n v="0"/>
    <n v="0"/>
    <n v="4"/>
    <n v="0"/>
    <n v="34"/>
    <n v="0"/>
    <n v="0"/>
    <n v="1"/>
    <n v="8.5"/>
    <n v="721"/>
  </r>
  <r>
    <x v="10"/>
    <x v="0"/>
    <x v="1"/>
    <s v=" 06, 1 2024"/>
    <x v="9"/>
    <s v="Thursday"/>
    <s v="Jun 06, 10:30 AM LOCAL  "/>
    <x v="1"/>
    <s v="Pakistan"/>
    <x v="18"/>
    <x v="238"/>
    <x v="402"/>
    <n v="0"/>
    <n v="0"/>
    <n v="0"/>
    <n v="0"/>
    <n v="0"/>
    <n v="0"/>
    <n v="3"/>
    <n v="0"/>
    <n v="37"/>
    <n v="1"/>
    <n v="0"/>
    <n v="1"/>
    <n v="12.300000190734863"/>
    <n v="722"/>
  </r>
  <r>
    <x v="10"/>
    <x v="0"/>
    <x v="1"/>
    <s v=" 06, 1 2024"/>
    <x v="9"/>
    <s v="Thursday"/>
    <s v="Jun 06, 10:30 AM LOCAL  "/>
    <x v="1"/>
    <s v="Pakistan"/>
    <x v="18"/>
    <x v="235"/>
    <x v="402"/>
    <n v="0"/>
    <n v="0"/>
    <n v="0"/>
    <n v="0"/>
    <n v="0"/>
    <n v="0"/>
    <n v="1"/>
    <n v="0"/>
    <n v="6"/>
    <n v="0"/>
    <n v="0"/>
    <n v="0"/>
    <n v="6"/>
    <n v="723"/>
  </r>
  <r>
    <x v="10"/>
    <x v="0"/>
    <x v="1"/>
    <s v=" 06, 1 2024"/>
    <x v="9"/>
    <s v="Thursday"/>
    <s v="Jun 06, 10:30 AM LOCAL  "/>
    <x v="16"/>
    <s v="United States"/>
    <x v="19"/>
    <x v="138"/>
    <x v="402"/>
    <n v="0"/>
    <n v="0"/>
    <n v="0"/>
    <n v="0"/>
    <n v="0"/>
    <n v="0"/>
    <n v="4"/>
    <n v="0"/>
    <n v="33"/>
    <n v="0"/>
    <n v="0"/>
    <n v="2"/>
    <n v="8.1999998092651367"/>
    <n v="724"/>
  </r>
  <r>
    <x v="10"/>
    <x v="0"/>
    <x v="1"/>
    <s v=" 06, 1 2024"/>
    <x v="9"/>
    <s v="Thursday"/>
    <s v="Jun 06, 10:30 AM LOCAL  "/>
    <x v="16"/>
    <s v="United States"/>
    <x v="19"/>
    <x v="304"/>
    <x v="402"/>
    <n v="0"/>
    <n v="0"/>
    <n v="0"/>
    <n v="0"/>
    <n v="0"/>
    <n v="0"/>
    <n v="4"/>
    <n v="0"/>
    <n v="25"/>
    <n v="1"/>
    <n v="0"/>
    <n v="3"/>
    <n v="6.1999998092651367"/>
    <n v="725"/>
  </r>
  <r>
    <x v="10"/>
    <x v="0"/>
    <x v="1"/>
    <s v=" 06, 1 2024"/>
    <x v="9"/>
    <s v="Thursday"/>
    <s v="Jun 06, 10:30 AM LOCAL  "/>
    <x v="16"/>
    <s v="United States"/>
    <x v="19"/>
    <x v="216"/>
    <x v="402"/>
    <n v="0"/>
    <n v="0"/>
    <n v="0"/>
    <n v="0"/>
    <n v="0"/>
    <n v="0"/>
    <n v="4"/>
    <n v="0"/>
    <n v="26"/>
    <n v="1"/>
    <n v="0"/>
    <n v="2"/>
    <n v="6.5"/>
    <n v="726"/>
  </r>
  <r>
    <x v="10"/>
    <x v="0"/>
    <x v="1"/>
    <s v=" 06, 1 2024"/>
    <x v="9"/>
    <s v="Thursday"/>
    <s v="Jun 06, 10:30 AM LOCAL  "/>
    <x v="16"/>
    <s v="United States"/>
    <x v="19"/>
    <x v="139"/>
    <x v="402"/>
    <n v="0"/>
    <n v="0"/>
    <n v="0"/>
    <n v="0"/>
    <n v="0"/>
    <n v="0"/>
    <n v="4"/>
    <n v="0"/>
    <n v="37"/>
    <n v="1"/>
    <n v="0"/>
    <n v="3"/>
    <n v="9.1999998092651367"/>
    <n v="727"/>
  </r>
  <r>
    <x v="10"/>
    <x v="0"/>
    <x v="1"/>
    <s v=" 06, 1 2024"/>
    <x v="9"/>
    <s v="Thursday"/>
    <s v="Jun 06, 10:30 AM LOCAL  "/>
    <x v="16"/>
    <s v="United States"/>
    <x v="19"/>
    <x v="135"/>
    <x v="402"/>
    <n v="0"/>
    <n v="0"/>
    <n v="0"/>
    <n v="0"/>
    <n v="0"/>
    <n v="0"/>
    <n v="3"/>
    <n v="0"/>
    <n v="27"/>
    <n v="0"/>
    <n v="0"/>
    <n v="1"/>
    <n v="9"/>
    <n v="728"/>
  </r>
  <r>
    <x v="10"/>
    <x v="0"/>
    <x v="1"/>
    <s v=" 06, 1 2024"/>
    <x v="9"/>
    <s v="Thursday"/>
    <s v="Jun 06, 10:30 AM LOCAL  "/>
    <x v="16"/>
    <s v="United States"/>
    <x v="19"/>
    <x v="137"/>
    <x v="402"/>
    <n v="0"/>
    <n v="0"/>
    <n v="0"/>
    <n v="0"/>
    <n v="0"/>
    <n v="0"/>
    <n v="1"/>
    <n v="0"/>
    <n v="10"/>
    <n v="0"/>
    <n v="0"/>
    <n v="0"/>
    <n v="10"/>
    <n v="729"/>
  </r>
  <r>
    <x v="11"/>
    <x v="2"/>
    <x v="3"/>
    <s v=" 06, 0 2024"/>
    <x v="10"/>
    <s v="Thursday"/>
    <s v="Jun 06, 03:00 PM LOCAL  "/>
    <x v="10"/>
    <s v="Namibia"/>
    <x v="20"/>
    <x v="305"/>
    <x v="402"/>
    <n v="0"/>
    <n v="0"/>
    <n v="0"/>
    <n v="0"/>
    <n v="0"/>
    <n v="0"/>
    <n v="4"/>
    <n v="0"/>
    <n v="33"/>
    <n v="3"/>
    <n v="1"/>
    <n v="2"/>
    <n v="8.1999998092651367"/>
    <n v="730"/>
  </r>
  <r>
    <x v="11"/>
    <x v="2"/>
    <x v="3"/>
    <s v=" 06, 0 2024"/>
    <x v="10"/>
    <s v="Thursday"/>
    <s v="Jun 06, 03:00 PM LOCAL  "/>
    <x v="10"/>
    <s v="Namibia"/>
    <x v="20"/>
    <x v="306"/>
    <x v="402"/>
    <n v="0"/>
    <n v="0"/>
    <n v="0"/>
    <n v="0"/>
    <n v="0"/>
    <n v="0"/>
    <n v="4"/>
    <n v="0"/>
    <n v="16"/>
    <n v="2"/>
    <n v="0"/>
    <n v="0"/>
    <n v="4"/>
    <n v="731"/>
  </r>
  <r>
    <x v="11"/>
    <x v="2"/>
    <x v="3"/>
    <s v=" 06, 0 2024"/>
    <x v="10"/>
    <s v="Thursday"/>
    <s v="Jun 06, 03:00 PM LOCAL  "/>
    <x v="10"/>
    <s v="Namibia"/>
    <x v="20"/>
    <x v="307"/>
    <x v="402"/>
    <n v="0"/>
    <n v="0"/>
    <n v="0"/>
    <n v="0"/>
    <n v="0"/>
    <n v="0"/>
    <n v="3"/>
    <n v="0"/>
    <n v="23"/>
    <n v="1"/>
    <n v="1"/>
    <n v="1"/>
    <n v="7.6999998092651367"/>
    <n v="732"/>
  </r>
  <r>
    <x v="11"/>
    <x v="2"/>
    <x v="3"/>
    <s v=" 06, 0 2024"/>
    <x v="10"/>
    <s v="Thursday"/>
    <s v="Jun 06, 03:00 PM LOCAL  "/>
    <x v="10"/>
    <s v="Namibia"/>
    <x v="20"/>
    <x v="152"/>
    <x v="402"/>
    <n v="0"/>
    <n v="0"/>
    <n v="0"/>
    <n v="0"/>
    <n v="0"/>
    <n v="0"/>
    <n v="4"/>
    <n v="0"/>
    <n v="39"/>
    <n v="0"/>
    <n v="0"/>
    <n v="0"/>
    <n v="9.8000001907348633"/>
    <n v="733"/>
  </r>
  <r>
    <x v="11"/>
    <x v="2"/>
    <x v="3"/>
    <s v=" 06, 0 2024"/>
    <x v="10"/>
    <s v="Thursday"/>
    <s v="Jun 06, 03:00 PM LOCAL  "/>
    <x v="10"/>
    <s v="Namibia"/>
    <x v="20"/>
    <x v="151"/>
    <x v="402"/>
    <n v="0"/>
    <n v="0"/>
    <n v="0"/>
    <n v="0"/>
    <n v="0"/>
    <n v="0"/>
    <n v="3"/>
    <n v="0"/>
    <n v="24"/>
    <n v="1"/>
    <n v="0"/>
    <n v="0"/>
    <n v="8"/>
    <n v="734"/>
  </r>
  <r>
    <x v="11"/>
    <x v="2"/>
    <x v="3"/>
    <s v=" 06, 0 2024"/>
    <x v="10"/>
    <s v="Thursday"/>
    <s v="Jun 06, 03:00 PM LOCAL  "/>
    <x v="5"/>
    <s v="Scotland"/>
    <x v="21"/>
    <x v="308"/>
    <x v="402"/>
    <n v="0"/>
    <n v="0"/>
    <n v="0"/>
    <n v="0"/>
    <n v="0"/>
    <n v="0"/>
    <n v="4"/>
    <n v="0"/>
    <n v="36"/>
    <n v="1"/>
    <n v="1"/>
    <n v="8"/>
    <n v="9"/>
    <n v="735"/>
  </r>
  <r>
    <x v="11"/>
    <x v="2"/>
    <x v="3"/>
    <s v=" 06, 0 2024"/>
    <x v="10"/>
    <s v="Thursday"/>
    <s v="Jun 06, 03:00 PM LOCAL  "/>
    <x v="5"/>
    <s v="Scotland"/>
    <x v="21"/>
    <x v="45"/>
    <x v="402"/>
    <n v="0"/>
    <n v="0"/>
    <n v="0"/>
    <n v="0"/>
    <n v="0"/>
    <n v="0"/>
    <n v="3"/>
    <n v="0"/>
    <n v="30"/>
    <n v="0"/>
    <n v="0"/>
    <n v="0"/>
    <n v="8.6000003814697266"/>
    <n v="736"/>
  </r>
  <r>
    <x v="11"/>
    <x v="2"/>
    <x v="3"/>
    <s v=" 06, 0 2024"/>
    <x v="10"/>
    <s v="Thursday"/>
    <s v="Jun 06, 03:00 PM LOCAL  "/>
    <x v="5"/>
    <s v="Scotland"/>
    <x v="21"/>
    <x v="147"/>
    <x v="402"/>
    <n v="0"/>
    <n v="0"/>
    <n v="0"/>
    <n v="0"/>
    <n v="0"/>
    <n v="0"/>
    <n v="3"/>
    <n v="0"/>
    <n v="39"/>
    <n v="1"/>
    <n v="0"/>
    <n v="1"/>
    <n v="13"/>
    <n v="737"/>
  </r>
  <r>
    <x v="11"/>
    <x v="2"/>
    <x v="3"/>
    <s v=" 06, 0 2024"/>
    <x v="10"/>
    <s v="Thursday"/>
    <s v="Jun 06, 03:00 PM LOCAL  "/>
    <x v="5"/>
    <s v="Scotland"/>
    <x v="21"/>
    <x v="146"/>
    <x v="402"/>
    <n v="0"/>
    <n v="0"/>
    <n v="0"/>
    <n v="0"/>
    <n v="0"/>
    <n v="0"/>
    <n v="4"/>
    <n v="0"/>
    <n v="20"/>
    <n v="1"/>
    <n v="0"/>
    <n v="0"/>
    <n v="5"/>
    <n v="738"/>
  </r>
  <r>
    <x v="11"/>
    <x v="2"/>
    <x v="3"/>
    <s v=" 06, 0 2024"/>
    <x v="10"/>
    <s v="Thursday"/>
    <s v="Jun 06, 03:00 PM LOCAL  "/>
    <x v="5"/>
    <s v="Scotland"/>
    <x v="21"/>
    <x v="43"/>
    <x v="402"/>
    <n v="0"/>
    <n v="0"/>
    <n v="0"/>
    <n v="0"/>
    <n v="0"/>
    <n v="0"/>
    <n v="4"/>
    <n v="0"/>
    <n v="29"/>
    <n v="2"/>
    <n v="0"/>
    <n v="3"/>
    <n v="7.1999998092651367"/>
    <n v="739"/>
  </r>
  <r>
    <x v="12"/>
    <x v="3"/>
    <x v="1"/>
    <s v=" 07, 1 2024"/>
    <x v="11"/>
    <s v="Friday"/>
    <s v="Jun 07, 10:30 AM LOCAL  "/>
    <x v="13"/>
    <s v="Canada"/>
    <x v="22"/>
    <x v="109"/>
    <x v="402"/>
    <n v="0"/>
    <n v="0"/>
    <n v="0"/>
    <n v="0"/>
    <n v="0"/>
    <n v="0"/>
    <n v="4"/>
    <n v="0"/>
    <n v="23"/>
    <n v="1"/>
    <n v="0"/>
    <n v="1"/>
    <n v="5.8000001907348633"/>
    <n v="740"/>
  </r>
  <r>
    <x v="12"/>
    <x v="3"/>
    <x v="1"/>
    <s v=" 07, 1 2024"/>
    <x v="11"/>
    <s v="Friday"/>
    <s v="Jun 07, 10:30 AM LOCAL  "/>
    <x v="13"/>
    <s v="Canada"/>
    <x v="22"/>
    <x v="111"/>
    <x v="402"/>
    <n v="0"/>
    <n v="0"/>
    <n v="0"/>
    <n v="0"/>
    <n v="0"/>
    <n v="0"/>
    <n v="4"/>
    <n v="0"/>
    <n v="37"/>
    <n v="0"/>
    <n v="0"/>
    <n v="2"/>
    <n v="9.1999998092651367"/>
    <n v="741"/>
  </r>
  <r>
    <x v="12"/>
    <x v="3"/>
    <x v="1"/>
    <s v=" 07, 1 2024"/>
    <x v="11"/>
    <s v="Friday"/>
    <s v="Jun 07, 10:30 AM LOCAL  "/>
    <x v="13"/>
    <s v="Canada"/>
    <x v="22"/>
    <x v="309"/>
    <x v="402"/>
    <n v="0"/>
    <n v="0"/>
    <n v="0"/>
    <n v="0"/>
    <n v="0"/>
    <n v="0"/>
    <n v="4"/>
    <n v="0"/>
    <n v="32"/>
    <n v="2"/>
    <n v="0"/>
    <n v="1"/>
    <n v="8"/>
    <n v="742"/>
  </r>
  <r>
    <x v="12"/>
    <x v="3"/>
    <x v="1"/>
    <s v=" 07, 1 2024"/>
    <x v="11"/>
    <s v="Friday"/>
    <s v="Jun 07, 10:30 AM LOCAL  "/>
    <x v="13"/>
    <s v="Canada"/>
    <x v="22"/>
    <x v="110"/>
    <x v="402"/>
    <n v="0"/>
    <n v="0"/>
    <n v="0"/>
    <n v="0"/>
    <n v="0"/>
    <n v="0"/>
    <n v="4"/>
    <n v="0"/>
    <n v="24"/>
    <n v="2"/>
    <n v="0"/>
    <n v="0"/>
    <n v="6"/>
    <n v="743"/>
  </r>
  <r>
    <x v="12"/>
    <x v="3"/>
    <x v="1"/>
    <s v=" 07, 1 2024"/>
    <x v="11"/>
    <s v="Friday"/>
    <s v="Jun 07, 10:30 AM LOCAL  "/>
    <x v="13"/>
    <s v="Canada"/>
    <x v="22"/>
    <x v="108"/>
    <x v="402"/>
    <n v="0"/>
    <n v="0"/>
    <n v="0"/>
    <n v="0"/>
    <n v="0"/>
    <n v="0"/>
    <n v="2"/>
    <n v="0"/>
    <n v="10"/>
    <n v="1"/>
    <n v="0"/>
    <n v="0"/>
    <n v="5"/>
    <n v="744"/>
  </r>
  <r>
    <x v="12"/>
    <x v="3"/>
    <x v="1"/>
    <s v=" 07, 1 2024"/>
    <x v="11"/>
    <s v="Friday"/>
    <s v="Jun 07, 10:30 AM LOCAL  "/>
    <x v="13"/>
    <s v="Canada"/>
    <x v="22"/>
    <x v="106"/>
    <x v="402"/>
    <n v="0"/>
    <n v="0"/>
    <n v="0"/>
    <n v="0"/>
    <n v="0"/>
    <n v="0"/>
    <n v="2"/>
    <n v="0"/>
    <n v="11"/>
    <n v="0"/>
    <n v="0"/>
    <n v="1"/>
    <n v="5.5"/>
    <n v="745"/>
  </r>
  <r>
    <x v="12"/>
    <x v="3"/>
    <x v="1"/>
    <s v=" 07, 1 2024"/>
    <x v="11"/>
    <s v="Friday"/>
    <s v="Jun 07, 10:30 AM LOCAL  "/>
    <x v="0"/>
    <s v="Ireland"/>
    <x v="23"/>
    <x v="225"/>
    <x v="402"/>
    <n v="0"/>
    <n v="0"/>
    <n v="0"/>
    <n v="0"/>
    <n v="0"/>
    <n v="0"/>
    <n v="4"/>
    <n v="0"/>
    <n v="38"/>
    <n v="0"/>
    <n v="0"/>
    <n v="3"/>
    <n v="9.5"/>
    <n v="746"/>
  </r>
  <r>
    <x v="12"/>
    <x v="3"/>
    <x v="1"/>
    <s v=" 07, 1 2024"/>
    <x v="11"/>
    <s v="Friday"/>
    <s v="Jun 07, 10:30 AM LOCAL  "/>
    <x v="0"/>
    <s v="Ireland"/>
    <x v="23"/>
    <x v="284"/>
    <x v="402"/>
    <n v="0"/>
    <n v="0"/>
    <n v="0"/>
    <n v="0"/>
    <n v="0"/>
    <n v="0"/>
    <n v="4"/>
    <n v="0"/>
    <n v="16"/>
    <n v="2"/>
    <n v="0"/>
    <n v="1"/>
    <n v="4"/>
    <n v="747"/>
  </r>
  <r>
    <x v="12"/>
    <x v="3"/>
    <x v="1"/>
    <s v=" 07, 1 2024"/>
    <x v="11"/>
    <s v="Friday"/>
    <s v="Jun 07, 10:30 AM LOCAL  "/>
    <x v="0"/>
    <s v="Ireland"/>
    <x v="23"/>
    <x v="310"/>
    <x v="402"/>
    <n v="0"/>
    <n v="0"/>
    <n v="0"/>
    <n v="0"/>
    <n v="0"/>
    <n v="0"/>
    <n v="4"/>
    <n v="0"/>
    <n v="27"/>
    <n v="1"/>
    <n v="0"/>
    <n v="0"/>
    <n v="6.8000001907348633"/>
    <n v="748"/>
  </r>
  <r>
    <x v="12"/>
    <x v="3"/>
    <x v="1"/>
    <s v=" 07, 1 2024"/>
    <x v="11"/>
    <s v="Friday"/>
    <s v="Jun 07, 10:30 AM LOCAL  "/>
    <x v="0"/>
    <s v="Ireland"/>
    <x v="23"/>
    <x v="154"/>
    <x v="402"/>
    <n v="0"/>
    <n v="0"/>
    <n v="0"/>
    <n v="0"/>
    <n v="0"/>
    <n v="0"/>
    <n v="4"/>
    <n v="0"/>
    <n v="22"/>
    <n v="1"/>
    <n v="0"/>
    <n v="0"/>
    <n v="5.5"/>
    <n v="749"/>
  </r>
  <r>
    <x v="12"/>
    <x v="3"/>
    <x v="1"/>
    <s v=" 07, 1 2024"/>
    <x v="11"/>
    <s v="Friday"/>
    <s v="Jun 07, 10:30 AM LOCAL  "/>
    <x v="0"/>
    <s v="Ireland"/>
    <x v="23"/>
    <x v="6"/>
    <x v="402"/>
    <n v="0"/>
    <n v="0"/>
    <n v="0"/>
    <n v="0"/>
    <n v="0"/>
    <n v="0"/>
    <n v="4"/>
    <n v="0"/>
    <n v="18"/>
    <n v="2"/>
    <n v="0"/>
    <n v="1"/>
    <n v="4.5"/>
    <n v="750"/>
  </r>
  <r>
    <x v="13"/>
    <x v="1"/>
    <x v="0"/>
    <s v=" 07, 0 2024"/>
    <x v="12"/>
    <s v="Friday"/>
    <s v="Jun 07, 07:30 PM LOCAL  "/>
    <x v="17"/>
    <s v="Afghanistan"/>
    <x v="24"/>
    <x v="168"/>
    <x v="402"/>
    <n v="0"/>
    <n v="0"/>
    <n v="0"/>
    <n v="0"/>
    <n v="0"/>
    <n v="0"/>
    <n v="4"/>
    <n v="0"/>
    <n v="22"/>
    <n v="2"/>
    <n v="0"/>
    <n v="0"/>
    <n v="5.5"/>
    <n v="751"/>
  </r>
  <r>
    <x v="13"/>
    <x v="1"/>
    <x v="0"/>
    <s v=" 07, 0 2024"/>
    <x v="12"/>
    <s v="Friday"/>
    <s v="Jun 07, 07:30 PM LOCAL  "/>
    <x v="17"/>
    <s v="Afghanistan"/>
    <x v="24"/>
    <x v="311"/>
    <x v="402"/>
    <n v="0"/>
    <n v="0"/>
    <n v="0"/>
    <n v="0"/>
    <n v="0"/>
    <n v="0"/>
    <n v="4"/>
    <n v="0"/>
    <n v="37"/>
    <n v="2"/>
    <n v="0"/>
    <n v="0"/>
    <n v="9.1999998092651367"/>
    <n v="752"/>
  </r>
  <r>
    <x v="13"/>
    <x v="1"/>
    <x v="0"/>
    <s v=" 07, 0 2024"/>
    <x v="12"/>
    <s v="Friday"/>
    <s v="Jun 07, 07:30 PM LOCAL  "/>
    <x v="17"/>
    <s v="Afghanistan"/>
    <x v="24"/>
    <x v="312"/>
    <x v="402"/>
    <n v="0"/>
    <n v="0"/>
    <n v="0"/>
    <n v="0"/>
    <n v="0"/>
    <n v="0"/>
    <n v="4"/>
    <n v="0"/>
    <n v="24"/>
    <n v="0"/>
    <n v="0"/>
    <n v="0"/>
    <n v="6"/>
    <n v="753"/>
  </r>
  <r>
    <x v="13"/>
    <x v="1"/>
    <x v="0"/>
    <s v=" 07, 0 2024"/>
    <x v="12"/>
    <s v="Friday"/>
    <s v="Jun 07, 07:30 PM LOCAL  "/>
    <x v="17"/>
    <s v="Afghanistan"/>
    <x v="24"/>
    <x v="169"/>
    <x v="402"/>
    <n v="0"/>
    <n v="0"/>
    <n v="0"/>
    <n v="0"/>
    <n v="0"/>
    <n v="0"/>
    <n v="3"/>
    <n v="0"/>
    <n v="27"/>
    <n v="0"/>
    <n v="0"/>
    <n v="0"/>
    <n v="9"/>
    <n v="754"/>
  </r>
  <r>
    <x v="13"/>
    <x v="1"/>
    <x v="0"/>
    <s v=" 07, 0 2024"/>
    <x v="12"/>
    <s v="Friday"/>
    <s v="Jun 07, 07:30 PM LOCAL  "/>
    <x v="17"/>
    <s v="Afghanistan"/>
    <x v="24"/>
    <x v="163"/>
    <x v="402"/>
    <n v="0"/>
    <n v="0"/>
    <n v="0"/>
    <n v="0"/>
    <n v="0"/>
    <n v="0"/>
    <n v="4"/>
    <n v="0"/>
    <n v="28"/>
    <n v="1"/>
    <n v="0"/>
    <n v="0"/>
    <n v="7"/>
    <n v="755"/>
  </r>
  <r>
    <x v="13"/>
    <x v="1"/>
    <x v="0"/>
    <s v=" 07, 0 2024"/>
    <x v="12"/>
    <s v="Friday"/>
    <s v="Jun 07, 07:30 PM LOCAL  "/>
    <x v="8"/>
    <s v="New Zealand"/>
    <x v="25"/>
    <x v="280"/>
    <x v="402"/>
    <n v="0"/>
    <n v="0"/>
    <n v="0"/>
    <n v="0"/>
    <n v="0"/>
    <n v="0"/>
    <n v="3"/>
    <n v="0"/>
    <n v="17"/>
    <n v="4"/>
    <n v="0"/>
    <n v="3"/>
    <n v="5.0999999046325684"/>
    <n v="756"/>
  </r>
  <r>
    <x v="13"/>
    <x v="1"/>
    <x v="0"/>
    <s v=" 07, 0 2024"/>
    <x v="12"/>
    <s v="Friday"/>
    <s v="Jun 07, 07:30 PM LOCAL  "/>
    <x v="8"/>
    <s v="New Zealand"/>
    <x v="25"/>
    <x v="254"/>
    <x v="402"/>
    <n v="0"/>
    <n v="0"/>
    <n v="0"/>
    <n v="0"/>
    <n v="0"/>
    <n v="0"/>
    <n v="4"/>
    <n v="0"/>
    <n v="16"/>
    <n v="2"/>
    <n v="0"/>
    <n v="0"/>
    <n v="4"/>
    <n v="757"/>
  </r>
  <r>
    <x v="13"/>
    <x v="1"/>
    <x v="0"/>
    <s v=" 07, 0 2024"/>
    <x v="12"/>
    <s v="Friday"/>
    <s v="Jun 07, 07:30 PM LOCAL  "/>
    <x v="8"/>
    <s v="New Zealand"/>
    <x v="25"/>
    <x v="279"/>
    <x v="402"/>
    <n v="0"/>
    <n v="0"/>
    <n v="0"/>
    <n v="0"/>
    <n v="0"/>
    <n v="0"/>
    <n v="3"/>
    <n v="0"/>
    <n v="10"/>
    <n v="0"/>
    <n v="0"/>
    <n v="0"/>
    <n v="3.2999999523162842"/>
    <n v="758"/>
  </r>
  <r>
    <x v="13"/>
    <x v="1"/>
    <x v="0"/>
    <s v=" 07, 0 2024"/>
    <x v="12"/>
    <s v="Friday"/>
    <s v="Jun 07, 07:30 PM LOCAL  "/>
    <x v="8"/>
    <s v="New Zealand"/>
    <x v="25"/>
    <x v="71"/>
    <x v="402"/>
    <n v="0"/>
    <n v="0"/>
    <n v="0"/>
    <n v="0"/>
    <n v="0"/>
    <n v="0"/>
    <n v="4"/>
    <n v="0"/>
    <n v="17"/>
    <n v="4"/>
    <n v="0"/>
    <n v="2"/>
    <n v="4.1999998092651367"/>
    <n v="759"/>
  </r>
  <r>
    <x v="13"/>
    <x v="1"/>
    <x v="0"/>
    <s v=" 07, 0 2024"/>
    <x v="12"/>
    <s v="Friday"/>
    <s v="Jun 07, 07:30 PM LOCAL  "/>
    <x v="8"/>
    <s v="New Zealand"/>
    <x v="25"/>
    <x v="278"/>
    <x v="402"/>
    <n v="0"/>
    <n v="0"/>
    <n v="0"/>
    <n v="0"/>
    <n v="0"/>
    <n v="0"/>
    <n v="1"/>
    <n v="0"/>
    <n v="10"/>
    <n v="0"/>
    <n v="0"/>
    <n v="0"/>
    <n v="10"/>
    <n v="760"/>
  </r>
  <r>
    <x v="14"/>
    <x v="0"/>
    <x v="0"/>
    <s v=" 07, 0 2024"/>
    <x v="12"/>
    <s v="Friday"/>
    <s v="Jun 07, 07:30 PM LOCAL  "/>
    <x v="18"/>
    <s v="Sri Lanka"/>
    <x v="26"/>
    <x v="181"/>
    <x v="402"/>
    <n v="0"/>
    <n v="0"/>
    <n v="0"/>
    <n v="0"/>
    <n v="0"/>
    <n v="0"/>
    <n v="4"/>
    <n v="0"/>
    <n v="24"/>
    <n v="1"/>
    <n v="0"/>
    <n v="0"/>
    <n v="6"/>
    <n v="761"/>
  </r>
  <r>
    <x v="14"/>
    <x v="0"/>
    <x v="0"/>
    <s v=" 07, 0 2024"/>
    <x v="12"/>
    <s v="Friday"/>
    <s v="Jun 07, 07:30 PM LOCAL  "/>
    <x v="18"/>
    <s v="Sri Lanka"/>
    <x v="26"/>
    <x v="247"/>
    <x v="402"/>
    <n v="0"/>
    <n v="0"/>
    <n v="0"/>
    <n v="0"/>
    <n v="0"/>
    <n v="0"/>
    <n v="3"/>
    <n v="0"/>
    <n v="30"/>
    <n v="0"/>
    <n v="0"/>
    <n v="0"/>
    <n v="10"/>
    <n v="762"/>
  </r>
  <r>
    <x v="14"/>
    <x v="0"/>
    <x v="0"/>
    <s v=" 07, 0 2024"/>
    <x v="12"/>
    <s v="Friday"/>
    <s v="Jun 07, 07:30 PM LOCAL  "/>
    <x v="18"/>
    <s v="Sri Lanka"/>
    <x v="26"/>
    <x v="180"/>
    <x v="402"/>
    <n v="0"/>
    <n v="0"/>
    <n v="0"/>
    <n v="0"/>
    <n v="0"/>
    <n v="0"/>
    <n v="4"/>
    <n v="0"/>
    <n v="25"/>
    <n v="2"/>
    <n v="0"/>
    <n v="1"/>
    <n v="6.1999998092651367"/>
    <n v="763"/>
  </r>
  <r>
    <x v="14"/>
    <x v="0"/>
    <x v="0"/>
    <s v=" 07, 0 2024"/>
    <x v="12"/>
    <s v="Friday"/>
    <s v="Jun 07, 07:30 PM LOCAL  "/>
    <x v="18"/>
    <s v="Sri Lanka"/>
    <x v="26"/>
    <x v="271"/>
    <x v="402"/>
    <n v="0"/>
    <n v="0"/>
    <n v="0"/>
    <n v="0"/>
    <n v="0"/>
    <n v="0"/>
    <n v="4"/>
    <n v="0"/>
    <n v="17"/>
    <n v="3"/>
    <n v="0"/>
    <n v="1"/>
    <n v="4.1999998092651367"/>
    <n v="764"/>
  </r>
  <r>
    <x v="14"/>
    <x v="0"/>
    <x v="0"/>
    <s v=" 07, 0 2024"/>
    <x v="12"/>
    <s v="Friday"/>
    <s v="Jun 07, 07:30 PM LOCAL  "/>
    <x v="18"/>
    <s v="Sri Lanka"/>
    <x v="26"/>
    <x v="179"/>
    <x v="402"/>
    <n v="0"/>
    <n v="0"/>
    <n v="0"/>
    <n v="0"/>
    <n v="0"/>
    <n v="0"/>
    <n v="4"/>
    <n v="0"/>
    <n v="22"/>
    <n v="3"/>
    <n v="0"/>
    <n v="0"/>
    <n v="5.5"/>
    <n v="765"/>
  </r>
  <r>
    <x v="14"/>
    <x v="0"/>
    <x v="0"/>
    <s v=" 07, 0 2024"/>
    <x v="12"/>
    <s v="Friday"/>
    <s v="Jun 07, 07:30 PM LOCAL  "/>
    <x v="18"/>
    <s v="Sri Lanka"/>
    <x v="26"/>
    <x v="178"/>
    <x v="402"/>
    <n v="0"/>
    <n v="0"/>
    <n v="0"/>
    <n v="0"/>
    <n v="0"/>
    <n v="0"/>
    <n v="1"/>
    <n v="0"/>
    <n v="4"/>
    <n v="0"/>
    <n v="0"/>
    <n v="0"/>
    <n v="4"/>
    <n v="766"/>
  </r>
  <r>
    <x v="14"/>
    <x v="0"/>
    <x v="0"/>
    <s v=" 07, 0 2024"/>
    <x v="12"/>
    <s v="Friday"/>
    <s v="Jun 07, 07:30 PM LOCAL  "/>
    <x v="6"/>
    <s v="Bangladesh"/>
    <x v="27"/>
    <x v="171"/>
    <x v="402"/>
    <n v="0"/>
    <n v="0"/>
    <n v="0"/>
    <n v="0"/>
    <n v="0"/>
    <n v="0"/>
    <n v="2"/>
    <n v="0"/>
    <n v="11"/>
    <n v="1"/>
    <n v="0"/>
    <n v="1"/>
    <n v="5.5"/>
    <n v="767"/>
  </r>
  <r>
    <x v="14"/>
    <x v="0"/>
    <x v="0"/>
    <s v=" 07, 0 2024"/>
    <x v="12"/>
    <s v="Friday"/>
    <s v="Jun 07, 07:30 PM LOCAL  "/>
    <x v="6"/>
    <s v="Bangladesh"/>
    <x v="27"/>
    <x v="289"/>
    <x v="402"/>
    <n v="0"/>
    <n v="0"/>
    <n v="0"/>
    <n v="0"/>
    <n v="0"/>
    <n v="0"/>
    <n v="4"/>
    <n v="0"/>
    <n v="18"/>
    <n v="4"/>
    <n v="0"/>
    <n v="5"/>
    <n v="4.5"/>
    <n v="768"/>
  </r>
  <r>
    <x v="14"/>
    <x v="0"/>
    <x v="0"/>
    <s v=" 07, 0 2024"/>
    <x v="12"/>
    <s v="Friday"/>
    <s v="Jun 07, 07:30 PM LOCAL  "/>
    <x v="6"/>
    <s v="Bangladesh"/>
    <x v="27"/>
    <x v="292"/>
    <x v="402"/>
    <n v="0"/>
    <n v="0"/>
    <n v="0"/>
    <n v="0"/>
    <n v="0"/>
    <n v="0"/>
    <n v="4"/>
    <n v="0"/>
    <n v="25"/>
    <n v="0"/>
    <n v="0"/>
    <n v="3"/>
    <n v="6.1999998092651367"/>
    <n v="769"/>
  </r>
  <r>
    <x v="14"/>
    <x v="0"/>
    <x v="0"/>
    <s v=" 07, 0 2024"/>
    <x v="12"/>
    <s v="Friday"/>
    <s v="Jun 07, 07:30 PM LOCAL  "/>
    <x v="6"/>
    <s v="Bangladesh"/>
    <x v="27"/>
    <x v="291"/>
    <x v="402"/>
    <n v="0"/>
    <n v="0"/>
    <n v="0"/>
    <n v="0"/>
    <n v="0"/>
    <n v="0"/>
    <n v="4"/>
    <n v="0"/>
    <n v="32"/>
    <n v="2"/>
    <n v="0"/>
    <n v="0"/>
    <n v="8"/>
    <n v="770"/>
  </r>
  <r>
    <x v="14"/>
    <x v="0"/>
    <x v="0"/>
    <s v=" 07, 0 2024"/>
    <x v="12"/>
    <s v="Friday"/>
    <s v="Jun 07, 07:30 PM LOCAL  "/>
    <x v="6"/>
    <s v="Bangladesh"/>
    <x v="27"/>
    <x v="57"/>
    <x v="402"/>
    <n v="0"/>
    <n v="0"/>
    <n v="0"/>
    <n v="0"/>
    <n v="0"/>
    <n v="0"/>
    <n v="4"/>
    <n v="0"/>
    <n v="27"/>
    <n v="1"/>
    <n v="0"/>
    <n v="2"/>
    <n v="6.8000001907348633"/>
    <n v="771"/>
  </r>
  <r>
    <x v="14"/>
    <x v="0"/>
    <x v="0"/>
    <s v=" 07, 0 2024"/>
    <x v="12"/>
    <s v="Friday"/>
    <s v="Jun 07, 07:30 PM LOCAL  "/>
    <x v="6"/>
    <s v="Bangladesh"/>
    <x v="27"/>
    <x v="290"/>
    <x v="402"/>
    <n v="0"/>
    <n v="0"/>
    <n v="0"/>
    <n v="0"/>
    <n v="0"/>
    <n v="0"/>
    <n v="1"/>
    <n v="0"/>
    <n v="11"/>
    <n v="0"/>
    <n v="0"/>
    <n v="1"/>
    <n v="11"/>
    <n v="772"/>
  </r>
  <r>
    <x v="15"/>
    <x v="3"/>
    <x v="1"/>
    <s v=" 08, 1 2024"/>
    <x v="13"/>
    <s v="Saturday"/>
    <s v="Jun 08, 10:30 AM LOCAL  "/>
    <x v="7"/>
    <s v="Netherlands"/>
    <x v="28"/>
    <x v="187"/>
    <x v="402"/>
    <n v="0"/>
    <n v="0"/>
    <n v="0"/>
    <n v="0"/>
    <n v="0"/>
    <n v="0"/>
    <n v="4"/>
    <n v="0"/>
    <n v="20"/>
    <n v="2"/>
    <n v="1"/>
    <n v="1"/>
    <n v="5"/>
    <n v="773"/>
  </r>
  <r>
    <x v="15"/>
    <x v="3"/>
    <x v="1"/>
    <s v=" 08, 1 2024"/>
    <x v="13"/>
    <s v="Saturday"/>
    <s v="Jun 08, 10:30 AM LOCAL  "/>
    <x v="7"/>
    <s v="Netherlands"/>
    <x v="28"/>
    <x v="255"/>
    <x v="402"/>
    <n v="0"/>
    <n v="0"/>
    <n v="0"/>
    <n v="0"/>
    <n v="0"/>
    <n v="0"/>
    <n v="4"/>
    <n v="0"/>
    <n v="27"/>
    <n v="0"/>
    <n v="0"/>
    <n v="1"/>
    <n v="6.8000001907348633"/>
    <n v="774"/>
  </r>
  <r>
    <x v="15"/>
    <x v="3"/>
    <x v="1"/>
    <s v=" 08, 1 2024"/>
    <x v="13"/>
    <s v="Saturday"/>
    <s v="Jun 08, 10:30 AM LOCAL  "/>
    <x v="7"/>
    <s v="Netherlands"/>
    <x v="28"/>
    <x v="286"/>
    <x v="402"/>
    <n v="0"/>
    <n v="0"/>
    <n v="0"/>
    <n v="0"/>
    <n v="0"/>
    <n v="0"/>
    <n v="4"/>
    <n v="0"/>
    <n v="11"/>
    <n v="4"/>
    <n v="0"/>
    <n v="1"/>
    <n v="2.7999999523162842"/>
    <n v="775"/>
  </r>
  <r>
    <x v="15"/>
    <x v="3"/>
    <x v="1"/>
    <s v=" 08, 1 2024"/>
    <x v="13"/>
    <s v="Saturday"/>
    <s v="Jun 08, 10:30 AM LOCAL  "/>
    <x v="7"/>
    <s v="Netherlands"/>
    <x v="28"/>
    <x v="287"/>
    <x v="402"/>
    <n v="0"/>
    <n v="0"/>
    <n v="0"/>
    <n v="0"/>
    <n v="0"/>
    <n v="0"/>
    <n v="4"/>
    <n v="0"/>
    <n v="19"/>
    <n v="2"/>
    <n v="1"/>
    <n v="1"/>
    <n v="4.8000001907348633"/>
    <n v="776"/>
  </r>
  <r>
    <x v="15"/>
    <x v="3"/>
    <x v="1"/>
    <s v=" 08, 1 2024"/>
    <x v="13"/>
    <s v="Saturday"/>
    <s v="Jun 08, 10:30 AM LOCAL  "/>
    <x v="7"/>
    <s v="Netherlands"/>
    <x v="28"/>
    <x v="222"/>
    <x v="402"/>
    <n v="0"/>
    <n v="0"/>
    <n v="0"/>
    <n v="0"/>
    <n v="0"/>
    <n v="0"/>
    <n v="4"/>
    <n v="1"/>
    <n v="24"/>
    <n v="0"/>
    <n v="0"/>
    <n v="1"/>
    <n v="6"/>
    <n v="777"/>
  </r>
  <r>
    <x v="15"/>
    <x v="3"/>
    <x v="1"/>
    <s v=" 08, 1 2024"/>
    <x v="13"/>
    <s v="Saturday"/>
    <s v="Jun 08, 10:30 AM LOCAL  "/>
    <x v="12"/>
    <s v="South Africa"/>
    <x v="29"/>
    <x v="275"/>
    <x v="402"/>
    <n v="0"/>
    <n v="0"/>
    <n v="0"/>
    <n v="0"/>
    <n v="0"/>
    <n v="0"/>
    <n v="4"/>
    <n v="1"/>
    <n v="12"/>
    <n v="2"/>
    <n v="0"/>
    <n v="1"/>
    <n v="3"/>
    <n v="778"/>
  </r>
  <r>
    <x v="15"/>
    <x v="3"/>
    <x v="1"/>
    <s v=" 08, 1 2024"/>
    <x v="13"/>
    <s v="Saturday"/>
    <s v="Jun 08, 10:30 AM LOCAL  "/>
    <x v="12"/>
    <s v="South Africa"/>
    <x v="29"/>
    <x v="248"/>
    <x v="402"/>
    <n v="0"/>
    <n v="0"/>
    <n v="0"/>
    <n v="0"/>
    <n v="0"/>
    <n v="0"/>
    <n v="4"/>
    <n v="1"/>
    <n v="21"/>
    <n v="2"/>
    <n v="0"/>
    <n v="0"/>
    <n v="5.1999998092651367"/>
    <n v="779"/>
  </r>
  <r>
    <x v="15"/>
    <x v="3"/>
    <x v="1"/>
    <s v=" 08, 1 2024"/>
    <x v="13"/>
    <s v="Saturday"/>
    <s v="Jun 08, 10:30 AM LOCAL  "/>
    <x v="12"/>
    <s v="South Africa"/>
    <x v="29"/>
    <x v="274"/>
    <x v="402"/>
    <n v="0"/>
    <n v="0"/>
    <n v="0"/>
    <n v="0"/>
    <n v="0"/>
    <n v="0"/>
    <n v="4"/>
    <n v="0"/>
    <n v="13"/>
    <n v="0"/>
    <n v="0"/>
    <n v="1"/>
    <n v="3.2000000476837158"/>
    <n v="780"/>
  </r>
  <r>
    <x v="15"/>
    <x v="3"/>
    <x v="1"/>
    <s v=" 08, 1 2024"/>
    <x v="13"/>
    <s v="Saturday"/>
    <s v="Jun 08, 10:30 AM LOCAL  "/>
    <x v="12"/>
    <s v="South Africa"/>
    <x v="29"/>
    <x v="101"/>
    <x v="402"/>
    <n v="0"/>
    <n v="0"/>
    <n v="0"/>
    <n v="0"/>
    <n v="0"/>
    <n v="0"/>
    <n v="4"/>
    <n v="0"/>
    <n v="34"/>
    <n v="1"/>
    <n v="1"/>
    <n v="0"/>
    <n v="8.8999996185302734"/>
    <n v="781"/>
  </r>
  <r>
    <x v="15"/>
    <x v="3"/>
    <x v="1"/>
    <s v=" 08, 1 2024"/>
    <x v="13"/>
    <s v="Saturday"/>
    <s v="Jun 08, 10:30 AM LOCAL  "/>
    <x v="12"/>
    <s v="South Africa"/>
    <x v="29"/>
    <x v="185"/>
    <x v="402"/>
    <n v="0"/>
    <n v="0"/>
    <n v="0"/>
    <n v="0"/>
    <n v="0"/>
    <n v="0"/>
    <n v="2"/>
    <n v="0"/>
    <n v="14"/>
    <n v="0"/>
    <n v="0"/>
    <n v="0"/>
    <n v="7"/>
    <n v="782"/>
  </r>
  <r>
    <x v="15"/>
    <x v="3"/>
    <x v="1"/>
    <s v=" 08, 1 2024"/>
    <x v="13"/>
    <s v="Saturday"/>
    <s v="Jun 08, 10:30 AM LOCAL  "/>
    <x v="12"/>
    <s v="South Africa"/>
    <x v="29"/>
    <x v="98"/>
    <x v="402"/>
    <n v="0"/>
    <n v="0"/>
    <n v="0"/>
    <n v="0"/>
    <n v="0"/>
    <n v="0"/>
    <n v="1"/>
    <n v="0"/>
    <n v="11"/>
    <n v="0"/>
    <n v="0"/>
    <n v="0"/>
    <n v="11"/>
    <n v="783"/>
  </r>
  <r>
    <x v="16"/>
    <x v="2"/>
    <x v="4"/>
    <s v=" 08, 0 2024"/>
    <x v="14"/>
    <s v="Saturday"/>
    <s v="Jun 08, 01:00 PM LOCAL  "/>
    <x v="19"/>
    <s v="Australia"/>
    <x v="30"/>
    <x v="194"/>
    <x v="402"/>
    <n v="0"/>
    <n v="0"/>
    <n v="0"/>
    <n v="0"/>
    <n v="0"/>
    <n v="0"/>
    <n v="2"/>
    <n v="0"/>
    <n v="18"/>
    <n v="1"/>
    <n v="0"/>
    <n v="0"/>
    <n v="9"/>
    <n v="784"/>
  </r>
  <r>
    <x v="16"/>
    <x v="2"/>
    <x v="4"/>
    <s v=" 08, 0 2024"/>
    <x v="14"/>
    <s v="Saturday"/>
    <s v="Jun 08, 01:00 PM LOCAL  "/>
    <x v="19"/>
    <s v="Australia"/>
    <x v="30"/>
    <x v="296"/>
    <x v="402"/>
    <n v="0"/>
    <n v="0"/>
    <n v="0"/>
    <n v="0"/>
    <n v="0"/>
    <n v="0"/>
    <n v="1"/>
    <n v="0"/>
    <n v="22"/>
    <n v="0"/>
    <n v="0"/>
    <n v="0"/>
    <n v="22"/>
    <n v="785"/>
  </r>
  <r>
    <x v="16"/>
    <x v="2"/>
    <x v="4"/>
    <s v=" 08, 0 2024"/>
    <x v="14"/>
    <s v="Saturday"/>
    <s v="Jun 08, 01:00 PM LOCAL  "/>
    <x v="19"/>
    <s v="Australia"/>
    <x v="30"/>
    <x v="295"/>
    <x v="402"/>
    <n v="0"/>
    <n v="0"/>
    <n v="0"/>
    <n v="0"/>
    <n v="0"/>
    <n v="0"/>
    <n v="4"/>
    <n v="0"/>
    <n v="28"/>
    <n v="1"/>
    <n v="0"/>
    <n v="1"/>
    <n v="7"/>
    <n v="786"/>
  </r>
  <r>
    <x v="16"/>
    <x v="2"/>
    <x v="4"/>
    <s v=" 08, 0 2024"/>
    <x v="14"/>
    <s v="Saturday"/>
    <s v="Jun 08, 01:00 PM LOCAL  "/>
    <x v="19"/>
    <s v="Australia"/>
    <x v="30"/>
    <x v="297"/>
    <x v="402"/>
    <n v="0"/>
    <n v="0"/>
    <n v="0"/>
    <n v="0"/>
    <n v="0"/>
    <n v="0"/>
    <n v="3"/>
    <n v="0"/>
    <n v="32"/>
    <n v="0"/>
    <n v="0"/>
    <n v="0"/>
    <n v="10.699999809265137"/>
    <n v="787"/>
  </r>
  <r>
    <x v="16"/>
    <x v="2"/>
    <x v="4"/>
    <s v=" 08, 0 2024"/>
    <x v="14"/>
    <s v="Saturday"/>
    <s v="Jun 08, 01:00 PM LOCAL  "/>
    <x v="19"/>
    <s v="Australia"/>
    <x v="30"/>
    <x v="199"/>
    <x v="402"/>
    <n v="0"/>
    <n v="0"/>
    <n v="0"/>
    <n v="0"/>
    <n v="0"/>
    <n v="0"/>
    <n v="4"/>
    <n v="0"/>
    <n v="41"/>
    <n v="1"/>
    <n v="0"/>
    <n v="1"/>
    <n v="10.199999809265137"/>
    <n v="788"/>
  </r>
  <r>
    <x v="16"/>
    <x v="2"/>
    <x v="4"/>
    <s v=" 08, 0 2024"/>
    <x v="14"/>
    <s v="Saturday"/>
    <s v="Jun 08, 01:00 PM LOCAL  "/>
    <x v="19"/>
    <s v="Australia"/>
    <x v="30"/>
    <x v="264"/>
    <x v="402"/>
    <n v="0"/>
    <n v="0"/>
    <n v="0"/>
    <n v="0"/>
    <n v="0"/>
    <n v="0"/>
    <n v="4"/>
    <n v="0"/>
    <n v="44"/>
    <n v="2"/>
    <n v="0"/>
    <n v="4"/>
    <n v="11"/>
    <n v="789"/>
  </r>
  <r>
    <x v="16"/>
    <x v="2"/>
    <x v="4"/>
    <s v=" 08, 0 2024"/>
    <x v="14"/>
    <s v="Saturday"/>
    <s v="Jun 08, 01:00 PM LOCAL  "/>
    <x v="15"/>
    <s v="England"/>
    <x v="31"/>
    <x v="191"/>
    <x v="402"/>
    <n v="0"/>
    <n v="0"/>
    <n v="0"/>
    <n v="0"/>
    <n v="0"/>
    <n v="0"/>
    <n v="3"/>
    <n v="0"/>
    <n v="37"/>
    <n v="0"/>
    <n v="0"/>
    <n v="2"/>
    <n v="12.300000190734863"/>
    <n v="790"/>
  </r>
  <r>
    <x v="16"/>
    <x v="2"/>
    <x v="4"/>
    <s v=" 08, 0 2024"/>
    <x v="14"/>
    <s v="Saturday"/>
    <s v="Jun 08, 01:00 PM LOCAL  "/>
    <x v="15"/>
    <s v="England"/>
    <x v="31"/>
    <x v="300"/>
    <x v="402"/>
    <n v="0"/>
    <n v="0"/>
    <n v="0"/>
    <n v="0"/>
    <n v="0"/>
    <n v="0"/>
    <n v="4"/>
    <n v="0"/>
    <n v="28"/>
    <n v="1"/>
    <n v="0"/>
    <n v="0"/>
    <n v="7"/>
    <n v="791"/>
  </r>
  <r>
    <x v="16"/>
    <x v="2"/>
    <x v="4"/>
    <s v=" 08, 0 2024"/>
    <x v="14"/>
    <s v="Saturday"/>
    <s v="Jun 08, 01:00 PM LOCAL  "/>
    <x v="15"/>
    <s v="England"/>
    <x v="31"/>
    <x v="313"/>
    <x v="402"/>
    <n v="0"/>
    <n v="0"/>
    <n v="0"/>
    <n v="0"/>
    <n v="0"/>
    <n v="0"/>
    <n v="4"/>
    <n v="0"/>
    <n v="23"/>
    <n v="2"/>
    <n v="0"/>
    <n v="1"/>
    <n v="5.8000001907348633"/>
    <n v="792"/>
  </r>
  <r>
    <x v="16"/>
    <x v="2"/>
    <x v="4"/>
    <s v=" 08, 0 2024"/>
    <x v="14"/>
    <s v="Saturday"/>
    <s v="Jun 08, 01:00 PM LOCAL  "/>
    <x v="15"/>
    <s v="England"/>
    <x v="31"/>
    <x v="268"/>
    <x v="402"/>
    <n v="0"/>
    <n v="0"/>
    <n v="0"/>
    <n v="0"/>
    <n v="0"/>
    <n v="0"/>
    <n v="3"/>
    <n v="0"/>
    <n v="24"/>
    <n v="1"/>
    <n v="0"/>
    <n v="2"/>
    <n v="8"/>
    <n v="793"/>
  </r>
  <r>
    <x v="16"/>
    <x v="2"/>
    <x v="4"/>
    <s v=" 08, 0 2024"/>
    <x v="14"/>
    <s v="Saturday"/>
    <s v="Jun 08, 01:00 PM LOCAL  "/>
    <x v="15"/>
    <s v="England"/>
    <x v="31"/>
    <x v="302"/>
    <x v="402"/>
    <n v="0"/>
    <n v="0"/>
    <n v="0"/>
    <n v="0"/>
    <n v="0"/>
    <n v="0"/>
    <n v="4"/>
    <n v="0"/>
    <n v="28"/>
    <n v="2"/>
    <n v="0"/>
    <n v="0"/>
    <n v="7"/>
    <n v="794"/>
  </r>
  <r>
    <x v="16"/>
    <x v="2"/>
    <x v="4"/>
    <s v=" 08, 0 2024"/>
    <x v="14"/>
    <s v="Saturday"/>
    <s v="Jun 08, 01:00 PM LOCAL  "/>
    <x v="15"/>
    <s v="England"/>
    <x v="31"/>
    <x v="267"/>
    <x v="402"/>
    <n v="0"/>
    <n v="0"/>
    <n v="0"/>
    <n v="0"/>
    <n v="0"/>
    <n v="0"/>
    <n v="2"/>
    <n v="0"/>
    <n v="22"/>
    <n v="0"/>
    <n v="0"/>
    <n v="0"/>
    <n v="11"/>
    <n v="795"/>
  </r>
  <r>
    <x v="17"/>
    <x v="1"/>
    <x v="2"/>
    <s v=" 08, 0 2024"/>
    <x v="15"/>
    <s v="Saturday"/>
    <s v="Jun 08, 08:30 PM LOCAL  "/>
    <x v="9"/>
    <s v="West Indies"/>
    <x v="32"/>
    <x v="77"/>
    <x v="402"/>
    <n v="0"/>
    <n v="0"/>
    <n v="0"/>
    <n v="0"/>
    <n v="0"/>
    <n v="0"/>
    <n v="3"/>
    <n v="0"/>
    <n v="16"/>
    <n v="1"/>
    <n v="0"/>
    <n v="0"/>
    <n v="5.3000001907348633"/>
    <n v="796"/>
  </r>
  <r>
    <x v="17"/>
    <x v="1"/>
    <x v="2"/>
    <s v=" 08, 0 2024"/>
    <x v="15"/>
    <s v="Saturday"/>
    <s v="Jun 08, 08:30 PM LOCAL  "/>
    <x v="9"/>
    <s v="West Indies"/>
    <x v="32"/>
    <x v="81"/>
    <x v="402"/>
    <n v="0"/>
    <n v="0"/>
    <n v="0"/>
    <n v="0"/>
    <n v="0"/>
    <n v="0"/>
    <n v="4"/>
    <n v="0"/>
    <n v="42"/>
    <n v="1"/>
    <n v="1"/>
    <n v="3"/>
    <n v="10.5"/>
    <n v="797"/>
  </r>
  <r>
    <x v="17"/>
    <x v="1"/>
    <x v="2"/>
    <s v=" 08, 0 2024"/>
    <x v="15"/>
    <s v="Saturday"/>
    <s v="Jun 08, 08:30 PM LOCAL  "/>
    <x v="9"/>
    <s v="West Indies"/>
    <x v="32"/>
    <x v="120"/>
    <x v="402"/>
    <n v="0"/>
    <n v="0"/>
    <n v="0"/>
    <n v="0"/>
    <n v="0"/>
    <n v="0"/>
    <n v="3"/>
    <n v="0"/>
    <n v="29"/>
    <n v="0"/>
    <n v="1"/>
    <n v="0"/>
    <n v="9.6999998092651367"/>
    <n v="798"/>
  </r>
  <r>
    <x v="17"/>
    <x v="1"/>
    <x v="2"/>
    <s v=" 08, 0 2024"/>
    <x v="15"/>
    <s v="Saturday"/>
    <s v="Jun 08, 08:30 PM LOCAL  "/>
    <x v="9"/>
    <s v="West Indies"/>
    <x v="32"/>
    <x v="299"/>
    <x v="402"/>
    <n v="0"/>
    <n v="0"/>
    <n v="0"/>
    <n v="0"/>
    <n v="0"/>
    <n v="0"/>
    <n v="3"/>
    <n v="0"/>
    <n v="29"/>
    <n v="0"/>
    <n v="1"/>
    <n v="0"/>
    <n v="9.6999998092651367"/>
    <n v="799"/>
  </r>
  <r>
    <x v="17"/>
    <x v="1"/>
    <x v="2"/>
    <s v=" 08, 0 2024"/>
    <x v="15"/>
    <s v="Saturday"/>
    <s v="Jun 08, 08:30 PM LOCAL  "/>
    <x v="9"/>
    <s v="West Indies"/>
    <x v="32"/>
    <x v="259"/>
    <x v="402"/>
    <n v="0"/>
    <n v="0"/>
    <n v="0"/>
    <n v="0"/>
    <n v="0"/>
    <n v="0"/>
    <n v="4"/>
    <n v="0"/>
    <n v="31"/>
    <n v="2"/>
    <n v="0"/>
    <n v="2"/>
    <n v="7.8000001907348633"/>
    <n v="800"/>
  </r>
  <r>
    <x v="17"/>
    <x v="1"/>
    <x v="2"/>
    <s v=" 08, 0 2024"/>
    <x v="15"/>
    <s v="Saturday"/>
    <s v="Jun 08, 08:30 PM LOCAL  "/>
    <x v="9"/>
    <s v="West Indies"/>
    <x v="32"/>
    <x v="76"/>
    <x v="402"/>
    <n v="0"/>
    <n v="0"/>
    <n v="0"/>
    <n v="0"/>
    <n v="0"/>
    <n v="0"/>
    <n v="3"/>
    <n v="0"/>
    <n v="20"/>
    <n v="1"/>
    <n v="0"/>
    <n v="0"/>
    <n v="6.6999998092651367"/>
    <n v="801"/>
  </r>
  <r>
    <x v="17"/>
    <x v="1"/>
    <x v="2"/>
    <s v=" 08, 0 2024"/>
    <x v="15"/>
    <s v="Saturday"/>
    <s v="Jun 08, 08:30 PM LOCAL  "/>
    <x v="3"/>
    <s v="Uganda"/>
    <x v="33"/>
    <x v="239"/>
    <x v="402"/>
    <n v="0"/>
    <n v="0"/>
    <n v="0"/>
    <n v="0"/>
    <n v="0"/>
    <n v="0"/>
    <n v="4"/>
    <n v="0"/>
    <n v="11"/>
    <n v="5"/>
    <n v="0"/>
    <n v="0"/>
    <n v="2.7999999523162842"/>
    <n v="802"/>
  </r>
  <r>
    <x v="17"/>
    <x v="1"/>
    <x v="2"/>
    <s v=" 08, 0 2024"/>
    <x v="15"/>
    <s v="Saturday"/>
    <s v="Jun 08, 08:30 PM LOCAL  "/>
    <x v="3"/>
    <s v="Uganda"/>
    <x v="33"/>
    <x v="203"/>
    <x v="402"/>
    <n v="0"/>
    <n v="0"/>
    <n v="0"/>
    <n v="0"/>
    <n v="0"/>
    <n v="0"/>
    <n v="2"/>
    <n v="0"/>
    <n v="9"/>
    <n v="1"/>
    <n v="0"/>
    <n v="0"/>
    <n v="4.5"/>
    <n v="803"/>
  </r>
  <r>
    <x v="17"/>
    <x v="1"/>
    <x v="2"/>
    <s v=" 08, 0 2024"/>
    <x v="15"/>
    <s v="Saturday"/>
    <s v="Jun 08, 08:30 PM LOCAL  "/>
    <x v="3"/>
    <s v="Uganda"/>
    <x v="33"/>
    <x v="28"/>
    <x v="402"/>
    <n v="0"/>
    <n v="0"/>
    <n v="0"/>
    <n v="0"/>
    <n v="0"/>
    <n v="0"/>
    <n v="1"/>
    <n v="0"/>
    <n v="4"/>
    <n v="1"/>
    <n v="0"/>
    <n v="1"/>
    <n v="4"/>
    <n v="804"/>
  </r>
  <r>
    <x v="17"/>
    <x v="1"/>
    <x v="2"/>
    <s v=" 08, 0 2024"/>
    <x v="15"/>
    <s v="Saturday"/>
    <s v="Jun 08, 08:30 PM LOCAL  "/>
    <x v="3"/>
    <s v="Uganda"/>
    <x v="33"/>
    <x v="240"/>
    <x v="402"/>
    <n v="0"/>
    <n v="0"/>
    <n v="0"/>
    <n v="0"/>
    <n v="0"/>
    <n v="0"/>
    <n v="3"/>
    <n v="0"/>
    <n v="6"/>
    <n v="2"/>
    <n v="0"/>
    <n v="1"/>
    <n v="2"/>
    <n v="805"/>
  </r>
  <r>
    <x v="17"/>
    <x v="1"/>
    <x v="2"/>
    <s v=" 08, 0 2024"/>
    <x v="15"/>
    <s v="Saturday"/>
    <s v="Jun 08, 08:30 PM LOCAL  "/>
    <x v="3"/>
    <s v="Uganda"/>
    <x v="33"/>
    <x v="314"/>
    <x v="402"/>
    <n v="0"/>
    <n v="0"/>
    <n v="0"/>
    <n v="0"/>
    <n v="0"/>
    <n v="0"/>
    <n v="2"/>
    <n v="0"/>
    <n v="6"/>
    <n v="1"/>
    <n v="0"/>
    <n v="0"/>
    <n v="3"/>
    <n v="806"/>
  </r>
  <r>
    <x v="18"/>
    <x v="3"/>
    <x v="1"/>
    <s v=" 09, 1 2024"/>
    <x v="16"/>
    <s v="Sunday"/>
    <s v="Jun 09, 10:30 AM LOCAL  "/>
    <x v="16"/>
    <s v="India"/>
    <x v="34"/>
    <x v="138"/>
    <x v="402"/>
    <n v="0"/>
    <n v="0"/>
    <n v="0"/>
    <n v="0"/>
    <n v="0"/>
    <n v="0"/>
    <n v="4"/>
    <n v="0"/>
    <n v="29"/>
    <n v="1"/>
    <n v="0"/>
    <n v="1"/>
    <n v="7.1999998092651367"/>
    <n v="807"/>
  </r>
  <r>
    <x v="18"/>
    <x v="3"/>
    <x v="1"/>
    <s v=" 09, 1 2024"/>
    <x v="16"/>
    <s v="Sunday"/>
    <s v="Jun 09, 10:30 AM LOCAL  "/>
    <x v="16"/>
    <s v="India"/>
    <x v="34"/>
    <x v="216"/>
    <x v="402"/>
    <n v="0"/>
    <n v="0"/>
    <n v="0"/>
    <n v="0"/>
    <n v="0"/>
    <n v="0"/>
    <n v="4"/>
    <n v="0"/>
    <n v="21"/>
    <n v="3"/>
    <n v="1"/>
    <n v="2"/>
    <n v="5.1999998092651367"/>
    <n v="808"/>
  </r>
  <r>
    <x v="18"/>
    <x v="3"/>
    <x v="1"/>
    <s v=" 09, 1 2024"/>
    <x v="16"/>
    <s v="Sunday"/>
    <s v="Jun 09, 10:30 AM LOCAL  "/>
    <x v="16"/>
    <s v="India"/>
    <x v="34"/>
    <x v="137"/>
    <x v="402"/>
    <n v="0"/>
    <n v="0"/>
    <n v="0"/>
    <n v="0"/>
    <n v="0"/>
    <n v="0"/>
    <n v="4"/>
    <n v="0"/>
    <n v="23"/>
    <n v="2"/>
    <n v="0"/>
    <n v="0"/>
    <n v="5.8000001907348633"/>
    <n v="809"/>
  </r>
  <r>
    <x v="18"/>
    <x v="3"/>
    <x v="1"/>
    <s v=" 09, 1 2024"/>
    <x v="16"/>
    <s v="Sunday"/>
    <s v="Jun 09, 10:30 AM LOCAL  "/>
    <x v="16"/>
    <s v="India"/>
    <x v="34"/>
    <x v="215"/>
    <x v="402"/>
    <n v="0"/>
    <n v="0"/>
    <n v="0"/>
    <n v="0"/>
    <n v="0"/>
    <n v="0"/>
    <n v="1"/>
    <n v="0"/>
    <n v="7"/>
    <n v="0"/>
    <n v="0"/>
    <n v="1"/>
    <n v="7"/>
    <n v="810"/>
  </r>
  <r>
    <x v="18"/>
    <x v="3"/>
    <x v="1"/>
    <s v=" 09, 1 2024"/>
    <x v="16"/>
    <s v="Sunday"/>
    <s v="Jun 09, 10:30 AM LOCAL  "/>
    <x v="16"/>
    <s v="India"/>
    <x v="34"/>
    <x v="139"/>
    <x v="402"/>
    <n v="0"/>
    <n v="0"/>
    <n v="0"/>
    <n v="0"/>
    <n v="0"/>
    <n v="0"/>
    <n v="3"/>
    <n v="0"/>
    <n v="17"/>
    <n v="0"/>
    <n v="0"/>
    <n v="1"/>
    <n v="5.6999998092651367"/>
    <n v="811"/>
  </r>
  <r>
    <x v="18"/>
    <x v="3"/>
    <x v="1"/>
    <s v=" 09, 1 2024"/>
    <x v="16"/>
    <s v="Sunday"/>
    <s v="Jun 09, 10:30 AM LOCAL  "/>
    <x v="14"/>
    <s v="Pakistan"/>
    <x v="35"/>
    <x v="211"/>
    <x v="402"/>
    <n v="0"/>
    <n v="0"/>
    <n v="0"/>
    <n v="0"/>
    <n v="0"/>
    <n v="0"/>
    <n v="4"/>
    <n v="0"/>
    <n v="31"/>
    <n v="1"/>
    <n v="0"/>
    <n v="2"/>
    <n v="7.8000001907348633"/>
    <n v="812"/>
  </r>
  <r>
    <x v="18"/>
    <x v="3"/>
    <x v="1"/>
    <s v=" 09, 1 2024"/>
    <x v="16"/>
    <s v="Sunday"/>
    <s v="Jun 09, 10:30 AM LOCAL  "/>
    <x v="14"/>
    <s v="Pakistan"/>
    <x v="35"/>
    <x v="315"/>
    <x v="402"/>
    <n v="0"/>
    <n v="0"/>
    <n v="0"/>
    <n v="0"/>
    <n v="0"/>
    <n v="0"/>
    <n v="4"/>
    <n v="0"/>
    <n v="19"/>
    <n v="0"/>
    <n v="1"/>
    <n v="1"/>
    <n v="4.8000001907348633"/>
    <n v="813"/>
  </r>
  <r>
    <x v="18"/>
    <x v="3"/>
    <x v="1"/>
    <s v=" 09, 1 2024"/>
    <x v="16"/>
    <s v="Sunday"/>
    <s v="Jun 09, 10:30 AM LOCAL  "/>
    <x v="14"/>
    <s v="Pakistan"/>
    <x v="35"/>
    <x v="316"/>
    <x v="402"/>
    <n v="0"/>
    <n v="0"/>
    <n v="0"/>
    <n v="0"/>
    <n v="0"/>
    <n v="0"/>
    <n v="4"/>
    <n v="0"/>
    <n v="14"/>
    <n v="3"/>
    <n v="0"/>
    <n v="0"/>
    <n v="3.5"/>
    <n v="814"/>
  </r>
  <r>
    <x v="18"/>
    <x v="3"/>
    <x v="1"/>
    <s v=" 09, 1 2024"/>
    <x v="16"/>
    <s v="Sunday"/>
    <s v="Jun 09, 10:30 AM LOCAL  "/>
    <x v="14"/>
    <s v="Pakistan"/>
    <x v="35"/>
    <x v="209"/>
    <x v="402"/>
    <n v="0"/>
    <n v="0"/>
    <n v="0"/>
    <n v="0"/>
    <n v="0"/>
    <n v="0"/>
    <n v="4"/>
    <n v="0"/>
    <n v="24"/>
    <n v="2"/>
    <n v="0"/>
    <n v="1"/>
    <n v="6"/>
    <n v="815"/>
  </r>
  <r>
    <x v="18"/>
    <x v="3"/>
    <x v="1"/>
    <s v=" 09, 1 2024"/>
    <x v="16"/>
    <s v="Sunday"/>
    <s v="Jun 09, 10:30 AM LOCAL  "/>
    <x v="14"/>
    <s v="Pakistan"/>
    <x v="35"/>
    <x v="210"/>
    <x v="402"/>
    <n v="0"/>
    <n v="0"/>
    <n v="0"/>
    <n v="0"/>
    <n v="0"/>
    <n v="0"/>
    <n v="2"/>
    <n v="0"/>
    <n v="10"/>
    <n v="0"/>
    <n v="0"/>
    <n v="0"/>
    <n v="5"/>
    <n v="816"/>
  </r>
  <r>
    <x v="18"/>
    <x v="3"/>
    <x v="1"/>
    <s v=" 09, 1 2024"/>
    <x v="16"/>
    <s v="Sunday"/>
    <s v="Jun 09, 10:30 AM LOCAL  "/>
    <x v="14"/>
    <s v="Pakistan"/>
    <x v="35"/>
    <x v="317"/>
    <x v="402"/>
    <n v="0"/>
    <n v="0"/>
    <n v="0"/>
    <n v="0"/>
    <n v="0"/>
    <n v="0"/>
    <n v="2"/>
    <n v="0"/>
    <n v="11"/>
    <n v="1"/>
    <n v="0"/>
    <n v="0"/>
    <n v="5.5"/>
    <n v="817"/>
  </r>
  <r>
    <x v="19"/>
    <x v="4"/>
    <x v="4"/>
    <s v=" 09, 0 2024"/>
    <x v="17"/>
    <s v="Sunday"/>
    <s v="Jun 09, 01:00 PM LOCAL  "/>
    <x v="10"/>
    <s v="Oman"/>
    <x v="36"/>
    <x v="307"/>
    <x v="402"/>
    <n v="0"/>
    <n v="0"/>
    <n v="0"/>
    <n v="0"/>
    <n v="0"/>
    <n v="0"/>
    <n v="4"/>
    <n v="0"/>
    <n v="25"/>
    <n v="1"/>
    <n v="0"/>
    <n v="2"/>
    <n v="6.1999998092651367"/>
    <n v="818"/>
  </r>
  <r>
    <x v="19"/>
    <x v="4"/>
    <x v="4"/>
    <s v=" 09, 0 2024"/>
    <x v="17"/>
    <s v="Sunday"/>
    <s v="Jun 09, 01:00 PM LOCAL  "/>
    <x v="10"/>
    <s v="Oman"/>
    <x v="36"/>
    <x v="306"/>
    <x v="402"/>
    <n v="0"/>
    <n v="0"/>
    <n v="0"/>
    <n v="0"/>
    <n v="0"/>
    <n v="0"/>
    <n v="4"/>
    <n v="0"/>
    <n v="19"/>
    <n v="1"/>
    <n v="0"/>
    <n v="0"/>
    <n v="4.8000001907348633"/>
    <n v="819"/>
  </r>
  <r>
    <x v="19"/>
    <x v="4"/>
    <x v="4"/>
    <s v=" 09, 0 2024"/>
    <x v="17"/>
    <s v="Sunday"/>
    <s v="Jun 09, 01:00 PM LOCAL  "/>
    <x v="10"/>
    <s v="Oman"/>
    <x v="36"/>
    <x v="318"/>
    <x v="402"/>
    <n v="0"/>
    <n v="0"/>
    <n v="0"/>
    <n v="0"/>
    <n v="0"/>
    <n v="0"/>
    <n v="4"/>
    <n v="0"/>
    <n v="41"/>
    <n v="1"/>
    <n v="0"/>
    <n v="0"/>
    <n v="10.199999809265137"/>
    <n v="820"/>
  </r>
  <r>
    <x v="19"/>
    <x v="4"/>
    <x v="4"/>
    <s v=" 09, 0 2024"/>
    <x v="17"/>
    <s v="Sunday"/>
    <s v="Jun 09, 01:00 PM LOCAL  "/>
    <x v="10"/>
    <s v="Oman"/>
    <x v="36"/>
    <x v="151"/>
    <x v="402"/>
    <n v="0"/>
    <n v="0"/>
    <n v="0"/>
    <n v="0"/>
    <n v="0"/>
    <n v="0"/>
    <n v="4"/>
    <n v="0"/>
    <n v="40"/>
    <n v="2"/>
    <n v="0"/>
    <n v="0"/>
    <n v="10"/>
    <n v="821"/>
  </r>
  <r>
    <x v="19"/>
    <x v="4"/>
    <x v="4"/>
    <s v=" 09, 0 2024"/>
    <x v="17"/>
    <s v="Sunday"/>
    <s v="Jun 09, 01:00 PM LOCAL  "/>
    <x v="10"/>
    <s v="Oman"/>
    <x v="36"/>
    <x v="152"/>
    <x v="402"/>
    <n v="0"/>
    <n v="0"/>
    <n v="0"/>
    <n v="0"/>
    <n v="0"/>
    <n v="0"/>
    <n v="3"/>
    <n v="0"/>
    <n v="21"/>
    <n v="0"/>
    <n v="0"/>
    <n v="1"/>
    <n v="7"/>
    <n v="822"/>
  </r>
  <r>
    <x v="19"/>
    <x v="4"/>
    <x v="4"/>
    <s v=" 09, 0 2024"/>
    <x v="17"/>
    <s v="Sunday"/>
    <s v="Jun 09, 01:00 PM LOCAL  "/>
    <x v="4"/>
    <s v="Scotland"/>
    <x v="37"/>
    <x v="39"/>
    <x v="402"/>
    <n v="0"/>
    <n v="0"/>
    <n v="0"/>
    <n v="0"/>
    <n v="0"/>
    <n v="0"/>
    <n v="2"/>
    <n v="0"/>
    <n v="12"/>
    <n v="1"/>
    <n v="0"/>
    <n v="0"/>
    <n v="5.5"/>
    <n v="823"/>
  </r>
  <r>
    <x v="19"/>
    <x v="4"/>
    <x v="4"/>
    <s v=" 09, 0 2024"/>
    <x v="17"/>
    <s v="Sunday"/>
    <s v="Jun 09, 01:00 PM LOCAL  "/>
    <x v="4"/>
    <s v="Scotland"/>
    <x v="37"/>
    <x v="37"/>
    <x v="402"/>
    <n v="0"/>
    <n v="0"/>
    <n v="0"/>
    <n v="0"/>
    <n v="0"/>
    <n v="0"/>
    <n v="2"/>
    <n v="0"/>
    <n v="23"/>
    <n v="0"/>
    <n v="0"/>
    <n v="0"/>
    <n v="11.5"/>
    <n v="824"/>
  </r>
  <r>
    <x v="19"/>
    <x v="4"/>
    <x v="4"/>
    <s v=" 09, 0 2024"/>
    <x v="17"/>
    <s v="Sunday"/>
    <s v="Jun 09, 01:00 PM LOCAL  "/>
    <x v="4"/>
    <s v="Scotland"/>
    <x v="37"/>
    <x v="38"/>
    <x v="402"/>
    <n v="0"/>
    <n v="0"/>
    <n v="0"/>
    <n v="0"/>
    <n v="0"/>
    <n v="0"/>
    <n v="2"/>
    <n v="0"/>
    <n v="17"/>
    <n v="0"/>
    <n v="0"/>
    <n v="0"/>
    <n v="8.5"/>
    <n v="825"/>
  </r>
  <r>
    <x v="19"/>
    <x v="4"/>
    <x v="4"/>
    <s v=" 09, 0 2024"/>
    <x v="17"/>
    <s v="Sunday"/>
    <s v="Jun 09, 01:00 PM LOCAL  "/>
    <x v="4"/>
    <s v="Scotland"/>
    <x v="37"/>
    <x v="31"/>
    <x v="402"/>
    <n v="0"/>
    <n v="0"/>
    <n v="0"/>
    <n v="0"/>
    <n v="0"/>
    <n v="0"/>
    <n v="3"/>
    <n v="0"/>
    <n v="41"/>
    <n v="1"/>
    <n v="0"/>
    <n v="0"/>
    <n v="13.699999809265137"/>
    <n v="826"/>
  </r>
  <r>
    <x v="19"/>
    <x v="4"/>
    <x v="4"/>
    <s v=" 09, 0 2024"/>
    <x v="17"/>
    <s v="Sunday"/>
    <s v="Jun 09, 01:00 PM LOCAL  "/>
    <x v="4"/>
    <s v="Scotland"/>
    <x v="37"/>
    <x v="36"/>
    <x v="402"/>
    <n v="0"/>
    <n v="0"/>
    <n v="0"/>
    <n v="0"/>
    <n v="0"/>
    <n v="0"/>
    <n v="1"/>
    <n v="0"/>
    <n v="16"/>
    <n v="1"/>
    <n v="0"/>
    <n v="5"/>
    <n v="16"/>
    <n v="827"/>
  </r>
  <r>
    <x v="19"/>
    <x v="4"/>
    <x v="4"/>
    <s v=" 09, 0 2024"/>
    <x v="17"/>
    <s v="Sunday"/>
    <s v="Jun 09, 01:00 PM LOCAL  "/>
    <x v="4"/>
    <s v="Scotland"/>
    <x v="37"/>
    <x v="32"/>
    <x v="402"/>
    <n v="0"/>
    <n v="0"/>
    <n v="0"/>
    <n v="0"/>
    <n v="0"/>
    <n v="0"/>
    <n v="2"/>
    <n v="0"/>
    <n v="22"/>
    <n v="0"/>
    <n v="0"/>
    <n v="0"/>
    <n v="11"/>
    <n v="828"/>
  </r>
  <r>
    <x v="19"/>
    <x v="4"/>
    <x v="4"/>
    <s v=" 09, 0 2024"/>
    <x v="17"/>
    <s v="Sunday"/>
    <s v="Jun 09, 01:00 PM LOCAL  "/>
    <x v="4"/>
    <s v="Scotland"/>
    <x v="37"/>
    <x v="34"/>
    <x v="402"/>
    <n v="0"/>
    <n v="0"/>
    <n v="0"/>
    <n v="0"/>
    <n v="0"/>
    <n v="0"/>
    <n v="1"/>
    <n v="0"/>
    <n v="20"/>
    <n v="0"/>
    <n v="0"/>
    <n v="0"/>
    <n v="20"/>
    <n v="829"/>
  </r>
  <r>
    <x v="20"/>
    <x v="3"/>
    <x v="1"/>
    <s v=" 10, 1 2024"/>
    <x v="18"/>
    <s v="Monday"/>
    <s v="Jun 10, 10:30 AM LOCAL  "/>
    <x v="18"/>
    <s v="South Africa"/>
    <x v="38"/>
    <x v="181"/>
    <x v="402"/>
    <n v="0"/>
    <n v="0"/>
    <n v="0"/>
    <n v="0"/>
    <n v="0"/>
    <n v="0"/>
    <n v="4"/>
    <n v="0"/>
    <n v="18"/>
    <n v="3"/>
    <n v="0"/>
    <n v="3"/>
    <n v="4.5"/>
    <n v="830"/>
  </r>
  <r>
    <x v="20"/>
    <x v="3"/>
    <x v="1"/>
    <s v=" 10, 1 2024"/>
    <x v="18"/>
    <s v="Monday"/>
    <s v="Jun 10, 10:30 AM LOCAL  "/>
    <x v="18"/>
    <s v="South Africa"/>
    <x v="38"/>
    <x v="180"/>
    <x v="402"/>
    <n v="0"/>
    <n v="0"/>
    <n v="0"/>
    <n v="0"/>
    <n v="0"/>
    <n v="0"/>
    <n v="4"/>
    <n v="0"/>
    <n v="19"/>
    <n v="2"/>
    <n v="0"/>
    <n v="0"/>
    <n v="4.8000001907348633"/>
    <n v="831"/>
  </r>
  <r>
    <x v="20"/>
    <x v="3"/>
    <x v="1"/>
    <s v=" 10, 1 2024"/>
    <x v="18"/>
    <s v="Monday"/>
    <s v="Jun 10, 10:30 AM LOCAL  "/>
    <x v="18"/>
    <s v="South Africa"/>
    <x v="38"/>
    <x v="271"/>
    <x v="402"/>
    <n v="0"/>
    <n v="0"/>
    <n v="0"/>
    <n v="0"/>
    <n v="0"/>
    <n v="0"/>
    <n v="4"/>
    <n v="0"/>
    <n v="18"/>
    <n v="0"/>
    <n v="0"/>
    <n v="1"/>
    <n v="4.5"/>
    <n v="832"/>
  </r>
  <r>
    <x v="20"/>
    <x v="3"/>
    <x v="1"/>
    <s v=" 10, 1 2024"/>
    <x v="18"/>
    <s v="Monday"/>
    <s v="Jun 10, 10:30 AM LOCAL  "/>
    <x v="18"/>
    <s v="South Africa"/>
    <x v="38"/>
    <x v="179"/>
    <x v="402"/>
    <n v="0"/>
    <n v="0"/>
    <n v="0"/>
    <n v="0"/>
    <n v="0"/>
    <n v="0"/>
    <n v="4"/>
    <n v="0"/>
    <n v="32"/>
    <n v="1"/>
    <n v="0"/>
    <n v="0"/>
    <n v="8"/>
    <n v="833"/>
  </r>
  <r>
    <x v="20"/>
    <x v="3"/>
    <x v="1"/>
    <s v=" 10, 1 2024"/>
    <x v="18"/>
    <s v="Monday"/>
    <s v="Jun 10, 10:30 AM LOCAL  "/>
    <x v="18"/>
    <s v="South Africa"/>
    <x v="38"/>
    <x v="247"/>
    <x v="402"/>
    <n v="0"/>
    <n v="0"/>
    <n v="0"/>
    <n v="0"/>
    <n v="0"/>
    <n v="0"/>
    <n v="1"/>
    <n v="0"/>
    <n v="6"/>
    <n v="0"/>
    <n v="0"/>
    <n v="0"/>
    <n v="6"/>
    <n v="834"/>
  </r>
  <r>
    <x v="20"/>
    <x v="3"/>
    <x v="1"/>
    <s v=" 10, 1 2024"/>
    <x v="18"/>
    <s v="Monday"/>
    <s v="Jun 10, 10:30 AM LOCAL  "/>
    <x v="18"/>
    <s v="South Africa"/>
    <x v="38"/>
    <x v="178"/>
    <x v="402"/>
    <n v="0"/>
    <n v="0"/>
    <n v="0"/>
    <n v="0"/>
    <n v="0"/>
    <n v="0"/>
    <n v="3"/>
    <n v="0"/>
    <n v="17"/>
    <n v="0"/>
    <n v="0"/>
    <n v="0"/>
    <n v="5.6999998092651367"/>
    <n v="835"/>
  </r>
  <r>
    <x v="20"/>
    <x v="3"/>
    <x v="1"/>
    <s v=" 10, 1 2024"/>
    <x v="18"/>
    <s v="Monday"/>
    <s v="Jun 10, 10:30 AM LOCAL  "/>
    <x v="7"/>
    <s v="Bangladesh"/>
    <x v="39"/>
    <x v="187"/>
    <x v="402"/>
    <n v="0"/>
    <n v="0"/>
    <n v="0"/>
    <n v="0"/>
    <n v="0"/>
    <n v="0"/>
    <n v="4"/>
    <n v="0"/>
    <n v="17"/>
    <n v="0"/>
    <n v="0"/>
    <n v="2"/>
    <n v="4.1999998092651367"/>
    <n v="836"/>
  </r>
  <r>
    <x v="20"/>
    <x v="3"/>
    <x v="1"/>
    <s v=" 10, 1 2024"/>
    <x v="18"/>
    <s v="Monday"/>
    <s v="Jun 10, 10:30 AM LOCAL  "/>
    <x v="7"/>
    <s v="Bangladesh"/>
    <x v="39"/>
    <x v="319"/>
    <x v="402"/>
    <n v="0"/>
    <n v="0"/>
    <n v="0"/>
    <n v="0"/>
    <n v="0"/>
    <n v="0"/>
    <n v="4"/>
    <n v="0"/>
    <n v="19"/>
    <n v="2"/>
    <n v="0"/>
    <n v="0"/>
    <n v="4.8000001907348633"/>
    <n v="837"/>
  </r>
  <r>
    <x v="20"/>
    <x v="3"/>
    <x v="1"/>
    <s v=" 10, 1 2024"/>
    <x v="18"/>
    <s v="Monday"/>
    <s v="Jun 10, 10:30 AM LOCAL  "/>
    <x v="7"/>
    <s v="Bangladesh"/>
    <x v="39"/>
    <x v="286"/>
    <x v="402"/>
    <n v="0"/>
    <n v="0"/>
    <n v="0"/>
    <n v="0"/>
    <n v="0"/>
    <n v="0"/>
    <n v="4"/>
    <n v="0"/>
    <n v="27"/>
    <n v="0"/>
    <n v="0"/>
    <n v="0"/>
    <n v="6.8000001907348633"/>
    <n v="838"/>
  </r>
  <r>
    <x v="20"/>
    <x v="3"/>
    <x v="1"/>
    <s v=" 10, 1 2024"/>
    <x v="18"/>
    <s v="Monday"/>
    <s v="Jun 10, 10:30 AM LOCAL  "/>
    <x v="7"/>
    <s v="Bangladesh"/>
    <x v="39"/>
    <x v="188"/>
    <x v="402"/>
    <n v="0"/>
    <n v="0"/>
    <n v="0"/>
    <n v="0"/>
    <n v="0"/>
    <n v="0"/>
    <n v="4"/>
    <n v="0"/>
    <n v="27"/>
    <n v="3"/>
    <n v="0"/>
    <n v="2"/>
    <n v="6.8000001907348633"/>
    <n v="839"/>
  </r>
  <r>
    <x v="20"/>
    <x v="3"/>
    <x v="1"/>
    <s v=" 10, 1 2024"/>
    <x v="18"/>
    <s v="Monday"/>
    <s v="Jun 10, 10:30 AM LOCAL  "/>
    <x v="7"/>
    <s v="Bangladesh"/>
    <x v="39"/>
    <x v="320"/>
    <x v="402"/>
    <n v="0"/>
    <n v="0"/>
    <n v="0"/>
    <n v="0"/>
    <n v="0"/>
    <n v="0"/>
    <n v="4"/>
    <n v="0"/>
    <n v="17"/>
    <n v="2"/>
    <n v="1"/>
    <n v="1"/>
    <n v="4.1999998092651367"/>
    <n v="840"/>
  </r>
  <r>
    <x v="21"/>
    <x v="3"/>
    <x v="1"/>
    <s v=" 11, 1 2024"/>
    <x v="19"/>
    <s v="Tuesday"/>
    <s v="Jun 11, 10:30 AM LOCAL  "/>
    <x v="16"/>
    <s v="Canada"/>
    <x v="40"/>
    <x v="138"/>
    <x v="402"/>
    <n v="0"/>
    <n v="0"/>
    <n v="0"/>
    <n v="0"/>
    <n v="0"/>
    <n v="0"/>
    <n v="4"/>
    <n v="0"/>
    <n v="21"/>
    <n v="1"/>
    <n v="0"/>
    <n v="1"/>
    <n v="5.1999998092651367"/>
    <n v="841"/>
  </r>
  <r>
    <x v="21"/>
    <x v="3"/>
    <x v="1"/>
    <s v=" 11, 1 2024"/>
    <x v="19"/>
    <s v="Tuesday"/>
    <s v="Jun 11, 10:30 AM LOCAL  "/>
    <x v="16"/>
    <s v="Canada"/>
    <x v="40"/>
    <x v="216"/>
    <x v="402"/>
    <n v="0"/>
    <n v="0"/>
    <n v="0"/>
    <n v="0"/>
    <n v="0"/>
    <n v="0"/>
    <n v="4"/>
    <n v="0"/>
    <n v="24"/>
    <n v="1"/>
    <n v="0"/>
    <n v="1"/>
    <n v="6"/>
    <n v="842"/>
  </r>
  <r>
    <x v="21"/>
    <x v="3"/>
    <x v="1"/>
    <s v=" 11, 1 2024"/>
    <x v="19"/>
    <s v="Tuesday"/>
    <s v="Jun 11, 10:30 AM LOCAL  "/>
    <x v="16"/>
    <s v="Canada"/>
    <x v="40"/>
    <x v="139"/>
    <x v="402"/>
    <n v="0"/>
    <n v="0"/>
    <n v="0"/>
    <n v="0"/>
    <n v="0"/>
    <n v="0"/>
    <n v="4"/>
    <n v="0"/>
    <n v="13"/>
    <n v="2"/>
    <n v="0"/>
    <n v="0"/>
    <n v="3.2000000476837158"/>
    <n v="843"/>
  </r>
  <r>
    <x v="21"/>
    <x v="3"/>
    <x v="1"/>
    <s v=" 11, 1 2024"/>
    <x v="19"/>
    <s v="Tuesday"/>
    <s v="Jun 11, 10:30 AM LOCAL  "/>
    <x v="16"/>
    <s v="Canada"/>
    <x v="40"/>
    <x v="215"/>
    <x v="402"/>
    <n v="0"/>
    <n v="0"/>
    <n v="0"/>
    <n v="0"/>
    <n v="0"/>
    <n v="0"/>
    <n v="4"/>
    <n v="0"/>
    <n v="26"/>
    <n v="2"/>
    <n v="0"/>
    <n v="7"/>
    <n v="6.5"/>
    <n v="844"/>
  </r>
  <r>
    <x v="21"/>
    <x v="3"/>
    <x v="1"/>
    <s v=" 11, 1 2024"/>
    <x v="19"/>
    <s v="Tuesday"/>
    <s v="Jun 11, 10:30 AM LOCAL  "/>
    <x v="0"/>
    <s v="Pakistan"/>
    <x v="41"/>
    <x v="225"/>
    <x v="402"/>
    <n v="0"/>
    <n v="0"/>
    <n v="0"/>
    <n v="0"/>
    <n v="0"/>
    <n v="0"/>
    <n v="3"/>
    <n v="0"/>
    <n v="21"/>
    <n v="0"/>
    <n v="0"/>
    <n v="5"/>
    <n v="7"/>
    <n v="845"/>
  </r>
  <r>
    <x v="21"/>
    <x v="3"/>
    <x v="1"/>
    <s v=" 11, 1 2024"/>
    <x v="19"/>
    <s v="Tuesday"/>
    <s v="Jun 11, 10:30 AM LOCAL  "/>
    <x v="0"/>
    <s v="Pakistan"/>
    <x v="41"/>
    <x v="284"/>
    <x v="402"/>
    <n v="0"/>
    <n v="0"/>
    <n v="0"/>
    <n v="0"/>
    <n v="0"/>
    <n v="0"/>
    <n v="3"/>
    <n v="0"/>
    <n v="17"/>
    <n v="1"/>
    <n v="0"/>
    <n v="1"/>
    <n v="4.9000000953674316"/>
    <n v="846"/>
  </r>
  <r>
    <x v="21"/>
    <x v="3"/>
    <x v="1"/>
    <s v=" 11, 1 2024"/>
    <x v="19"/>
    <s v="Tuesday"/>
    <s v="Jun 11, 10:30 AM LOCAL  "/>
    <x v="0"/>
    <s v="Pakistan"/>
    <x v="41"/>
    <x v="6"/>
    <x v="402"/>
    <n v="0"/>
    <n v="0"/>
    <n v="0"/>
    <n v="0"/>
    <n v="0"/>
    <n v="0"/>
    <n v="4"/>
    <n v="0"/>
    <n v="18"/>
    <n v="2"/>
    <n v="0"/>
    <n v="1"/>
    <n v="4.5"/>
    <n v="847"/>
  </r>
  <r>
    <x v="21"/>
    <x v="3"/>
    <x v="1"/>
    <s v=" 11, 1 2024"/>
    <x v="19"/>
    <s v="Tuesday"/>
    <s v="Jun 11, 10:30 AM LOCAL  "/>
    <x v="0"/>
    <s v="Pakistan"/>
    <x v="41"/>
    <x v="154"/>
    <x v="402"/>
    <n v="0"/>
    <n v="0"/>
    <n v="0"/>
    <n v="0"/>
    <n v="0"/>
    <n v="0"/>
    <n v="4"/>
    <n v="0"/>
    <n v="23"/>
    <n v="0"/>
    <n v="0"/>
    <n v="1"/>
    <n v="5.8000001907348633"/>
    <n v="848"/>
  </r>
  <r>
    <x v="21"/>
    <x v="3"/>
    <x v="1"/>
    <s v=" 11, 1 2024"/>
    <x v="19"/>
    <s v="Tuesday"/>
    <s v="Jun 11, 10:30 AM LOCAL  "/>
    <x v="0"/>
    <s v="Pakistan"/>
    <x v="41"/>
    <x v="310"/>
    <x v="402"/>
    <n v="0"/>
    <n v="0"/>
    <n v="0"/>
    <n v="0"/>
    <n v="0"/>
    <n v="0"/>
    <n v="3"/>
    <n v="0"/>
    <n v="28"/>
    <n v="0"/>
    <n v="0"/>
    <n v="1"/>
    <n v="9.3000001907348633"/>
    <n v="849"/>
  </r>
  <r>
    <x v="22"/>
    <x v="4"/>
    <x v="2"/>
    <s v=" 11, 0 2024"/>
    <x v="20"/>
    <s v="Tuesday"/>
    <s v="Jun 11, 08:30 PM LOCAL  "/>
    <x v="15"/>
    <s v="Namibia"/>
    <x v="42"/>
    <x v="321"/>
    <x v="402"/>
    <n v="0"/>
    <n v="0"/>
    <n v="0"/>
    <n v="0"/>
    <n v="0"/>
    <n v="0"/>
    <n v="4"/>
    <n v="0"/>
    <n v="18"/>
    <n v="2"/>
    <n v="0"/>
    <n v="2"/>
    <n v="4.5"/>
    <n v="850"/>
  </r>
  <r>
    <x v="22"/>
    <x v="4"/>
    <x v="2"/>
    <s v=" 11, 0 2024"/>
    <x v="20"/>
    <s v="Tuesday"/>
    <s v="Jun 11, 08:30 PM LOCAL  "/>
    <x v="15"/>
    <s v="Namibia"/>
    <x v="42"/>
    <x v="126"/>
    <x v="402"/>
    <n v="0"/>
    <n v="0"/>
    <n v="0"/>
    <n v="0"/>
    <n v="0"/>
    <n v="0"/>
    <n v="3"/>
    <n v="1"/>
    <n v="9"/>
    <n v="2"/>
    <n v="0"/>
    <n v="2"/>
    <n v="3"/>
    <n v="851"/>
  </r>
  <r>
    <x v="22"/>
    <x v="4"/>
    <x v="2"/>
    <s v=" 11, 0 2024"/>
    <x v="20"/>
    <s v="Tuesday"/>
    <s v="Jun 11, 08:30 PM LOCAL  "/>
    <x v="15"/>
    <s v="Namibia"/>
    <x v="42"/>
    <x v="190"/>
    <x v="402"/>
    <n v="0"/>
    <n v="0"/>
    <n v="0"/>
    <n v="0"/>
    <n v="0"/>
    <n v="0"/>
    <n v="3"/>
    <n v="0"/>
    <n v="16"/>
    <n v="1"/>
    <n v="0"/>
    <n v="0"/>
    <n v="5.3000001907348633"/>
    <n v="852"/>
  </r>
  <r>
    <x v="22"/>
    <x v="4"/>
    <x v="2"/>
    <s v=" 11, 0 2024"/>
    <x v="20"/>
    <s v="Tuesday"/>
    <s v="Jun 11, 08:30 PM LOCAL  "/>
    <x v="15"/>
    <s v="Namibia"/>
    <x v="42"/>
    <x v="301"/>
    <x v="402"/>
    <n v="0"/>
    <n v="0"/>
    <n v="0"/>
    <n v="0"/>
    <n v="0"/>
    <n v="0"/>
    <n v="4"/>
    <n v="0"/>
    <n v="12"/>
    <n v="4"/>
    <n v="0"/>
    <n v="0"/>
    <n v="3"/>
    <n v="853"/>
  </r>
  <r>
    <x v="22"/>
    <x v="4"/>
    <x v="2"/>
    <s v=" 11, 0 2024"/>
    <x v="20"/>
    <s v="Tuesday"/>
    <s v="Jun 11, 08:30 PM LOCAL  "/>
    <x v="5"/>
    <s v="Australia"/>
    <x v="43"/>
    <x v="308"/>
    <x v="402"/>
    <n v="0"/>
    <n v="0"/>
    <n v="0"/>
    <n v="0"/>
    <n v="0"/>
    <n v="0"/>
    <n v="2"/>
    <n v="0"/>
    <n v="19"/>
    <n v="0"/>
    <n v="0"/>
    <n v="0"/>
    <n v="9.5"/>
    <n v="854"/>
  </r>
  <r>
    <x v="22"/>
    <x v="4"/>
    <x v="2"/>
    <s v=" 11, 0 2024"/>
    <x v="20"/>
    <s v="Tuesday"/>
    <s v="Jun 11, 08:30 PM LOCAL  "/>
    <x v="5"/>
    <s v="Australia"/>
    <x v="43"/>
    <x v="45"/>
    <x v="402"/>
    <n v="0"/>
    <n v="0"/>
    <n v="0"/>
    <n v="0"/>
    <n v="0"/>
    <n v="0"/>
    <n v="1"/>
    <n v="0"/>
    <n v="15"/>
    <n v="1"/>
    <n v="0"/>
    <n v="1"/>
    <n v="15"/>
    <n v="855"/>
  </r>
  <r>
    <x v="22"/>
    <x v="4"/>
    <x v="2"/>
    <s v=" 11, 0 2024"/>
    <x v="20"/>
    <s v="Tuesday"/>
    <s v="Jun 11, 08:30 PM LOCAL  "/>
    <x v="5"/>
    <s v="Australia"/>
    <x v="43"/>
    <x v="228"/>
    <x v="402"/>
    <n v="0"/>
    <n v="0"/>
    <n v="0"/>
    <n v="0"/>
    <n v="0"/>
    <n v="0"/>
    <n v="1"/>
    <n v="0"/>
    <n v="19"/>
    <n v="0"/>
    <n v="0"/>
    <n v="0"/>
    <n v="19"/>
    <n v="856"/>
  </r>
  <r>
    <x v="22"/>
    <x v="4"/>
    <x v="2"/>
    <s v=" 11, 0 2024"/>
    <x v="20"/>
    <s v="Tuesday"/>
    <s v="Jun 11, 08:30 PM LOCAL  "/>
    <x v="5"/>
    <s v="Australia"/>
    <x v="43"/>
    <x v="43"/>
    <x v="402"/>
    <n v="0"/>
    <n v="0"/>
    <n v="0"/>
    <n v="0"/>
    <n v="0"/>
    <n v="0"/>
    <n v="1"/>
    <n v="0"/>
    <n v="6"/>
    <n v="0"/>
    <n v="0"/>
    <n v="0"/>
    <n v="6"/>
    <n v="857"/>
  </r>
  <r>
    <x v="22"/>
    <x v="4"/>
    <x v="2"/>
    <s v=" 11, 0 2024"/>
    <x v="20"/>
    <s v="Tuesday"/>
    <s v="Jun 11, 08:30 PM LOCAL  "/>
    <x v="5"/>
    <s v="Australia"/>
    <x v="43"/>
    <x v="227"/>
    <x v="402"/>
    <n v="0"/>
    <n v="0"/>
    <n v="0"/>
    <n v="0"/>
    <n v="0"/>
    <n v="0"/>
    <n v="0"/>
    <n v="0"/>
    <n v="14"/>
    <n v="0"/>
    <n v="0"/>
    <n v="0"/>
    <n v="21"/>
    <n v="858"/>
  </r>
  <r>
    <x v="23"/>
    <x v="3"/>
    <x v="1"/>
    <s v=" 12, 1 2024"/>
    <x v="21"/>
    <s v="Wednesday"/>
    <s v="Jun 12, 10:30 AM LOCAL  "/>
    <x v="14"/>
    <s v="United States"/>
    <x v="44"/>
    <x v="211"/>
    <x v="402"/>
    <n v="0"/>
    <n v="0"/>
    <n v="0"/>
    <n v="0"/>
    <n v="0"/>
    <n v="0"/>
    <n v="4"/>
    <n v="0"/>
    <n v="9"/>
    <n v="4"/>
    <n v="0"/>
    <n v="1"/>
    <n v="2.2000000476837158"/>
    <n v="859"/>
  </r>
  <r>
    <x v="23"/>
    <x v="3"/>
    <x v="1"/>
    <s v=" 12, 1 2024"/>
    <x v="21"/>
    <s v="Wednesday"/>
    <s v="Jun 12, 10:30 AM LOCAL  "/>
    <x v="14"/>
    <s v="United States"/>
    <x v="44"/>
    <x v="212"/>
    <x v="402"/>
    <n v="0"/>
    <n v="0"/>
    <n v="0"/>
    <n v="0"/>
    <n v="0"/>
    <n v="0"/>
    <n v="4"/>
    <n v="0"/>
    <n v="25"/>
    <n v="0"/>
    <n v="0"/>
    <n v="0"/>
    <n v="6.1999998092651367"/>
    <n v="860"/>
  </r>
  <r>
    <x v="23"/>
    <x v="3"/>
    <x v="1"/>
    <s v=" 12, 1 2024"/>
    <x v="21"/>
    <s v="Wednesday"/>
    <s v="Jun 12, 10:30 AM LOCAL  "/>
    <x v="14"/>
    <s v="United States"/>
    <x v="44"/>
    <x v="209"/>
    <x v="402"/>
    <n v="0"/>
    <n v="0"/>
    <n v="0"/>
    <n v="0"/>
    <n v="0"/>
    <n v="0"/>
    <n v="4"/>
    <n v="1"/>
    <n v="25"/>
    <n v="0"/>
    <n v="0"/>
    <n v="5"/>
    <n v="6.1999998092651367"/>
    <n v="861"/>
  </r>
  <r>
    <x v="23"/>
    <x v="3"/>
    <x v="1"/>
    <s v=" 12, 1 2024"/>
    <x v="21"/>
    <s v="Wednesday"/>
    <s v="Jun 12, 10:30 AM LOCAL  "/>
    <x v="14"/>
    <s v="United States"/>
    <x v="44"/>
    <x v="117"/>
    <x v="402"/>
    <n v="0"/>
    <n v="0"/>
    <n v="0"/>
    <n v="0"/>
    <n v="0"/>
    <n v="0"/>
    <n v="4"/>
    <n v="0"/>
    <n v="14"/>
    <n v="2"/>
    <n v="0"/>
    <n v="0"/>
    <n v="3.5"/>
    <n v="862"/>
  </r>
  <r>
    <x v="23"/>
    <x v="3"/>
    <x v="1"/>
    <s v=" 12, 1 2024"/>
    <x v="21"/>
    <s v="Wednesday"/>
    <s v="Jun 12, 10:30 AM LOCAL  "/>
    <x v="1"/>
    <s v="India"/>
    <x v="45"/>
    <x v="322"/>
    <x v="402"/>
    <n v="0"/>
    <n v="0"/>
    <n v="0"/>
    <n v="0"/>
    <n v="0"/>
    <n v="0"/>
    <n v="4"/>
    <n v="0"/>
    <n v="18"/>
    <n v="2"/>
    <n v="0"/>
    <n v="0"/>
    <n v="4.5"/>
    <n v="863"/>
  </r>
  <r>
    <x v="23"/>
    <x v="3"/>
    <x v="1"/>
    <s v=" 12, 1 2024"/>
    <x v="21"/>
    <s v="Wednesday"/>
    <s v="Jun 12, 10:30 AM LOCAL  "/>
    <x v="1"/>
    <s v="India"/>
    <x v="45"/>
    <x v="281"/>
    <x v="402"/>
    <n v="0"/>
    <n v="0"/>
    <n v="0"/>
    <n v="0"/>
    <n v="0"/>
    <n v="0"/>
    <n v="3"/>
    <n v="0"/>
    <n v="21"/>
    <n v="1"/>
    <n v="0"/>
    <n v="1"/>
    <n v="6.3000001907348633"/>
    <n v="864"/>
  </r>
  <r>
    <x v="23"/>
    <x v="3"/>
    <x v="1"/>
    <s v=" 12, 1 2024"/>
    <x v="21"/>
    <s v="Wednesday"/>
    <s v="Jun 12, 10:30 AM LOCAL  "/>
    <x v="1"/>
    <s v="India"/>
    <x v="45"/>
    <x v="238"/>
    <x v="402"/>
    <n v="0"/>
    <n v="0"/>
    <n v="0"/>
    <n v="0"/>
    <n v="0"/>
    <n v="0"/>
    <n v="4"/>
    <n v="0"/>
    <n v="24"/>
    <n v="0"/>
    <n v="1"/>
    <n v="0"/>
    <n v="6"/>
    <n v="865"/>
  </r>
  <r>
    <x v="23"/>
    <x v="3"/>
    <x v="1"/>
    <s v=" 12, 1 2024"/>
    <x v="21"/>
    <s v="Wednesday"/>
    <s v="Jun 12, 10:30 AM LOCAL  "/>
    <x v="1"/>
    <s v="India"/>
    <x v="45"/>
    <x v="323"/>
    <x v="402"/>
    <n v="0"/>
    <n v="0"/>
    <n v="0"/>
    <n v="0"/>
    <n v="0"/>
    <n v="0"/>
    <n v="4"/>
    <n v="0"/>
    <n v="25"/>
    <n v="0"/>
    <n v="0"/>
    <n v="0"/>
    <n v="6.1999998092651367"/>
    <n v="866"/>
  </r>
  <r>
    <x v="23"/>
    <x v="3"/>
    <x v="1"/>
    <s v=" 12, 1 2024"/>
    <x v="21"/>
    <s v="Wednesday"/>
    <s v="Jun 12, 10:30 AM LOCAL  "/>
    <x v="1"/>
    <s v="India"/>
    <x v="45"/>
    <x v="11"/>
    <x v="402"/>
    <n v="0"/>
    <n v="0"/>
    <n v="0"/>
    <n v="0"/>
    <n v="0"/>
    <n v="0"/>
    <n v="3"/>
    <n v="1"/>
    <n v="17"/>
    <n v="0"/>
    <n v="0"/>
    <n v="1"/>
    <n v="5.6999998092651367"/>
    <n v="867"/>
  </r>
  <r>
    <x v="24"/>
    <x v="5"/>
    <x v="2"/>
    <s v=" 12, 0 2024"/>
    <x v="22"/>
    <s v="Wednesday"/>
    <s v="Jun 12, 08:30 PM LOCAL  "/>
    <x v="17"/>
    <s v="West Indies"/>
    <x v="46"/>
    <x v="324"/>
    <x v="402"/>
    <n v="0"/>
    <n v="0"/>
    <n v="0"/>
    <n v="0"/>
    <n v="0"/>
    <n v="0"/>
    <n v="4"/>
    <n v="0"/>
    <n v="16"/>
    <n v="3"/>
    <n v="0"/>
    <n v="0"/>
    <n v="4"/>
    <n v="868"/>
  </r>
  <r>
    <x v="24"/>
    <x v="5"/>
    <x v="2"/>
    <s v=" 12, 0 2024"/>
    <x v="22"/>
    <s v="Wednesday"/>
    <s v="Jun 12, 08:30 PM LOCAL  "/>
    <x v="17"/>
    <s v="West Indies"/>
    <x v="46"/>
    <x v="169"/>
    <x v="402"/>
    <n v="0"/>
    <n v="0"/>
    <n v="0"/>
    <n v="0"/>
    <n v="0"/>
    <n v="0"/>
    <n v="4"/>
    <n v="0"/>
    <n v="21"/>
    <n v="2"/>
    <n v="0"/>
    <n v="0"/>
    <n v="5.1999998092651367"/>
    <n v="869"/>
  </r>
  <r>
    <x v="24"/>
    <x v="5"/>
    <x v="2"/>
    <s v=" 12, 0 2024"/>
    <x v="22"/>
    <s v="Wednesday"/>
    <s v="Jun 12, 08:30 PM LOCAL  "/>
    <x v="17"/>
    <s v="West Indies"/>
    <x v="46"/>
    <x v="325"/>
    <x v="402"/>
    <n v="0"/>
    <n v="0"/>
    <n v="0"/>
    <n v="0"/>
    <n v="0"/>
    <n v="0"/>
    <n v="4"/>
    <n v="0"/>
    <n v="27"/>
    <n v="2"/>
    <n v="0"/>
    <n v="2"/>
    <n v="6.8000001907348633"/>
    <n v="870"/>
  </r>
  <r>
    <x v="24"/>
    <x v="5"/>
    <x v="2"/>
    <s v=" 12, 0 2024"/>
    <x v="22"/>
    <s v="Wednesday"/>
    <s v="Jun 12, 08:30 PM LOCAL  "/>
    <x v="17"/>
    <s v="West Indies"/>
    <x v="46"/>
    <x v="164"/>
    <x v="402"/>
    <n v="0"/>
    <n v="0"/>
    <n v="0"/>
    <n v="0"/>
    <n v="0"/>
    <n v="0"/>
    <n v="4"/>
    <n v="0"/>
    <n v="27"/>
    <n v="1"/>
    <n v="0"/>
    <n v="1"/>
    <n v="6.8000001907348633"/>
    <n v="871"/>
  </r>
  <r>
    <x v="24"/>
    <x v="5"/>
    <x v="2"/>
    <s v=" 12, 0 2024"/>
    <x v="22"/>
    <s v="Wednesday"/>
    <s v="Jun 12, 08:30 PM LOCAL  "/>
    <x v="17"/>
    <s v="West Indies"/>
    <x v="46"/>
    <x v="311"/>
    <x v="402"/>
    <n v="0"/>
    <n v="0"/>
    <n v="0"/>
    <n v="0"/>
    <n v="0"/>
    <n v="0"/>
    <n v="1"/>
    <n v="0"/>
    <n v="9"/>
    <n v="0"/>
    <n v="0"/>
    <n v="0"/>
    <n v="9"/>
    <n v="872"/>
  </r>
  <r>
    <x v="24"/>
    <x v="5"/>
    <x v="2"/>
    <s v=" 12, 0 2024"/>
    <x v="22"/>
    <s v="Wednesday"/>
    <s v="Jun 12, 08:30 PM LOCAL  "/>
    <x v="17"/>
    <s v="West Indies"/>
    <x v="46"/>
    <x v="163"/>
    <x v="402"/>
    <n v="0"/>
    <n v="0"/>
    <n v="0"/>
    <n v="0"/>
    <n v="0"/>
    <n v="0"/>
    <n v="2"/>
    <n v="0"/>
    <n v="27"/>
    <n v="1"/>
    <n v="0"/>
    <n v="0"/>
    <n v="13.5"/>
    <n v="873"/>
  </r>
  <r>
    <x v="24"/>
    <x v="5"/>
    <x v="2"/>
    <s v=" 12, 0 2024"/>
    <x v="22"/>
    <s v="Wednesday"/>
    <s v="Jun 12, 08:30 PM LOCAL  "/>
    <x v="3"/>
    <s v="New Zealand"/>
    <x v="47"/>
    <x v="239"/>
    <x v="402"/>
    <n v="0"/>
    <n v="0"/>
    <n v="0"/>
    <n v="0"/>
    <n v="0"/>
    <n v="0"/>
    <n v="4"/>
    <n v="0"/>
    <n v="21"/>
    <n v="1"/>
    <n v="0"/>
    <n v="0"/>
    <n v="5.1999998092651367"/>
    <n v="874"/>
  </r>
  <r>
    <x v="24"/>
    <x v="5"/>
    <x v="2"/>
    <s v=" 12, 0 2024"/>
    <x v="22"/>
    <s v="Wednesday"/>
    <s v="Jun 12, 08:30 PM LOCAL  "/>
    <x v="3"/>
    <s v="New Zealand"/>
    <x v="47"/>
    <x v="203"/>
    <x v="402"/>
    <n v="0"/>
    <n v="0"/>
    <n v="0"/>
    <n v="0"/>
    <n v="0"/>
    <n v="0"/>
    <n v="3"/>
    <n v="0"/>
    <n v="36"/>
    <n v="0"/>
    <n v="0"/>
    <n v="2"/>
    <n v="12"/>
    <n v="875"/>
  </r>
  <r>
    <x v="24"/>
    <x v="5"/>
    <x v="2"/>
    <s v=" 12, 0 2024"/>
    <x v="22"/>
    <s v="Wednesday"/>
    <s v="Jun 12, 08:30 PM LOCAL  "/>
    <x v="3"/>
    <s v="New Zealand"/>
    <x v="47"/>
    <x v="28"/>
    <x v="402"/>
    <n v="0"/>
    <n v="0"/>
    <n v="0"/>
    <n v="0"/>
    <n v="0"/>
    <n v="0"/>
    <n v="4"/>
    <n v="0"/>
    <n v="30"/>
    <n v="1"/>
    <n v="0"/>
    <n v="0"/>
    <n v="7.5"/>
    <n v="876"/>
  </r>
  <r>
    <x v="24"/>
    <x v="5"/>
    <x v="2"/>
    <s v=" 12, 0 2024"/>
    <x v="22"/>
    <s v="Wednesday"/>
    <s v="Jun 12, 08:30 PM LOCAL  "/>
    <x v="3"/>
    <s v="New Zealand"/>
    <x v="47"/>
    <x v="240"/>
    <x v="402"/>
    <n v="0"/>
    <n v="0"/>
    <n v="0"/>
    <n v="0"/>
    <n v="0"/>
    <n v="0"/>
    <n v="4"/>
    <n v="0"/>
    <n v="19"/>
    <n v="4"/>
    <n v="0"/>
    <n v="0"/>
    <n v="4.8000001907348633"/>
    <n v="877"/>
  </r>
  <r>
    <x v="24"/>
    <x v="5"/>
    <x v="2"/>
    <s v=" 12, 0 2024"/>
    <x v="22"/>
    <s v="Wednesday"/>
    <s v="Jun 12, 08:30 PM LOCAL  "/>
    <x v="3"/>
    <s v="New Zealand"/>
    <x v="47"/>
    <x v="314"/>
    <x v="402"/>
    <n v="0"/>
    <n v="0"/>
    <n v="0"/>
    <n v="0"/>
    <n v="0"/>
    <n v="0"/>
    <n v="4"/>
    <n v="0"/>
    <n v="25"/>
    <n v="3"/>
    <n v="0"/>
    <n v="0"/>
    <n v="6.1999998092651367"/>
    <n v="878"/>
  </r>
  <r>
    <x v="24"/>
    <x v="5"/>
    <x v="2"/>
    <s v=" 12, 0 2024"/>
    <x v="22"/>
    <s v="Wednesday"/>
    <s v="Jun 12, 08:30 PM LOCAL  "/>
    <x v="3"/>
    <s v="New Zealand"/>
    <x v="47"/>
    <x v="25"/>
    <x v="402"/>
    <n v="0"/>
    <n v="0"/>
    <n v="0"/>
    <n v="0"/>
    <n v="0"/>
    <n v="0"/>
    <n v="1"/>
    <n v="0"/>
    <n v="4"/>
    <n v="0"/>
    <n v="0"/>
    <n v="1"/>
    <n v="4"/>
    <n v="879"/>
  </r>
  <r>
    <x v="25"/>
    <x v="4"/>
    <x v="3"/>
    <s v=" 13, 0 2024"/>
    <x v="23"/>
    <s v="Thursday"/>
    <s v="Jun 13, 03:00 PM LOCAL  "/>
    <x v="19"/>
    <s v="Oman"/>
    <x v="48"/>
    <x v="326"/>
    <x v="402"/>
    <n v="0"/>
    <n v="0"/>
    <n v="0"/>
    <n v="0"/>
    <n v="0"/>
    <n v="0"/>
    <n v="3"/>
    <n v="1"/>
    <n v="12"/>
    <n v="0"/>
    <n v="0"/>
    <n v="0"/>
    <n v="4"/>
    <n v="880"/>
  </r>
  <r>
    <x v="25"/>
    <x v="4"/>
    <x v="3"/>
    <s v=" 13, 0 2024"/>
    <x v="23"/>
    <s v="Thursday"/>
    <s v="Jun 13, 03:00 PM LOCAL  "/>
    <x v="19"/>
    <s v="Oman"/>
    <x v="48"/>
    <x v="296"/>
    <x v="402"/>
    <n v="0"/>
    <n v="0"/>
    <n v="0"/>
    <n v="0"/>
    <n v="0"/>
    <n v="0"/>
    <n v="3"/>
    <n v="0"/>
    <n v="12"/>
    <n v="3"/>
    <n v="0"/>
    <n v="1"/>
    <n v="3.5999999046325684"/>
    <n v="881"/>
  </r>
  <r>
    <x v="25"/>
    <x v="4"/>
    <x v="3"/>
    <s v=" 13, 0 2024"/>
    <x v="23"/>
    <s v="Thursday"/>
    <s v="Jun 13, 03:00 PM LOCAL  "/>
    <x v="19"/>
    <s v="Oman"/>
    <x v="48"/>
    <x v="295"/>
    <x v="402"/>
    <n v="0"/>
    <n v="0"/>
    <n v="0"/>
    <n v="0"/>
    <n v="0"/>
    <n v="0"/>
    <n v="3"/>
    <n v="0"/>
    <n v="12"/>
    <n v="3"/>
    <n v="0"/>
    <n v="0"/>
    <n v="4"/>
    <n v="882"/>
  </r>
  <r>
    <x v="25"/>
    <x v="4"/>
    <x v="3"/>
    <s v=" 13, 0 2024"/>
    <x v="23"/>
    <s v="Thursday"/>
    <s v="Jun 13, 03:00 PM LOCAL  "/>
    <x v="19"/>
    <s v="Oman"/>
    <x v="48"/>
    <x v="297"/>
    <x v="402"/>
    <n v="0"/>
    <n v="0"/>
    <n v="0"/>
    <n v="0"/>
    <n v="0"/>
    <n v="0"/>
    <n v="4"/>
    <n v="0"/>
    <n v="11"/>
    <n v="4"/>
    <n v="0"/>
    <n v="3"/>
    <n v="2.7999999523162842"/>
    <n v="883"/>
  </r>
  <r>
    <x v="25"/>
    <x v="4"/>
    <x v="3"/>
    <s v=" 13, 0 2024"/>
    <x v="23"/>
    <s v="Thursday"/>
    <s v="Jun 13, 03:00 PM LOCAL  "/>
    <x v="4"/>
    <s v="England"/>
    <x v="49"/>
    <x v="39"/>
    <x v="402"/>
    <n v="0"/>
    <n v="0"/>
    <n v="0"/>
    <n v="0"/>
    <n v="0"/>
    <n v="0"/>
    <n v="2"/>
    <n v="0"/>
    <n v="36"/>
    <n v="1"/>
    <n v="0"/>
    <n v="0"/>
    <n v="18"/>
    <n v="884"/>
  </r>
  <r>
    <x v="25"/>
    <x v="4"/>
    <x v="3"/>
    <s v=" 13, 0 2024"/>
    <x v="23"/>
    <s v="Thursday"/>
    <s v="Jun 13, 03:00 PM LOCAL  "/>
    <x v="4"/>
    <s v="England"/>
    <x v="49"/>
    <x v="38"/>
    <x v="402"/>
    <n v="0"/>
    <n v="0"/>
    <n v="0"/>
    <n v="0"/>
    <n v="0"/>
    <n v="0"/>
    <n v="1"/>
    <n v="0"/>
    <n v="10"/>
    <n v="1"/>
    <n v="1"/>
    <n v="0"/>
    <n v="10"/>
    <n v="885"/>
  </r>
  <r>
    <x v="25"/>
    <x v="4"/>
    <x v="3"/>
    <s v=" 13, 0 2024"/>
    <x v="23"/>
    <s v="Thursday"/>
    <s v="Jun 13, 03:00 PM LOCAL  "/>
    <x v="4"/>
    <s v="England"/>
    <x v="49"/>
    <x v="245"/>
    <x v="402"/>
    <n v="0"/>
    <n v="0"/>
    <n v="0"/>
    <n v="0"/>
    <n v="0"/>
    <n v="0"/>
    <n v="0"/>
    <n v="0"/>
    <n v="4"/>
    <n v="0"/>
    <n v="0"/>
    <n v="0"/>
    <n v="24"/>
    <n v="886"/>
  </r>
  <r>
    <x v="26"/>
    <x v="6"/>
    <x v="1"/>
    <s v=" 13, 1 2024"/>
    <x v="24"/>
    <s v="Thursday"/>
    <s v="Jun 13, 10:30 AM LOCAL  "/>
    <x v="12"/>
    <s v="Bangladesh"/>
    <x v="50"/>
    <x v="298"/>
    <x v="402"/>
    <n v="0"/>
    <n v="0"/>
    <n v="0"/>
    <n v="0"/>
    <n v="0"/>
    <n v="0"/>
    <n v="2"/>
    <n v="0"/>
    <n v="20"/>
    <n v="0"/>
    <n v="0"/>
    <n v="1"/>
    <n v="10"/>
    <n v="887"/>
  </r>
  <r>
    <x v="26"/>
    <x v="6"/>
    <x v="1"/>
    <s v=" 13, 1 2024"/>
    <x v="24"/>
    <s v="Thursday"/>
    <s v="Jun 13, 10:30 AM LOCAL  "/>
    <x v="12"/>
    <s v="Bangladesh"/>
    <x v="50"/>
    <x v="249"/>
    <x v="402"/>
    <n v="0"/>
    <n v="0"/>
    <n v="0"/>
    <n v="0"/>
    <n v="0"/>
    <n v="0"/>
    <n v="4"/>
    <n v="0"/>
    <n v="17"/>
    <n v="2"/>
    <n v="0"/>
    <n v="1"/>
    <n v="4.1999998092651367"/>
    <n v="888"/>
  </r>
  <r>
    <x v="26"/>
    <x v="6"/>
    <x v="1"/>
    <s v=" 13, 1 2024"/>
    <x v="24"/>
    <s v="Thursday"/>
    <s v="Jun 13, 10:30 AM LOCAL  "/>
    <x v="12"/>
    <s v="Bangladesh"/>
    <x v="50"/>
    <x v="186"/>
    <x v="402"/>
    <n v="0"/>
    <n v="0"/>
    <n v="0"/>
    <n v="0"/>
    <n v="0"/>
    <n v="0"/>
    <n v="4"/>
    <n v="0"/>
    <n v="15"/>
    <n v="2"/>
    <n v="0"/>
    <n v="0"/>
    <n v="3.7999999523162842"/>
    <n v="889"/>
  </r>
  <r>
    <x v="26"/>
    <x v="6"/>
    <x v="1"/>
    <s v=" 13, 1 2024"/>
    <x v="24"/>
    <s v="Thursday"/>
    <s v="Jun 13, 10:30 AM LOCAL  "/>
    <x v="12"/>
    <s v="Bangladesh"/>
    <x v="50"/>
    <x v="184"/>
    <x v="402"/>
    <n v="0"/>
    <n v="0"/>
    <n v="0"/>
    <n v="0"/>
    <n v="0"/>
    <n v="0"/>
    <n v="4"/>
    <n v="0"/>
    <n v="43"/>
    <n v="0"/>
    <n v="0"/>
    <n v="1"/>
    <n v="10.800000190734863"/>
    <n v="890"/>
  </r>
  <r>
    <x v="26"/>
    <x v="6"/>
    <x v="1"/>
    <s v=" 13, 1 2024"/>
    <x v="24"/>
    <s v="Thursday"/>
    <s v="Jun 13, 10:30 AM LOCAL  "/>
    <x v="12"/>
    <s v="Bangladesh"/>
    <x v="50"/>
    <x v="101"/>
    <x v="402"/>
    <n v="0"/>
    <n v="0"/>
    <n v="0"/>
    <n v="0"/>
    <n v="0"/>
    <n v="0"/>
    <n v="3"/>
    <n v="0"/>
    <n v="31"/>
    <n v="0"/>
    <n v="0"/>
    <n v="0"/>
    <n v="10.300000190734863"/>
    <n v="891"/>
  </r>
  <r>
    <x v="26"/>
    <x v="6"/>
    <x v="1"/>
    <s v=" 13, 1 2024"/>
    <x v="24"/>
    <s v="Thursday"/>
    <s v="Jun 13, 10:30 AM LOCAL  "/>
    <x v="12"/>
    <s v="Bangladesh"/>
    <x v="50"/>
    <x v="185"/>
    <x v="402"/>
    <n v="0"/>
    <n v="0"/>
    <n v="0"/>
    <n v="0"/>
    <n v="0"/>
    <n v="0"/>
    <n v="3"/>
    <n v="0"/>
    <n v="26"/>
    <n v="1"/>
    <n v="0"/>
    <n v="0"/>
    <n v="8.6999998092651367"/>
    <n v="892"/>
  </r>
  <r>
    <x v="26"/>
    <x v="6"/>
    <x v="1"/>
    <s v=" 13, 1 2024"/>
    <x v="24"/>
    <s v="Thursday"/>
    <s v="Jun 13, 10:30 AM LOCAL  "/>
    <x v="18"/>
    <s v="Netherlands"/>
    <x v="51"/>
    <x v="327"/>
    <x v="402"/>
    <n v="0"/>
    <n v="0"/>
    <n v="0"/>
    <n v="0"/>
    <n v="0"/>
    <n v="0"/>
    <n v="4"/>
    <n v="0"/>
    <n v="12"/>
    <n v="1"/>
    <n v="0"/>
    <n v="1"/>
    <n v="3"/>
    <n v="893"/>
  </r>
  <r>
    <x v="26"/>
    <x v="6"/>
    <x v="1"/>
    <s v=" 13, 1 2024"/>
    <x v="24"/>
    <s v="Thursday"/>
    <s v="Jun 13, 10:30 AM LOCAL  "/>
    <x v="18"/>
    <s v="Netherlands"/>
    <x v="51"/>
    <x v="181"/>
    <x v="402"/>
    <n v="0"/>
    <n v="0"/>
    <n v="0"/>
    <n v="0"/>
    <n v="0"/>
    <n v="0"/>
    <n v="3"/>
    <n v="0"/>
    <n v="23"/>
    <n v="1"/>
    <n v="0"/>
    <n v="0"/>
    <n v="7.6999998092651367"/>
    <n v="894"/>
  </r>
  <r>
    <x v="26"/>
    <x v="6"/>
    <x v="1"/>
    <s v=" 13, 1 2024"/>
    <x v="24"/>
    <s v="Thursday"/>
    <s v="Jun 13, 10:30 AM LOCAL  "/>
    <x v="18"/>
    <s v="Netherlands"/>
    <x v="51"/>
    <x v="180"/>
    <x v="402"/>
    <n v="0"/>
    <n v="0"/>
    <n v="0"/>
    <n v="0"/>
    <n v="0"/>
    <n v="0"/>
    <n v="4"/>
    <n v="0"/>
    <n v="30"/>
    <n v="2"/>
    <n v="0"/>
    <n v="0"/>
    <n v="7.5"/>
    <n v="895"/>
  </r>
  <r>
    <x v="26"/>
    <x v="6"/>
    <x v="1"/>
    <s v=" 13, 1 2024"/>
    <x v="24"/>
    <s v="Thursday"/>
    <s v="Jun 13, 10:30 AM LOCAL  "/>
    <x v="18"/>
    <s v="Netherlands"/>
    <x v="51"/>
    <x v="177"/>
    <x v="402"/>
    <n v="0"/>
    <n v="0"/>
    <n v="0"/>
    <n v="0"/>
    <n v="0"/>
    <n v="0"/>
    <n v="4"/>
    <n v="0"/>
    <n v="29"/>
    <n v="0"/>
    <n v="0"/>
    <n v="0"/>
    <n v="7.1999998092651367"/>
    <n v="896"/>
  </r>
  <r>
    <x v="26"/>
    <x v="6"/>
    <x v="1"/>
    <s v=" 13, 1 2024"/>
    <x v="24"/>
    <s v="Thursday"/>
    <s v="Jun 13, 10:30 AM LOCAL  "/>
    <x v="18"/>
    <s v="Netherlands"/>
    <x v="51"/>
    <x v="179"/>
    <x v="402"/>
    <n v="0"/>
    <n v="0"/>
    <n v="0"/>
    <n v="0"/>
    <n v="0"/>
    <n v="0"/>
    <n v="4"/>
    <n v="0"/>
    <n v="33"/>
    <n v="3"/>
    <n v="0"/>
    <n v="0"/>
    <n v="8.1999998092651367"/>
    <n v="897"/>
  </r>
  <r>
    <x v="26"/>
    <x v="6"/>
    <x v="1"/>
    <s v=" 13, 1 2024"/>
    <x v="24"/>
    <s v="Thursday"/>
    <s v="Jun 13, 10:30 AM LOCAL  "/>
    <x v="18"/>
    <s v="Netherlands"/>
    <x v="51"/>
    <x v="178"/>
    <x v="402"/>
    <n v="0"/>
    <n v="0"/>
    <n v="0"/>
    <n v="0"/>
    <n v="0"/>
    <n v="0"/>
    <n v="1"/>
    <n v="0"/>
    <n v="6"/>
    <n v="1"/>
    <n v="0"/>
    <n v="0"/>
    <n v="6"/>
    <n v="898"/>
  </r>
  <r>
    <x v="27"/>
    <x v="5"/>
    <x v="2"/>
    <s v=" 13, 0 2024"/>
    <x v="25"/>
    <s v="Thursday"/>
    <s v="Jun 13, 08:30 PM LOCAL  "/>
    <x v="8"/>
    <s v="Papua New Guinea"/>
    <x v="52"/>
    <x v="280"/>
    <x v="402"/>
    <n v="0"/>
    <n v="0"/>
    <n v="0"/>
    <n v="0"/>
    <n v="0"/>
    <n v="0"/>
    <n v="4"/>
    <n v="0"/>
    <n v="16"/>
    <n v="3"/>
    <n v="0"/>
    <n v="5"/>
    <n v="4"/>
    <n v="899"/>
  </r>
  <r>
    <x v="27"/>
    <x v="5"/>
    <x v="2"/>
    <s v=" 13, 0 2024"/>
    <x v="25"/>
    <s v="Thursday"/>
    <s v="Jun 13, 08:30 PM LOCAL  "/>
    <x v="8"/>
    <s v="Papua New Guinea"/>
    <x v="52"/>
    <x v="279"/>
    <x v="402"/>
    <n v="0"/>
    <n v="0"/>
    <n v="0"/>
    <n v="0"/>
    <n v="0"/>
    <n v="0"/>
    <n v="1"/>
    <n v="0"/>
    <n v="9"/>
    <n v="0"/>
    <n v="0"/>
    <n v="0"/>
    <n v="9"/>
    <n v="900"/>
  </r>
  <r>
    <x v="27"/>
    <x v="5"/>
    <x v="2"/>
    <s v=" 13, 0 2024"/>
    <x v="25"/>
    <s v="Thursday"/>
    <s v="Jun 13, 08:30 PM LOCAL  "/>
    <x v="8"/>
    <s v="Papua New Guinea"/>
    <x v="52"/>
    <x v="71"/>
    <x v="402"/>
    <n v="0"/>
    <n v="0"/>
    <n v="0"/>
    <n v="0"/>
    <n v="0"/>
    <n v="0"/>
    <n v="3"/>
    <n v="0"/>
    <n v="4"/>
    <n v="2"/>
    <n v="0"/>
    <n v="1"/>
    <n v="1.3999999761581421"/>
    <n v="901"/>
  </r>
  <r>
    <x v="27"/>
    <x v="5"/>
    <x v="2"/>
    <s v=" 13, 0 2024"/>
    <x v="25"/>
    <s v="Thursday"/>
    <s v="Jun 13, 08:30 PM LOCAL  "/>
    <x v="8"/>
    <s v="Papua New Guinea"/>
    <x v="52"/>
    <x v="278"/>
    <x v="402"/>
    <n v="0"/>
    <n v="0"/>
    <n v="0"/>
    <n v="0"/>
    <n v="0"/>
    <n v="0"/>
    <n v="4"/>
    <n v="0"/>
    <n v="25"/>
    <n v="0"/>
    <n v="0"/>
    <n v="5"/>
    <n v="6.1999998092651367"/>
    <n v="902"/>
  </r>
  <r>
    <x v="27"/>
    <x v="5"/>
    <x v="2"/>
    <s v=" 13, 0 2024"/>
    <x v="25"/>
    <s v="Thursday"/>
    <s v="Jun 13, 08:30 PM LOCAL  "/>
    <x v="8"/>
    <s v="Papua New Guinea"/>
    <x v="52"/>
    <x v="70"/>
    <x v="402"/>
    <n v="0"/>
    <n v="0"/>
    <n v="0"/>
    <n v="0"/>
    <n v="0"/>
    <n v="0"/>
    <n v="4"/>
    <n v="1"/>
    <n v="14"/>
    <n v="1"/>
    <n v="0"/>
    <n v="1"/>
    <n v="3.5"/>
    <n v="903"/>
  </r>
  <r>
    <x v="27"/>
    <x v="5"/>
    <x v="2"/>
    <s v=" 13, 0 2024"/>
    <x v="25"/>
    <s v="Thursday"/>
    <s v="Jun 13, 08:30 PM LOCAL  "/>
    <x v="8"/>
    <s v="Papua New Guinea"/>
    <x v="52"/>
    <x v="159"/>
    <x v="402"/>
    <n v="0"/>
    <n v="0"/>
    <n v="0"/>
    <n v="0"/>
    <n v="0"/>
    <n v="0"/>
    <n v="2"/>
    <n v="0"/>
    <n v="5"/>
    <n v="0"/>
    <n v="0"/>
    <n v="0"/>
    <n v="2.5"/>
    <n v="904"/>
  </r>
  <r>
    <x v="27"/>
    <x v="5"/>
    <x v="2"/>
    <s v=" 13, 0 2024"/>
    <x v="25"/>
    <s v="Thursday"/>
    <s v="Jun 13, 08:30 PM LOCAL  "/>
    <x v="2"/>
    <s v="Afghanistan"/>
    <x v="53"/>
    <x v="20"/>
    <x v="402"/>
    <n v="0"/>
    <n v="0"/>
    <n v="0"/>
    <n v="0"/>
    <n v="0"/>
    <n v="0"/>
    <n v="4"/>
    <n v="0"/>
    <n v="26"/>
    <n v="1"/>
    <n v="0"/>
    <n v="3"/>
    <n v="6.5"/>
    <n v="905"/>
  </r>
  <r>
    <x v="27"/>
    <x v="5"/>
    <x v="2"/>
    <s v=" 13, 0 2024"/>
    <x v="25"/>
    <s v="Thursday"/>
    <s v="Jun 13, 08:30 PM LOCAL  "/>
    <x v="2"/>
    <s v="Afghanistan"/>
    <x v="53"/>
    <x v="250"/>
    <x v="402"/>
    <n v="0"/>
    <n v="0"/>
    <n v="0"/>
    <n v="0"/>
    <n v="0"/>
    <n v="0"/>
    <n v="3"/>
    <n v="0"/>
    <n v="16"/>
    <n v="1"/>
    <n v="0"/>
    <n v="2"/>
    <n v="5.3000001907348633"/>
    <n v="906"/>
  </r>
  <r>
    <x v="27"/>
    <x v="5"/>
    <x v="2"/>
    <s v=" 13, 0 2024"/>
    <x v="25"/>
    <s v="Thursday"/>
    <s v="Jun 13, 08:30 PM LOCAL  "/>
    <x v="2"/>
    <s v="Afghanistan"/>
    <x v="53"/>
    <x v="19"/>
    <x v="402"/>
    <n v="0"/>
    <n v="0"/>
    <n v="0"/>
    <n v="0"/>
    <n v="0"/>
    <n v="0"/>
    <n v="2"/>
    <n v="0"/>
    <n v="19"/>
    <n v="0"/>
    <n v="0"/>
    <n v="0"/>
    <n v="8.8000001907348633"/>
    <n v="907"/>
  </r>
  <r>
    <x v="27"/>
    <x v="5"/>
    <x v="2"/>
    <s v=" 13, 0 2024"/>
    <x v="25"/>
    <s v="Thursday"/>
    <s v="Jun 13, 08:30 PM LOCAL  "/>
    <x v="2"/>
    <s v="Afghanistan"/>
    <x v="53"/>
    <x v="118"/>
    <x v="402"/>
    <n v="0"/>
    <n v="0"/>
    <n v="0"/>
    <n v="0"/>
    <n v="0"/>
    <n v="0"/>
    <n v="3"/>
    <n v="0"/>
    <n v="18"/>
    <n v="1"/>
    <n v="0"/>
    <n v="0"/>
    <n v="6"/>
    <n v="908"/>
  </r>
  <r>
    <x v="27"/>
    <x v="5"/>
    <x v="2"/>
    <s v=" 13, 0 2024"/>
    <x v="25"/>
    <s v="Thursday"/>
    <s v="Jun 13, 08:30 PM LOCAL  "/>
    <x v="2"/>
    <s v="Afghanistan"/>
    <x v="53"/>
    <x v="119"/>
    <x v="402"/>
    <n v="0"/>
    <n v="0"/>
    <n v="0"/>
    <n v="0"/>
    <n v="0"/>
    <n v="0"/>
    <n v="3"/>
    <n v="1"/>
    <n v="15"/>
    <n v="0"/>
    <n v="0"/>
    <n v="0"/>
    <n v="5"/>
    <n v="909"/>
  </r>
  <r>
    <x v="28"/>
    <x v="6"/>
    <x v="0"/>
    <s v=" 14, 0 2024"/>
    <x v="26"/>
    <s v="Friday"/>
    <s v="Jun 14, 07:30 PM LOCAL  "/>
    <x v="11"/>
    <s v="South Africa"/>
    <x v="54"/>
    <x v="91"/>
    <x v="402"/>
    <n v="0"/>
    <n v="0"/>
    <n v="0"/>
    <n v="0"/>
    <n v="0"/>
    <n v="0"/>
    <n v="2"/>
    <n v="0"/>
    <n v="6"/>
    <n v="0"/>
    <n v="0"/>
    <n v="1"/>
    <n v="3"/>
    <n v="910"/>
  </r>
  <r>
    <x v="28"/>
    <x v="6"/>
    <x v="0"/>
    <s v=" 14, 0 2024"/>
    <x v="26"/>
    <s v="Friday"/>
    <s v="Jun 14, 07:30 PM LOCAL  "/>
    <x v="11"/>
    <s v="South Africa"/>
    <x v="54"/>
    <x v="90"/>
    <x v="402"/>
    <n v="0"/>
    <n v="0"/>
    <n v="0"/>
    <n v="0"/>
    <n v="0"/>
    <n v="0"/>
    <n v="4"/>
    <n v="0"/>
    <n v="21"/>
    <n v="3"/>
    <n v="0"/>
    <n v="1"/>
    <n v="5.1999998092651367"/>
    <n v="911"/>
  </r>
  <r>
    <x v="28"/>
    <x v="6"/>
    <x v="0"/>
    <s v=" 14, 0 2024"/>
    <x v="26"/>
    <s v="Friday"/>
    <s v="Jun 14, 07:30 PM LOCAL  "/>
    <x v="11"/>
    <s v="South Africa"/>
    <x v="54"/>
    <x v="93"/>
    <x v="402"/>
    <n v="0"/>
    <n v="0"/>
    <n v="0"/>
    <n v="0"/>
    <n v="0"/>
    <n v="0"/>
    <n v="1"/>
    <n v="0"/>
    <n v="9"/>
    <n v="0"/>
    <n v="0"/>
    <n v="0"/>
    <n v="9"/>
    <n v="912"/>
  </r>
  <r>
    <x v="28"/>
    <x v="6"/>
    <x v="0"/>
    <s v=" 14, 0 2024"/>
    <x v="26"/>
    <s v="Friday"/>
    <s v="Jun 14, 07:30 PM LOCAL  "/>
    <x v="11"/>
    <s v="South Africa"/>
    <x v="54"/>
    <x v="89"/>
    <x v="402"/>
    <n v="0"/>
    <n v="0"/>
    <n v="0"/>
    <n v="0"/>
    <n v="0"/>
    <n v="0"/>
    <n v="2"/>
    <n v="0"/>
    <n v="17"/>
    <n v="0"/>
    <n v="0"/>
    <n v="0"/>
    <n v="8.5"/>
    <n v="913"/>
  </r>
  <r>
    <x v="28"/>
    <x v="6"/>
    <x v="0"/>
    <s v=" 14, 0 2024"/>
    <x v="26"/>
    <s v="Friday"/>
    <s v="Jun 14, 07:30 PM LOCAL  "/>
    <x v="11"/>
    <s v="South Africa"/>
    <x v="54"/>
    <x v="328"/>
    <x v="402"/>
    <n v="0"/>
    <n v="0"/>
    <n v="0"/>
    <n v="0"/>
    <n v="0"/>
    <n v="0"/>
    <n v="4"/>
    <n v="0"/>
    <n v="18"/>
    <n v="0"/>
    <n v="0"/>
    <n v="0"/>
    <n v="4.5"/>
    <n v="914"/>
  </r>
  <r>
    <x v="28"/>
    <x v="6"/>
    <x v="0"/>
    <s v=" 14, 0 2024"/>
    <x v="26"/>
    <s v="Friday"/>
    <s v="Jun 14, 07:30 PM LOCAL  "/>
    <x v="11"/>
    <s v="South Africa"/>
    <x v="54"/>
    <x v="85"/>
    <x v="402"/>
    <n v="0"/>
    <n v="0"/>
    <n v="0"/>
    <n v="0"/>
    <n v="0"/>
    <n v="0"/>
    <n v="4"/>
    <n v="0"/>
    <n v="19"/>
    <n v="4"/>
    <n v="0"/>
    <n v="1"/>
    <n v="4.8000001907348633"/>
    <n v="915"/>
  </r>
  <r>
    <x v="28"/>
    <x v="6"/>
    <x v="0"/>
    <s v=" 14, 0 2024"/>
    <x v="26"/>
    <s v="Friday"/>
    <s v="Jun 14, 07:30 PM LOCAL  "/>
    <x v="11"/>
    <s v="South Africa"/>
    <x v="54"/>
    <x v="95"/>
    <x v="402"/>
    <n v="0"/>
    <n v="0"/>
    <n v="0"/>
    <n v="0"/>
    <n v="0"/>
    <n v="0"/>
    <n v="3"/>
    <n v="0"/>
    <n v="19"/>
    <n v="0"/>
    <n v="0"/>
    <n v="0"/>
    <n v="6.3000001907348633"/>
    <n v="916"/>
  </r>
  <r>
    <x v="28"/>
    <x v="6"/>
    <x v="0"/>
    <s v=" 14, 0 2024"/>
    <x v="26"/>
    <s v="Friday"/>
    <s v="Jun 14, 07:30 PM LOCAL  "/>
    <x v="7"/>
    <s v="Nepal"/>
    <x v="55"/>
    <x v="187"/>
    <x v="402"/>
    <n v="0"/>
    <n v="0"/>
    <n v="0"/>
    <n v="0"/>
    <n v="0"/>
    <n v="0"/>
    <n v="4"/>
    <n v="0"/>
    <n v="16"/>
    <n v="0"/>
    <n v="0"/>
    <n v="0"/>
    <n v="4"/>
    <n v="917"/>
  </r>
  <r>
    <x v="28"/>
    <x v="6"/>
    <x v="0"/>
    <s v=" 14, 0 2024"/>
    <x v="26"/>
    <s v="Friday"/>
    <s v="Jun 14, 07:30 PM LOCAL  "/>
    <x v="7"/>
    <s v="Nepal"/>
    <x v="55"/>
    <x v="319"/>
    <x v="402"/>
    <n v="0"/>
    <n v="0"/>
    <n v="0"/>
    <n v="0"/>
    <n v="0"/>
    <n v="0"/>
    <n v="2"/>
    <n v="0"/>
    <n v="17"/>
    <n v="0"/>
    <n v="0"/>
    <n v="0"/>
    <n v="8.5"/>
    <n v="918"/>
  </r>
  <r>
    <x v="28"/>
    <x v="6"/>
    <x v="0"/>
    <s v=" 14, 0 2024"/>
    <x v="26"/>
    <s v="Friday"/>
    <s v="Jun 14, 07:30 PM LOCAL  "/>
    <x v="7"/>
    <s v="Nepal"/>
    <x v="55"/>
    <x v="286"/>
    <x v="402"/>
    <n v="0"/>
    <n v="0"/>
    <n v="0"/>
    <n v="0"/>
    <n v="0"/>
    <n v="0"/>
    <n v="4"/>
    <n v="0"/>
    <n v="20"/>
    <n v="0"/>
    <n v="0"/>
    <n v="0"/>
    <n v="5"/>
    <n v="919"/>
  </r>
  <r>
    <x v="28"/>
    <x v="6"/>
    <x v="0"/>
    <s v=" 14, 0 2024"/>
    <x v="26"/>
    <s v="Friday"/>
    <s v="Jun 14, 07:30 PM LOCAL  "/>
    <x v="7"/>
    <s v="Nepal"/>
    <x v="55"/>
    <x v="320"/>
    <x v="402"/>
    <n v="0"/>
    <n v="0"/>
    <n v="0"/>
    <n v="0"/>
    <n v="0"/>
    <n v="0"/>
    <n v="4"/>
    <n v="0"/>
    <n v="27"/>
    <n v="1"/>
    <n v="0"/>
    <n v="3"/>
    <n v="6.8000001907348633"/>
    <n v="920"/>
  </r>
  <r>
    <x v="28"/>
    <x v="6"/>
    <x v="0"/>
    <s v=" 14, 0 2024"/>
    <x v="26"/>
    <s v="Friday"/>
    <s v="Jun 14, 07:30 PM LOCAL  "/>
    <x v="7"/>
    <s v="Nepal"/>
    <x v="55"/>
    <x v="329"/>
    <x v="402"/>
    <n v="0"/>
    <n v="0"/>
    <n v="0"/>
    <n v="0"/>
    <n v="0"/>
    <n v="0"/>
    <n v="4"/>
    <n v="0"/>
    <n v="19"/>
    <n v="4"/>
    <n v="0"/>
    <n v="1"/>
    <n v="4.8000001907348633"/>
    <n v="921"/>
  </r>
  <r>
    <x v="28"/>
    <x v="6"/>
    <x v="0"/>
    <s v=" 14, 0 2024"/>
    <x v="26"/>
    <s v="Friday"/>
    <s v="Jun 14, 07:30 PM LOCAL  "/>
    <x v="7"/>
    <s v="Nepal"/>
    <x v="55"/>
    <x v="61"/>
    <x v="402"/>
    <n v="0"/>
    <n v="0"/>
    <n v="0"/>
    <n v="0"/>
    <n v="0"/>
    <n v="0"/>
    <n v="2"/>
    <n v="1"/>
    <n v="8"/>
    <n v="1"/>
    <n v="0"/>
    <n v="0"/>
    <n v="4"/>
    <n v="922"/>
  </r>
  <r>
    <x v="29"/>
    <x v="5"/>
    <x v="2"/>
    <s v=" 14, 0 2024"/>
    <x v="27"/>
    <s v="Friday"/>
    <s v="Jun 14, 08:30 PM LOCAL  "/>
    <x v="17"/>
    <s v="Uganda"/>
    <x v="56"/>
    <x v="324"/>
    <x v="402"/>
    <n v="0"/>
    <n v="0"/>
    <n v="0"/>
    <n v="0"/>
    <n v="0"/>
    <n v="0"/>
    <n v="4"/>
    <n v="1"/>
    <n v="7"/>
    <n v="2"/>
    <n v="0"/>
    <n v="0"/>
    <n v="1.7999999523162842"/>
    <n v="923"/>
  </r>
  <r>
    <x v="29"/>
    <x v="5"/>
    <x v="2"/>
    <s v=" 14, 0 2024"/>
    <x v="27"/>
    <s v="Friday"/>
    <s v="Jun 14, 08:30 PM LOCAL  "/>
    <x v="17"/>
    <s v="Uganda"/>
    <x v="56"/>
    <x v="311"/>
    <x v="402"/>
    <n v="0"/>
    <n v="0"/>
    <n v="0"/>
    <n v="0"/>
    <n v="0"/>
    <n v="0"/>
    <n v="4"/>
    <n v="0"/>
    <n v="4"/>
    <n v="3"/>
    <n v="0"/>
    <n v="0"/>
    <n v="1"/>
    <n v="924"/>
  </r>
  <r>
    <x v="29"/>
    <x v="5"/>
    <x v="2"/>
    <s v=" 14, 0 2024"/>
    <x v="27"/>
    <s v="Friday"/>
    <s v="Jun 14, 08:30 PM LOCAL  "/>
    <x v="17"/>
    <s v="Uganda"/>
    <x v="56"/>
    <x v="169"/>
    <x v="402"/>
    <n v="0"/>
    <n v="0"/>
    <n v="0"/>
    <n v="0"/>
    <n v="0"/>
    <n v="0"/>
    <n v="3"/>
    <n v="0"/>
    <n v="8"/>
    <n v="2"/>
    <n v="0"/>
    <n v="3"/>
    <n v="2.2000000476837158"/>
    <n v="925"/>
  </r>
  <r>
    <x v="29"/>
    <x v="5"/>
    <x v="2"/>
    <s v=" 14, 0 2024"/>
    <x v="27"/>
    <s v="Friday"/>
    <s v="Jun 14, 08:30 PM LOCAL  "/>
    <x v="17"/>
    <s v="Uganda"/>
    <x v="56"/>
    <x v="242"/>
    <x v="402"/>
    <n v="0"/>
    <n v="0"/>
    <n v="0"/>
    <n v="0"/>
    <n v="0"/>
    <n v="0"/>
    <n v="4"/>
    <n v="0"/>
    <n v="9"/>
    <n v="1"/>
    <n v="0"/>
    <n v="2"/>
    <n v="2.2000000476837158"/>
    <n v="926"/>
  </r>
  <r>
    <x v="29"/>
    <x v="5"/>
    <x v="2"/>
    <s v=" 14, 0 2024"/>
    <x v="27"/>
    <s v="Friday"/>
    <s v="Jun 14, 08:30 PM LOCAL  "/>
    <x v="9"/>
    <s v="New Zealand"/>
    <x v="57"/>
    <x v="81"/>
    <x v="402"/>
    <n v="0"/>
    <n v="0"/>
    <n v="0"/>
    <n v="0"/>
    <n v="0"/>
    <n v="0"/>
    <n v="2"/>
    <n v="0"/>
    <n v="13"/>
    <n v="0"/>
    <n v="1"/>
    <n v="2"/>
    <n v="6.5"/>
    <n v="927"/>
  </r>
  <r>
    <x v="29"/>
    <x v="5"/>
    <x v="2"/>
    <s v=" 14, 0 2024"/>
    <x v="27"/>
    <s v="Friday"/>
    <s v="Jun 14, 08:30 PM LOCAL  "/>
    <x v="9"/>
    <s v="New Zealand"/>
    <x v="57"/>
    <x v="120"/>
    <x v="402"/>
    <n v="0"/>
    <n v="0"/>
    <n v="0"/>
    <n v="0"/>
    <n v="0"/>
    <n v="0"/>
    <n v="2"/>
    <n v="0"/>
    <n v="16"/>
    <n v="0"/>
    <n v="0"/>
    <n v="0"/>
    <n v="6.9000000953674316"/>
    <n v="928"/>
  </r>
  <r>
    <x v="29"/>
    <x v="5"/>
    <x v="2"/>
    <s v=" 14, 0 2024"/>
    <x v="27"/>
    <s v="Friday"/>
    <s v="Jun 14, 08:30 PM LOCAL  "/>
    <x v="9"/>
    <s v="New Zealand"/>
    <x v="57"/>
    <x v="75"/>
    <x v="402"/>
    <n v="0"/>
    <n v="0"/>
    <n v="0"/>
    <n v="0"/>
    <n v="0"/>
    <n v="0"/>
    <n v="1"/>
    <n v="0"/>
    <n v="10"/>
    <n v="1"/>
    <n v="0"/>
    <n v="4"/>
    <n v="10"/>
    <n v="929"/>
  </r>
  <r>
    <x v="30"/>
    <x v="4"/>
    <x v="4"/>
    <s v=" 15, 0 2024"/>
    <x v="28"/>
    <s v="Saturday"/>
    <s v="Jun 15, 01:00 PM LOCAL  "/>
    <x v="5"/>
    <s v="England"/>
    <x v="58"/>
    <x v="144"/>
    <x v="402"/>
    <n v="0"/>
    <n v="0"/>
    <n v="0"/>
    <n v="0"/>
    <n v="0"/>
    <n v="0"/>
    <n v="2"/>
    <n v="0"/>
    <n v="6"/>
    <n v="1"/>
    <n v="0"/>
    <n v="0"/>
    <n v="3"/>
    <n v="930"/>
  </r>
  <r>
    <x v="30"/>
    <x v="4"/>
    <x v="4"/>
    <s v=" 15, 0 2024"/>
    <x v="28"/>
    <s v="Saturday"/>
    <s v="Jun 15, 01:00 PM LOCAL  "/>
    <x v="5"/>
    <s v="England"/>
    <x v="58"/>
    <x v="146"/>
    <x v="402"/>
    <n v="0"/>
    <n v="0"/>
    <n v="0"/>
    <n v="0"/>
    <n v="0"/>
    <n v="0"/>
    <n v="2"/>
    <n v="0"/>
    <n v="31"/>
    <n v="2"/>
    <n v="0"/>
    <n v="1"/>
    <n v="15.5"/>
    <n v="931"/>
  </r>
  <r>
    <x v="30"/>
    <x v="4"/>
    <x v="4"/>
    <s v=" 15, 0 2024"/>
    <x v="28"/>
    <s v="Saturday"/>
    <s v="Jun 15, 01:00 PM LOCAL  "/>
    <x v="5"/>
    <s v="England"/>
    <x v="58"/>
    <x v="43"/>
    <x v="402"/>
    <n v="0"/>
    <n v="0"/>
    <n v="0"/>
    <n v="0"/>
    <n v="0"/>
    <n v="0"/>
    <n v="2"/>
    <n v="0"/>
    <n v="24"/>
    <n v="1"/>
    <n v="0"/>
    <n v="0"/>
    <n v="12"/>
    <n v="932"/>
  </r>
  <r>
    <x v="30"/>
    <x v="4"/>
    <x v="4"/>
    <s v=" 15, 0 2024"/>
    <x v="28"/>
    <s v="Saturday"/>
    <s v="Jun 15, 01:00 PM LOCAL  "/>
    <x v="5"/>
    <s v="England"/>
    <x v="58"/>
    <x v="227"/>
    <x v="402"/>
    <n v="0"/>
    <n v="0"/>
    <n v="0"/>
    <n v="0"/>
    <n v="0"/>
    <n v="0"/>
    <n v="2"/>
    <n v="0"/>
    <n v="26"/>
    <n v="0"/>
    <n v="0"/>
    <n v="0"/>
    <n v="13"/>
    <n v="933"/>
  </r>
  <r>
    <x v="30"/>
    <x v="4"/>
    <x v="4"/>
    <s v=" 15, 0 2024"/>
    <x v="28"/>
    <s v="Saturday"/>
    <s v="Jun 15, 01:00 PM LOCAL  "/>
    <x v="19"/>
    <s v="Namibia"/>
    <x v="59"/>
    <x v="330"/>
    <x v="402"/>
    <n v="0"/>
    <n v="0"/>
    <n v="0"/>
    <n v="0"/>
    <n v="0"/>
    <n v="0"/>
    <n v="2"/>
    <n v="0"/>
    <n v="6"/>
    <n v="0"/>
    <n v="1"/>
    <n v="0"/>
    <n v="3"/>
    <n v="934"/>
  </r>
  <r>
    <x v="30"/>
    <x v="4"/>
    <x v="4"/>
    <s v=" 15, 0 2024"/>
    <x v="28"/>
    <s v="Saturday"/>
    <s v="Jun 15, 01:00 PM LOCAL  "/>
    <x v="19"/>
    <s v="Namibia"/>
    <x v="59"/>
    <x v="296"/>
    <x v="402"/>
    <n v="0"/>
    <n v="0"/>
    <n v="0"/>
    <n v="0"/>
    <n v="0"/>
    <n v="0"/>
    <n v="2"/>
    <n v="0"/>
    <n v="15"/>
    <n v="1"/>
    <n v="0"/>
    <n v="1"/>
    <n v="7.5"/>
    <n v="935"/>
  </r>
  <r>
    <x v="30"/>
    <x v="4"/>
    <x v="4"/>
    <s v=" 15, 0 2024"/>
    <x v="28"/>
    <s v="Saturday"/>
    <s v="Jun 15, 01:00 PM LOCAL  "/>
    <x v="19"/>
    <s v="Namibia"/>
    <x v="59"/>
    <x v="331"/>
    <x v="402"/>
    <n v="0"/>
    <n v="0"/>
    <n v="0"/>
    <n v="0"/>
    <n v="0"/>
    <n v="0"/>
    <n v="2"/>
    <n v="0"/>
    <n v="13"/>
    <n v="0"/>
    <n v="0"/>
    <n v="0"/>
    <n v="6.5"/>
    <n v="936"/>
  </r>
  <r>
    <x v="30"/>
    <x v="4"/>
    <x v="4"/>
    <s v=" 15, 0 2024"/>
    <x v="28"/>
    <s v="Saturday"/>
    <s v="Jun 15, 01:00 PM LOCAL  "/>
    <x v="19"/>
    <s v="Namibia"/>
    <x v="59"/>
    <x v="199"/>
    <x v="402"/>
    <n v="0"/>
    <n v="0"/>
    <n v="0"/>
    <n v="0"/>
    <n v="0"/>
    <n v="0"/>
    <n v="2"/>
    <n v="0"/>
    <n v="19"/>
    <n v="1"/>
    <n v="0"/>
    <n v="0"/>
    <n v="9.5"/>
    <n v="937"/>
  </r>
  <r>
    <x v="30"/>
    <x v="4"/>
    <x v="4"/>
    <s v=" 15, 0 2024"/>
    <x v="28"/>
    <s v="Saturday"/>
    <s v="Jun 15, 01:00 PM LOCAL  "/>
    <x v="19"/>
    <s v="Namibia"/>
    <x v="59"/>
    <x v="297"/>
    <x v="402"/>
    <n v="0"/>
    <n v="0"/>
    <n v="0"/>
    <n v="0"/>
    <n v="0"/>
    <n v="0"/>
    <n v="2"/>
    <n v="0"/>
    <n v="29"/>
    <n v="0"/>
    <n v="0"/>
    <n v="1"/>
    <n v="14.5"/>
    <n v="938"/>
  </r>
  <r>
    <x v="31"/>
    <x v="7"/>
    <x v="2"/>
    <s v=" 15, 0 2024"/>
    <x v="29"/>
    <s v="Saturday"/>
    <s v="Jun 15, 08:30 PM LOCAL  "/>
    <x v="15"/>
    <s v="Scotland"/>
    <x v="60"/>
    <x v="191"/>
    <x v="402"/>
    <n v="0"/>
    <n v="0"/>
    <n v="0"/>
    <n v="0"/>
    <n v="0"/>
    <n v="0"/>
    <n v="4"/>
    <n v="0"/>
    <n v="39"/>
    <n v="1"/>
    <n v="0"/>
    <n v="1"/>
    <n v="9.8000001907348633"/>
    <n v="939"/>
  </r>
  <r>
    <x v="31"/>
    <x v="7"/>
    <x v="2"/>
    <s v=" 15, 0 2024"/>
    <x v="29"/>
    <s v="Saturday"/>
    <s v="Jun 15, 08:30 PM LOCAL  "/>
    <x v="15"/>
    <s v="Scotland"/>
    <x v="60"/>
    <x v="301"/>
    <x v="402"/>
    <n v="0"/>
    <n v="0"/>
    <n v="0"/>
    <n v="0"/>
    <n v="0"/>
    <n v="0"/>
    <n v="4"/>
    <n v="0"/>
    <n v="31"/>
    <n v="0"/>
    <n v="0"/>
    <n v="1"/>
    <n v="7.8000001907348633"/>
    <n v="940"/>
  </r>
  <r>
    <x v="31"/>
    <x v="7"/>
    <x v="2"/>
    <s v=" 15, 0 2024"/>
    <x v="29"/>
    <s v="Saturday"/>
    <s v="Jun 15, 08:30 PM LOCAL  "/>
    <x v="15"/>
    <s v="Scotland"/>
    <x v="60"/>
    <x v="125"/>
    <x v="402"/>
    <n v="0"/>
    <n v="0"/>
    <n v="0"/>
    <n v="0"/>
    <n v="0"/>
    <n v="0"/>
    <n v="4"/>
    <n v="0"/>
    <n v="34"/>
    <n v="1"/>
    <n v="0"/>
    <n v="4"/>
    <n v="8.5"/>
    <n v="941"/>
  </r>
  <r>
    <x v="31"/>
    <x v="7"/>
    <x v="2"/>
    <s v=" 15, 0 2024"/>
    <x v="29"/>
    <s v="Saturday"/>
    <s v="Jun 15, 08:30 PM LOCAL  "/>
    <x v="10"/>
    <s v="Australia"/>
    <x v="61"/>
    <x v="151"/>
    <x v="402"/>
    <n v="0"/>
    <n v="0"/>
    <n v="0"/>
    <n v="0"/>
    <n v="0"/>
    <n v="0"/>
    <n v="4"/>
    <n v="1"/>
    <n v="39"/>
    <n v="0"/>
    <n v="0"/>
    <n v="0"/>
    <n v="9.8000001907348633"/>
    <n v="942"/>
  </r>
  <r>
    <x v="31"/>
    <x v="7"/>
    <x v="2"/>
    <s v=" 15, 0 2024"/>
    <x v="29"/>
    <s v="Saturday"/>
    <s v="Jun 15, 08:30 PM LOCAL  "/>
    <x v="10"/>
    <s v="Australia"/>
    <x v="61"/>
    <x v="332"/>
    <x v="402"/>
    <n v="0"/>
    <n v="0"/>
    <n v="0"/>
    <n v="0"/>
    <n v="0"/>
    <n v="0"/>
    <n v="3"/>
    <n v="0"/>
    <n v="28"/>
    <n v="1"/>
    <n v="0"/>
    <n v="0"/>
    <n v="7.5999999046325684"/>
    <n v="943"/>
  </r>
  <r>
    <x v="31"/>
    <x v="7"/>
    <x v="2"/>
    <s v=" 15, 0 2024"/>
    <x v="29"/>
    <s v="Saturday"/>
    <s v="Jun 15, 08:30 PM LOCAL  "/>
    <x v="10"/>
    <s v="Australia"/>
    <x v="61"/>
    <x v="307"/>
    <x v="402"/>
    <n v="0"/>
    <n v="0"/>
    <n v="0"/>
    <n v="0"/>
    <n v="0"/>
    <n v="0"/>
    <n v="4"/>
    <n v="0"/>
    <n v="34"/>
    <n v="2"/>
    <n v="0"/>
    <n v="1"/>
    <n v="8.5"/>
    <n v="944"/>
  </r>
  <r>
    <x v="31"/>
    <x v="7"/>
    <x v="2"/>
    <s v=" 15, 0 2024"/>
    <x v="29"/>
    <s v="Saturday"/>
    <s v="Jun 15, 08:30 PM LOCAL  "/>
    <x v="10"/>
    <s v="Australia"/>
    <x v="61"/>
    <x v="306"/>
    <x v="402"/>
    <n v="0"/>
    <n v="0"/>
    <n v="0"/>
    <n v="0"/>
    <n v="0"/>
    <n v="0"/>
    <n v="3"/>
    <n v="0"/>
    <n v="33"/>
    <n v="0"/>
    <n v="0"/>
    <n v="1"/>
    <n v="11"/>
    <n v="945"/>
  </r>
  <r>
    <x v="31"/>
    <x v="7"/>
    <x v="2"/>
    <s v=" 15, 0 2024"/>
    <x v="29"/>
    <s v="Saturday"/>
    <s v="Jun 15, 08:30 PM LOCAL  "/>
    <x v="10"/>
    <s v="Australia"/>
    <x v="61"/>
    <x v="318"/>
    <x v="402"/>
    <n v="0"/>
    <n v="0"/>
    <n v="0"/>
    <n v="0"/>
    <n v="0"/>
    <n v="0"/>
    <n v="4"/>
    <n v="0"/>
    <n v="42"/>
    <n v="2"/>
    <n v="0"/>
    <n v="3"/>
    <n v="10.5"/>
    <n v="946"/>
  </r>
  <r>
    <x v="31"/>
    <x v="7"/>
    <x v="2"/>
    <s v=" 15, 0 2024"/>
    <x v="29"/>
    <s v="Saturday"/>
    <s v="Jun 15, 08:30 PM LOCAL  "/>
    <x v="10"/>
    <s v="Australia"/>
    <x v="61"/>
    <x v="152"/>
    <x v="402"/>
    <n v="0"/>
    <n v="0"/>
    <n v="0"/>
    <n v="0"/>
    <n v="0"/>
    <n v="0"/>
    <n v="1"/>
    <n v="0"/>
    <n v="4"/>
    <n v="0"/>
    <n v="0"/>
    <n v="0"/>
    <n v="4"/>
    <n v="947"/>
  </r>
  <r>
    <x v="32"/>
    <x v="8"/>
    <x v="1"/>
    <s v=" 16, 1 2024"/>
    <x v="30"/>
    <s v="Sunday"/>
    <s v="Jun 16, 10:30 AM LOCAL  "/>
    <x v="16"/>
    <s v="Ireland"/>
    <x v="62"/>
    <x v="138"/>
    <x v="402"/>
    <n v="0"/>
    <n v="0"/>
    <n v="0"/>
    <n v="0"/>
    <n v="0"/>
    <n v="0"/>
    <n v="4"/>
    <n v="1"/>
    <n v="22"/>
    <n v="3"/>
    <n v="0"/>
    <n v="2"/>
    <n v="5.5"/>
    <n v="948"/>
  </r>
  <r>
    <x v="32"/>
    <x v="8"/>
    <x v="1"/>
    <s v=" 16, 1 2024"/>
    <x v="30"/>
    <s v="Sunday"/>
    <s v="Jun 16, 10:30 AM LOCAL  "/>
    <x v="16"/>
    <s v="Ireland"/>
    <x v="62"/>
    <x v="139"/>
    <x v="402"/>
    <n v="0"/>
    <n v="0"/>
    <n v="0"/>
    <n v="0"/>
    <n v="0"/>
    <n v="0"/>
    <n v="4"/>
    <n v="0"/>
    <n v="11"/>
    <n v="2"/>
    <n v="0"/>
    <n v="0"/>
    <n v="2.7999999523162842"/>
    <n v="949"/>
  </r>
  <r>
    <x v="32"/>
    <x v="8"/>
    <x v="1"/>
    <s v=" 16, 1 2024"/>
    <x v="30"/>
    <s v="Sunday"/>
    <s v="Jun 16, 10:30 AM LOCAL  "/>
    <x v="16"/>
    <s v="Ireland"/>
    <x v="62"/>
    <x v="270"/>
    <x v="402"/>
    <n v="0"/>
    <n v="0"/>
    <n v="0"/>
    <n v="0"/>
    <n v="0"/>
    <n v="0"/>
    <n v="4"/>
    <n v="0"/>
    <n v="17"/>
    <n v="1"/>
    <n v="0"/>
    <n v="0"/>
    <n v="4.1999998092651367"/>
    <n v="950"/>
  </r>
  <r>
    <x v="32"/>
    <x v="8"/>
    <x v="1"/>
    <s v=" 16, 1 2024"/>
    <x v="30"/>
    <s v="Sunday"/>
    <s v="Jun 16, 10:30 AM LOCAL  "/>
    <x v="16"/>
    <s v="Ireland"/>
    <x v="62"/>
    <x v="135"/>
    <x v="402"/>
    <n v="0"/>
    <n v="0"/>
    <n v="0"/>
    <n v="0"/>
    <n v="0"/>
    <n v="0"/>
    <n v="3"/>
    <n v="0"/>
    <n v="31"/>
    <n v="0"/>
    <n v="0"/>
    <n v="2"/>
    <n v="10.300000190734863"/>
    <n v="951"/>
  </r>
  <r>
    <x v="32"/>
    <x v="8"/>
    <x v="1"/>
    <s v=" 16, 1 2024"/>
    <x v="30"/>
    <s v="Sunday"/>
    <s v="Jun 16, 10:30 AM LOCAL  "/>
    <x v="16"/>
    <s v="Ireland"/>
    <x v="62"/>
    <x v="215"/>
    <x v="402"/>
    <n v="0"/>
    <n v="0"/>
    <n v="0"/>
    <n v="0"/>
    <n v="0"/>
    <n v="0"/>
    <n v="1"/>
    <n v="0"/>
    <n v="11"/>
    <n v="0"/>
    <n v="0"/>
    <n v="0"/>
    <n v="11"/>
    <n v="952"/>
  </r>
  <r>
    <x v="32"/>
    <x v="8"/>
    <x v="1"/>
    <s v=" 16, 1 2024"/>
    <x v="30"/>
    <s v="Sunday"/>
    <s v="Jun 16, 10:30 AM LOCAL  "/>
    <x v="13"/>
    <s v="Pakistan"/>
    <x v="63"/>
    <x v="109"/>
    <x v="402"/>
    <n v="0"/>
    <n v="0"/>
    <n v="0"/>
    <n v="0"/>
    <n v="0"/>
    <n v="0"/>
    <n v="4"/>
    <n v="0"/>
    <n v="24"/>
    <n v="1"/>
    <n v="0"/>
    <n v="1"/>
    <n v="6"/>
    <n v="953"/>
  </r>
  <r>
    <x v="32"/>
    <x v="8"/>
    <x v="1"/>
    <s v=" 16, 1 2024"/>
    <x v="30"/>
    <s v="Sunday"/>
    <s v="Jun 16, 10:30 AM LOCAL  "/>
    <x v="13"/>
    <s v="Pakistan"/>
    <x v="63"/>
    <x v="111"/>
    <x v="402"/>
    <n v="0"/>
    <n v="0"/>
    <n v="0"/>
    <n v="0"/>
    <n v="0"/>
    <n v="0"/>
    <n v="3"/>
    <n v="1"/>
    <n v="17"/>
    <n v="0"/>
    <n v="0"/>
    <n v="0"/>
    <n v="5.6999998092651367"/>
    <n v="954"/>
  </r>
  <r>
    <x v="32"/>
    <x v="8"/>
    <x v="1"/>
    <s v=" 16, 1 2024"/>
    <x v="30"/>
    <s v="Sunday"/>
    <s v="Jun 16, 10:30 AM LOCAL  "/>
    <x v="13"/>
    <s v="Pakistan"/>
    <x v="63"/>
    <x v="110"/>
    <x v="402"/>
    <n v="0"/>
    <n v="0"/>
    <n v="0"/>
    <n v="0"/>
    <n v="0"/>
    <n v="0"/>
    <n v="4"/>
    <n v="0"/>
    <n v="15"/>
    <n v="3"/>
    <n v="0"/>
    <n v="1"/>
    <n v="3.7999999523162842"/>
    <n v="955"/>
  </r>
  <r>
    <x v="32"/>
    <x v="8"/>
    <x v="1"/>
    <s v=" 16, 1 2024"/>
    <x v="30"/>
    <s v="Sunday"/>
    <s v="Jun 16, 10:30 AM LOCAL  "/>
    <x v="13"/>
    <s v="Pakistan"/>
    <x v="63"/>
    <x v="112"/>
    <x v="402"/>
    <n v="0"/>
    <n v="0"/>
    <n v="0"/>
    <n v="0"/>
    <n v="0"/>
    <n v="0"/>
    <n v="2"/>
    <n v="0"/>
    <n v="11"/>
    <n v="1"/>
    <n v="0"/>
    <n v="0"/>
    <n v="5.5"/>
    <n v="956"/>
  </r>
  <r>
    <x v="32"/>
    <x v="8"/>
    <x v="1"/>
    <s v=" 16, 1 2024"/>
    <x v="30"/>
    <s v="Sunday"/>
    <s v="Jun 16, 10:30 AM LOCAL  "/>
    <x v="13"/>
    <s v="Pakistan"/>
    <x v="63"/>
    <x v="106"/>
    <x v="402"/>
    <n v="0"/>
    <n v="0"/>
    <n v="0"/>
    <n v="0"/>
    <n v="0"/>
    <n v="0"/>
    <n v="4"/>
    <n v="0"/>
    <n v="24"/>
    <n v="2"/>
    <n v="0"/>
    <n v="0"/>
    <n v="6"/>
    <n v="957"/>
  </r>
  <r>
    <x v="32"/>
    <x v="8"/>
    <x v="1"/>
    <s v=" 16, 1 2024"/>
    <x v="30"/>
    <s v="Sunday"/>
    <s v="Jun 16, 10:30 AM LOCAL  "/>
    <x v="13"/>
    <s v="Pakistan"/>
    <x v="63"/>
    <x v="158"/>
    <x v="402"/>
    <n v="0"/>
    <n v="0"/>
    <n v="0"/>
    <n v="0"/>
    <n v="0"/>
    <n v="0"/>
    <n v="2"/>
    <n v="0"/>
    <n v="19"/>
    <n v="0"/>
    <n v="0"/>
    <n v="1"/>
    <n v="10.399999618530273"/>
    <n v="958"/>
  </r>
  <r>
    <x v="33"/>
    <x v="6"/>
    <x v="0"/>
    <s v=" 16, 0 2024"/>
    <x v="31"/>
    <s v="Sunday"/>
    <s v="Jun 16, 07:30 PM LOCAL  "/>
    <x v="11"/>
    <s v="Bangladesh"/>
    <x v="64"/>
    <x v="91"/>
    <x v="402"/>
    <n v="0"/>
    <n v="0"/>
    <n v="0"/>
    <n v="0"/>
    <n v="0"/>
    <n v="0"/>
    <n v="3"/>
    <n v="0"/>
    <n v="10"/>
    <n v="2"/>
    <n v="0"/>
    <n v="0"/>
    <n v="3.2999999523162842"/>
    <n v="959"/>
  </r>
  <r>
    <x v="33"/>
    <x v="6"/>
    <x v="0"/>
    <s v=" 16, 0 2024"/>
    <x v="31"/>
    <s v="Sunday"/>
    <s v="Jun 16, 07:30 PM LOCAL  "/>
    <x v="11"/>
    <s v="Bangladesh"/>
    <x v="64"/>
    <x v="90"/>
    <x v="402"/>
    <n v="0"/>
    <n v="0"/>
    <n v="0"/>
    <n v="0"/>
    <n v="0"/>
    <n v="0"/>
    <n v="3"/>
    <n v="0"/>
    <n v="22"/>
    <n v="2"/>
    <n v="0"/>
    <n v="0"/>
    <n v="6.3000001907348633"/>
    <n v="960"/>
  </r>
  <r>
    <x v="33"/>
    <x v="6"/>
    <x v="0"/>
    <s v=" 16, 0 2024"/>
    <x v="31"/>
    <s v="Sunday"/>
    <s v="Jun 16, 07:30 PM LOCAL  "/>
    <x v="11"/>
    <s v="Bangladesh"/>
    <x v="64"/>
    <x v="88"/>
    <x v="402"/>
    <n v="0"/>
    <n v="0"/>
    <n v="0"/>
    <n v="0"/>
    <n v="0"/>
    <n v="0"/>
    <n v="4"/>
    <n v="1"/>
    <n v="20"/>
    <n v="2"/>
    <n v="0"/>
    <n v="0"/>
    <n v="5"/>
    <n v="961"/>
  </r>
  <r>
    <x v="33"/>
    <x v="6"/>
    <x v="0"/>
    <s v=" 16, 0 2024"/>
    <x v="31"/>
    <s v="Sunday"/>
    <s v="Jun 16, 07:30 PM LOCAL  "/>
    <x v="11"/>
    <s v="Bangladesh"/>
    <x v="64"/>
    <x v="328"/>
    <x v="402"/>
    <n v="0"/>
    <n v="0"/>
    <n v="0"/>
    <n v="0"/>
    <n v="0"/>
    <n v="0"/>
    <n v="4"/>
    <n v="0"/>
    <n v="17"/>
    <n v="2"/>
    <n v="0"/>
    <n v="1"/>
    <n v="4.1999998092651367"/>
    <n v="962"/>
  </r>
  <r>
    <x v="33"/>
    <x v="6"/>
    <x v="0"/>
    <s v=" 16, 0 2024"/>
    <x v="31"/>
    <s v="Sunday"/>
    <s v="Jun 16, 07:30 PM LOCAL  "/>
    <x v="11"/>
    <s v="Bangladesh"/>
    <x v="64"/>
    <x v="85"/>
    <x v="402"/>
    <n v="0"/>
    <n v="0"/>
    <n v="0"/>
    <n v="0"/>
    <n v="0"/>
    <n v="0"/>
    <n v="4"/>
    <n v="0"/>
    <n v="22"/>
    <n v="0"/>
    <n v="0"/>
    <n v="2"/>
    <n v="5.5"/>
    <n v="963"/>
  </r>
  <r>
    <x v="33"/>
    <x v="6"/>
    <x v="0"/>
    <s v=" 16, 0 2024"/>
    <x v="31"/>
    <s v="Sunday"/>
    <s v="Jun 16, 07:30 PM LOCAL  "/>
    <x v="11"/>
    <s v="Bangladesh"/>
    <x v="64"/>
    <x v="95"/>
    <x v="402"/>
    <n v="0"/>
    <n v="0"/>
    <n v="0"/>
    <n v="0"/>
    <n v="0"/>
    <n v="0"/>
    <n v="1"/>
    <n v="2"/>
    <n v="10"/>
    <n v="0"/>
    <n v="0"/>
    <n v="2"/>
    <n v="10"/>
    <n v="964"/>
  </r>
  <r>
    <x v="33"/>
    <x v="6"/>
    <x v="0"/>
    <s v=" 16, 0 2024"/>
    <x v="31"/>
    <s v="Sunday"/>
    <s v="Jun 16, 07:30 PM LOCAL  "/>
    <x v="18"/>
    <s v="Nepal"/>
    <x v="65"/>
    <x v="181"/>
    <x v="402"/>
    <n v="0"/>
    <n v="0"/>
    <n v="0"/>
    <n v="0"/>
    <n v="0"/>
    <n v="0"/>
    <n v="4"/>
    <n v="0"/>
    <n v="7"/>
    <n v="4"/>
    <n v="0"/>
    <n v="1"/>
    <n v="1.7999999523162842"/>
    <n v="965"/>
  </r>
  <r>
    <x v="33"/>
    <x v="6"/>
    <x v="0"/>
    <s v=" 16, 0 2024"/>
    <x v="31"/>
    <s v="Sunday"/>
    <s v="Jun 16, 07:30 PM LOCAL  "/>
    <x v="18"/>
    <s v="Nepal"/>
    <x v="65"/>
    <x v="180"/>
    <x v="402"/>
    <n v="0"/>
    <n v="0"/>
    <n v="0"/>
    <n v="0"/>
    <n v="0"/>
    <n v="0"/>
    <n v="4"/>
    <n v="1"/>
    <n v="29"/>
    <n v="1"/>
    <n v="0"/>
    <n v="1"/>
    <n v="7.1999998092651367"/>
    <n v="966"/>
  </r>
  <r>
    <x v="33"/>
    <x v="6"/>
    <x v="0"/>
    <s v=" 16, 0 2024"/>
    <x v="31"/>
    <s v="Sunday"/>
    <s v="Jun 16, 07:30 PM LOCAL  "/>
    <x v="18"/>
    <s v="Nepal"/>
    <x v="65"/>
    <x v="327"/>
    <x v="402"/>
    <n v="0"/>
    <n v="0"/>
    <n v="0"/>
    <n v="0"/>
    <n v="0"/>
    <n v="0"/>
    <n v="4"/>
    <n v="0"/>
    <n v="7"/>
    <n v="3"/>
    <n v="0"/>
    <n v="0"/>
    <n v="1.7999999523162842"/>
    <n v="967"/>
  </r>
  <r>
    <x v="33"/>
    <x v="6"/>
    <x v="0"/>
    <s v=" 16, 0 2024"/>
    <x v="31"/>
    <s v="Sunday"/>
    <s v="Jun 16, 07:30 PM LOCAL  "/>
    <x v="18"/>
    <s v="Nepal"/>
    <x v="65"/>
    <x v="179"/>
    <x v="402"/>
    <n v="0"/>
    <n v="0"/>
    <n v="0"/>
    <n v="0"/>
    <n v="0"/>
    <n v="0"/>
    <n v="3"/>
    <n v="0"/>
    <n v="15"/>
    <n v="0"/>
    <n v="0"/>
    <n v="5"/>
    <n v="5"/>
    <n v="968"/>
  </r>
  <r>
    <x v="33"/>
    <x v="6"/>
    <x v="0"/>
    <s v=" 16, 0 2024"/>
    <x v="31"/>
    <s v="Sunday"/>
    <s v="Jun 16, 07:30 PM LOCAL  "/>
    <x v="18"/>
    <s v="Nepal"/>
    <x v="65"/>
    <x v="177"/>
    <x v="402"/>
    <n v="0"/>
    <n v="0"/>
    <n v="0"/>
    <n v="0"/>
    <n v="0"/>
    <n v="0"/>
    <n v="2"/>
    <n v="0"/>
    <n v="9"/>
    <n v="2"/>
    <n v="0"/>
    <n v="0"/>
    <n v="3.9000000953674316"/>
    <n v="969"/>
  </r>
  <r>
    <x v="33"/>
    <x v="6"/>
    <x v="0"/>
    <s v=" 16, 0 2024"/>
    <x v="31"/>
    <s v="Sunday"/>
    <s v="Jun 16, 07:30 PM LOCAL  "/>
    <x v="18"/>
    <s v="Nepal"/>
    <x v="65"/>
    <x v="178"/>
    <x v="402"/>
    <n v="0"/>
    <n v="0"/>
    <n v="0"/>
    <n v="0"/>
    <n v="0"/>
    <n v="0"/>
    <n v="2"/>
    <n v="0"/>
    <n v="15"/>
    <n v="0"/>
    <n v="0"/>
    <n v="0"/>
    <n v="7.5"/>
    <n v="970"/>
  </r>
  <r>
    <x v="34"/>
    <x v="7"/>
    <x v="2"/>
    <s v=" 16, 0 2024"/>
    <x v="32"/>
    <s v="Sunday"/>
    <s v="Jun 16, 08:30 PM LOCAL  "/>
    <x v="12"/>
    <s v="Sri Lanka"/>
    <x v="66"/>
    <x v="298"/>
    <x v="402"/>
    <n v="0"/>
    <n v="0"/>
    <n v="0"/>
    <n v="0"/>
    <n v="0"/>
    <n v="0"/>
    <n v="3"/>
    <n v="0"/>
    <n v="23"/>
    <n v="1"/>
    <n v="0"/>
    <n v="3"/>
    <n v="7.6999998092651367"/>
    <n v="971"/>
  </r>
  <r>
    <x v="34"/>
    <x v="7"/>
    <x v="2"/>
    <s v=" 16, 0 2024"/>
    <x v="32"/>
    <s v="Sunday"/>
    <s v="Jun 16, 08:30 PM LOCAL  "/>
    <x v="12"/>
    <s v="Sri Lanka"/>
    <x v="66"/>
    <x v="249"/>
    <x v="402"/>
    <n v="0"/>
    <n v="0"/>
    <n v="0"/>
    <n v="0"/>
    <n v="0"/>
    <n v="0"/>
    <n v="3"/>
    <n v="0"/>
    <n v="23"/>
    <n v="1"/>
    <n v="0"/>
    <n v="1"/>
    <n v="7.6999998092651367"/>
    <n v="972"/>
  </r>
  <r>
    <x v="34"/>
    <x v="7"/>
    <x v="2"/>
    <s v=" 16, 0 2024"/>
    <x v="32"/>
    <s v="Sunday"/>
    <s v="Jun 16, 08:30 PM LOCAL  "/>
    <x v="12"/>
    <s v="Sri Lanka"/>
    <x v="66"/>
    <x v="184"/>
    <x v="402"/>
    <n v="0"/>
    <n v="0"/>
    <n v="0"/>
    <n v="0"/>
    <n v="0"/>
    <n v="0"/>
    <n v="4"/>
    <n v="0"/>
    <n v="45"/>
    <n v="2"/>
    <n v="0"/>
    <n v="2"/>
    <n v="11.199999809265137"/>
    <n v="973"/>
  </r>
  <r>
    <x v="34"/>
    <x v="7"/>
    <x v="2"/>
    <s v=" 16, 0 2024"/>
    <x v="32"/>
    <s v="Sunday"/>
    <s v="Jun 16, 08:30 PM LOCAL  "/>
    <x v="12"/>
    <s v="Sri Lanka"/>
    <x v="66"/>
    <x v="186"/>
    <x v="402"/>
    <n v="0"/>
    <n v="0"/>
    <n v="0"/>
    <n v="0"/>
    <n v="0"/>
    <n v="0"/>
    <n v="3"/>
    <n v="0"/>
    <n v="37"/>
    <n v="1"/>
    <n v="0"/>
    <n v="2"/>
    <n v="12.300000190734863"/>
    <n v="974"/>
  </r>
  <r>
    <x v="34"/>
    <x v="7"/>
    <x v="2"/>
    <s v=" 16, 0 2024"/>
    <x v="32"/>
    <s v="Sunday"/>
    <s v="Jun 16, 08:30 PM LOCAL  "/>
    <x v="12"/>
    <s v="Sri Lanka"/>
    <x v="66"/>
    <x v="185"/>
    <x v="402"/>
    <n v="0"/>
    <n v="0"/>
    <n v="0"/>
    <n v="0"/>
    <n v="0"/>
    <n v="0"/>
    <n v="4"/>
    <n v="0"/>
    <n v="41"/>
    <n v="1"/>
    <n v="0"/>
    <n v="0"/>
    <n v="10.199999809265137"/>
    <n v="975"/>
  </r>
  <r>
    <x v="34"/>
    <x v="7"/>
    <x v="2"/>
    <s v=" 16, 0 2024"/>
    <x v="32"/>
    <s v="Sunday"/>
    <s v="Jun 16, 08:30 PM LOCAL  "/>
    <x v="12"/>
    <s v="Sri Lanka"/>
    <x v="66"/>
    <x v="101"/>
    <x v="402"/>
    <n v="0"/>
    <n v="0"/>
    <n v="0"/>
    <n v="0"/>
    <n v="0"/>
    <n v="0"/>
    <n v="3"/>
    <n v="0"/>
    <n v="32"/>
    <n v="0"/>
    <n v="0"/>
    <n v="0"/>
    <n v="10.699999809265137"/>
    <n v="976"/>
  </r>
  <r>
    <x v="34"/>
    <x v="7"/>
    <x v="2"/>
    <s v=" 16, 0 2024"/>
    <x v="32"/>
    <s v="Sunday"/>
    <s v="Jun 16, 08:30 PM LOCAL  "/>
    <x v="6"/>
    <s v="Netherlands"/>
    <x v="67"/>
    <x v="288"/>
    <x v="402"/>
    <n v="0"/>
    <n v="0"/>
    <n v="0"/>
    <n v="0"/>
    <n v="0"/>
    <n v="0"/>
    <n v="2"/>
    <n v="0"/>
    <n v="20"/>
    <n v="0"/>
    <n v="1"/>
    <n v="1"/>
    <n v="10"/>
    <n v="977"/>
  </r>
  <r>
    <x v="34"/>
    <x v="7"/>
    <x v="2"/>
    <s v=" 16, 0 2024"/>
    <x v="32"/>
    <s v="Sunday"/>
    <s v="Jun 16, 08:30 PM LOCAL  "/>
    <x v="6"/>
    <s v="Netherlands"/>
    <x v="67"/>
    <x v="289"/>
    <x v="402"/>
    <n v="0"/>
    <n v="0"/>
    <n v="0"/>
    <n v="0"/>
    <n v="0"/>
    <n v="0"/>
    <n v="3"/>
    <n v="0"/>
    <n v="24"/>
    <n v="3"/>
    <n v="0"/>
    <n v="2"/>
    <n v="6.5"/>
    <n v="978"/>
  </r>
  <r>
    <x v="34"/>
    <x v="7"/>
    <x v="2"/>
    <s v=" 16, 0 2024"/>
    <x v="32"/>
    <s v="Sunday"/>
    <s v="Jun 16, 08:30 PM LOCAL  "/>
    <x v="6"/>
    <s v="Netherlands"/>
    <x v="67"/>
    <x v="292"/>
    <x v="402"/>
    <n v="0"/>
    <n v="0"/>
    <n v="0"/>
    <n v="0"/>
    <n v="0"/>
    <n v="0"/>
    <n v="3"/>
    <n v="0"/>
    <n v="25"/>
    <n v="1"/>
    <n v="0"/>
    <n v="1"/>
    <n v="8.3000001907348633"/>
    <n v="979"/>
  </r>
  <r>
    <x v="34"/>
    <x v="7"/>
    <x v="2"/>
    <s v=" 16, 0 2024"/>
    <x v="32"/>
    <s v="Sunday"/>
    <s v="Jun 16, 08:30 PM LOCAL  "/>
    <x v="6"/>
    <s v="Netherlands"/>
    <x v="67"/>
    <x v="291"/>
    <x v="402"/>
    <n v="0"/>
    <n v="0"/>
    <n v="0"/>
    <n v="0"/>
    <n v="0"/>
    <n v="0"/>
    <n v="4"/>
    <n v="0"/>
    <n v="25"/>
    <n v="2"/>
    <n v="0"/>
    <n v="0"/>
    <n v="6.1999998092651367"/>
    <n v="980"/>
  </r>
  <r>
    <x v="34"/>
    <x v="7"/>
    <x v="2"/>
    <s v=" 16, 0 2024"/>
    <x v="32"/>
    <s v="Sunday"/>
    <s v="Jun 16, 08:30 PM LOCAL  "/>
    <x v="6"/>
    <s v="Netherlands"/>
    <x v="67"/>
    <x v="290"/>
    <x v="402"/>
    <n v="0"/>
    <n v="0"/>
    <n v="0"/>
    <n v="0"/>
    <n v="0"/>
    <n v="0"/>
    <n v="1"/>
    <n v="0"/>
    <n v="10"/>
    <n v="1"/>
    <n v="0"/>
    <n v="0"/>
    <n v="10"/>
    <n v="981"/>
  </r>
  <r>
    <x v="34"/>
    <x v="7"/>
    <x v="2"/>
    <s v=" 16, 0 2024"/>
    <x v="32"/>
    <s v="Sunday"/>
    <s v="Jun 16, 08:30 PM LOCAL  "/>
    <x v="6"/>
    <s v="Netherlands"/>
    <x v="67"/>
    <x v="57"/>
    <x v="402"/>
    <n v="0"/>
    <n v="0"/>
    <n v="0"/>
    <n v="0"/>
    <n v="0"/>
    <n v="0"/>
    <n v="3"/>
    <n v="0"/>
    <n v="12"/>
    <n v="2"/>
    <n v="0"/>
    <n v="1"/>
    <n v="4"/>
    <n v="982"/>
  </r>
  <r>
    <x v="35"/>
    <x v="5"/>
    <x v="1"/>
    <s v=" 17, 1 2024"/>
    <x v="33"/>
    <s v="Monday"/>
    <s v="Jun 17, 10:30 AM LOCAL  "/>
    <x v="17"/>
    <s v="Papua New Guinea"/>
    <x v="68"/>
    <x v="324"/>
    <x v="402"/>
    <n v="0"/>
    <n v="0"/>
    <n v="0"/>
    <n v="0"/>
    <n v="0"/>
    <n v="0"/>
    <n v="4"/>
    <n v="0"/>
    <n v="14"/>
    <n v="2"/>
    <n v="0"/>
    <n v="0"/>
    <n v="3.5"/>
    <n v="983"/>
  </r>
  <r>
    <x v="35"/>
    <x v="5"/>
    <x v="1"/>
    <s v=" 17, 1 2024"/>
    <x v="33"/>
    <s v="Monday"/>
    <s v="Jun 17, 10:30 AM LOCAL  "/>
    <x v="17"/>
    <s v="Papua New Guinea"/>
    <x v="68"/>
    <x v="169"/>
    <x v="402"/>
    <n v="0"/>
    <n v="0"/>
    <n v="0"/>
    <n v="0"/>
    <n v="0"/>
    <n v="0"/>
    <n v="4"/>
    <n v="4"/>
    <n v="11"/>
    <n v="2"/>
    <n v="0"/>
    <n v="2"/>
    <n v="2.7999999523162842"/>
    <n v="984"/>
  </r>
  <r>
    <x v="35"/>
    <x v="5"/>
    <x v="1"/>
    <s v=" 17, 1 2024"/>
    <x v="33"/>
    <s v="Monday"/>
    <s v="Jun 17, 10:30 AM LOCAL  "/>
    <x v="17"/>
    <s v="Papua New Guinea"/>
    <x v="68"/>
    <x v="333"/>
    <x v="402"/>
    <n v="0"/>
    <n v="0"/>
    <n v="0"/>
    <n v="0"/>
    <n v="0"/>
    <n v="0"/>
    <n v="4"/>
    <n v="0"/>
    <n v="0"/>
    <n v="3"/>
    <n v="0"/>
    <n v="0"/>
    <n v="0"/>
    <n v="985"/>
  </r>
  <r>
    <x v="35"/>
    <x v="5"/>
    <x v="1"/>
    <s v=" 17, 1 2024"/>
    <x v="33"/>
    <s v="Monday"/>
    <s v="Jun 17, 10:30 AM LOCAL  "/>
    <x v="17"/>
    <s v="Papua New Guinea"/>
    <x v="68"/>
    <x v="311"/>
    <x v="402"/>
    <n v="0"/>
    <n v="0"/>
    <n v="0"/>
    <n v="0"/>
    <n v="0"/>
    <n v="0"/>
    <n v="3"/>
    <n v="0"/>
    <n v="29"/>
    <n v="2"/>
    <n v="0"/>
    <n v="1"/>
    <n v="7.9000000953674316"/>
    <n v="986"/>
  </r>
  <r>
    <x v="35"/>
    <x v="5"/>
    <x v="1"/>
    <s v=" 17, 1 2024"/>
    <x v="33"/>
    <s v="Monday"/>
    <s v="Jun 17, 10:30 AM LOCAL  "/>
    <x v="2"/>
    <s v="New Zealand"/>
    <x v="69"/>
    <x v="21"/>
    <x v="402"/>
    <n v="0"/>
    <n v="0"/>
    <n v="0"/>
    <n v="0"/>
    <n v="0"/>
    <n v="0"/>
    <n v="2"/>
    <n v="0"/>
    <n v="4"/>
    <n v="2"/>
    <n v="0"/>
    <n v="0"/>
    <n v="1.7000000476837158"/>
    <n v="987"/>
  </r>
  <r>
    <x v="35"/>
    <x v="5"/>
    <x v="1"/>
    <s v=" 17, 1 2024"/>
    <x v="33"/>
    <s v="Monday"/>
    <s v="Jun 17, 10:30 AM LOCAL  "/>
    <x v="2"/>
    <s v="New Zealand"/>
    <x v="69"/>
    <x v="20"/>
    <x v="402"/>
    <n v="0"/>
    <n v="0"/>
    <n v="0"/>
    <n v="0"/>
    <n v="0"/>
    <n v="0"/>
    <n v="3"/>
    <n v="0"/>
    <n v="22"/>
    <n v="0"/>
    <n v="0"/>
    <n v="0"/>
    <n v="7.3000001907348633"/>
    <n v="988"/>
  </r>
  <r>
    <x v="35"/>
    <x v="5"/>
    <x v="1"/>
    <s v=" 17, 1 2024"/>
    <x v="33"/>
    <s v="Monday"/>
    <s v="Jun 17, 10:30 AM LOCAL  "/>
    <x v="2"/>
    <s v="New Zealand"/>
    <x v="69"/>
    <x v="13"/>
    <x v="402"/>
    <n v="0"/>
    <n v="0"/>
    <n v="0"/>
    <n v="0"/>
    <n v="0"/>
    <n v="0"/>
    <n v="1"/>
    <n v="0"/>
    <n v="4"/>
    <n v="0"/>
    <n v="0"/>
    <n v="0"/>
    <n v="4"/>
    <n v="989"/>
  </r>
  <r>
    <x v="35"/>
    <x v="5"/>
    <x v="1"/>
    <s v=" 17, 1 2024"/>
    <x v="33"/>
    <s v="Monday"/>
    <s v="Jun 17, 10:30 AM LOCAL  "/>
    <x v="2"/>
    <s v="New Zealand"/>
    <x v="69"/>
    <x v="17"/>
    <x v="402"/>
    <n v="0"/>
    <n v="0"/>
    <n v="0"/>
    <n v="0"/>
    <n v="0"/>
    <n v="0"/>
    <n v="1"/>
    <n v="0"/>
    <n v="5"/>
    <n v="0"/>
    <n v="0"/>
    <n v="0"/>
    <n v="5"/>
    <n v="990"/>
  </r>
  <r>
    <x v="35"/>
    <x v="5"/>
    <x v="1"/>
    <s v=" 17, 1 2024"/>
    <x v="33"/>
    <s v="Monday"/>
    <s v="Jun 17, 10:30 AM LOCAL  "/>
    <x v="2"/>
    <s v="New Zealand"/>
    <x v="69"/>
    <x v="250"/>
    <x v="402"/>
    <n v="0"/>
    <n v="0"/>
    <n v="0"/>
    <n v="0"/>
    <n v="0"/>
    <n v="0"/>
    <n v="3"/>
    <n v="0"/>
    <n v="23"/>
    <n v="1"/>
    <n v="0"/>
    <n v="0"/>
    <n v="7.6999998092651367"/>
    <n v="991"/>
  </r>
  <r>
    <x v="35"/>
    <x v="5"/>
    <x v="1"/>
    <s v=" 17, 1 2024"/>
    <x v="33"/>
    <s v="Monday"/>
    <s v="Jun 17, 10:30 AM LOCAL  "/>
    <x v="2"/>
    <s v="New Zealand"/>
    <x v="69"/>
    <x v="19"/>
    <x v="402"/>
    <n v="0"/>
    <n v="0"/>
    <n v="0"/>
    <n v="0"/>
    <n v="0"/>
    <n v="0"/>
    <n v="1"/>
    <n v="0"/>
    <n v="14"/>
    <n v="0"/>
    <n v="0"/>
    <n v="0"/>
    <n v="14"/>
    <n v="992"/>
  </r>
  <r>
    <x v="35"/>
    <x v="5"/>
    <x v="1"/>
    <s v=" 17, 1 2024"/>
    <x v="33"/>
    <s v="Monday"/>
    <s v="Jun 17, 10:30 AM LOCAL  "/>
    <x v="2"/>
    <s v="New Zealand"/>
    <x v="69"/>
    <x v="118"/>
    <x v="402"/>
    <n v="0"/>
    <n v="0"/>
    <n v="0"/>
    <n v="0"/>
    <n v="0"/>
    <n v="0"/>
    <n v="1"/>
    <n v="0"/>
    <n v="6"/>
    <n v="0"/>
    <n v="0"/>
    <n v="0"/>
    <n v="6"/>
    <n v="993"/>
  </r>
  <r>
    <x v="36"/>
    <x v="7"/>
    <x v="2"/>
    <s v=" 17, 0 2024"/>
    <x v="34"/>
    <s v="Monday"/>
    <s v="Jun 17, 08:30 PM LOCAL  "/>
    <x v="8"/>
    <s v="West Indies"/>
    <x v="70"/>
    <x v="280"/>
    <x v="402"/>
    <n v="0"/>
    <n v="0"/>
    <n v="0"/>
    <n v="0"/>
    <n v="0"/>
    <n v="0"/>
    <n v="3"/>
    <n v="0"/>
    <n v="38"/>
    <n v="0"/>
    <n v="1"/>
    <n v="1"/>
    <n v="12.699999809265137"/>
    <n v="994"/>
  </r>
  <r>
    <x v="36"/>
    <x v="7"/>
    <x v="2"/>
    <s v=" 17, 0 2024"/>
    <x v="34"/>
    <s v="Monday"/>
    <s v="Jun 17, 08:30 PM LOCAL  "/>
    <x v="8"/>
    <s v="West Indies"/>
    <x v="70"/>
    <x v="70"/>
    <x v="402"/>
    <n v="0"/>
    <n v="0"/>
    <n v="0"/>
    <n v="0"/>
    <n v="0"/>
    <n v="0"/>
    <n v="2"/>
    <n v="0"/>
    <n v="41"/>
    <n v="1"/>
    <n v="1"/>
    <n v="5"/>
    <n v="20.5"/>
    <n v="995"/>
  </r>
  <r>
    <x v="36"/>
    <x v="7"/>
    <x v="2"/>
    <s v=" 17, 0 2024"/>
    <x v="34"/>
    <s v="Monday"/>
    <s v="Jun 17, 08:30 PM LOCAL  "/>
    <x v="8"/>
    <s v="West Indies"/>
    <x v="70"/>
    <x v="71"/>
    <x v="402"/>
    <n v="0"/>
    <n v="0"/>
    <n v="0"/>
    <n v="0"/>
    <n v="0"/>
    <n v="0"/>
    <n v="4"/>
    <n v="0"/>
    <n v="45"/>
    <n v="0"/>
    <n v="0"/>
    <n v="1"/>
    <n v="11.199999809265137"/>
    <n v="996"/>
  </r>
  <r>
    <x v="36"/>
    <x v="7"/>
    <x v="2"/>
    <s v=" 17, 0 2024"/>
    <x v="34"/>
    <s v="Monday"/>
    <s v="Jun 17, 08:30 PM LOCAL  "/>
    <x v="8"/>
    <s v="West Indies"/>
    <x v="70"/>
    <x v="279"/>
    <x v="402"/>
    <n v="0"/>
    <n v="0"/>
    <n v="0"/>
    <n v="0"/>
    <n v="0"/>
    <n v="0"/>
    <n v="4"/>
    <n v="0"/>
    <n v="41"/>
    <n v="1"/>
    <n v="0"/>
    <n v="2"/>
    <n v="10.199999809265137"/>
    <n v="997"/>
  </r>
  <r>
    <x v="36"/>
    <x v="7"/>
    <x v="2"/>
    <s v=" 17, 0 2024"/>
    <x v="34"/>
    <s v="Monday"/>
    <s v="Jun 17, 08:30 PM LOCAL  "/>
    <x v="8"/>
    <s v="West Indies"/>
    <x v="70"/>
    <x v="278"/>
    <x v="402"/>
    <n v="0"/>
    <n v="0"/>
    <n v="0"/>
    <n v="0"/>
    <n v="0"/>
    <n v="0"/>
    <n v="4"/>
    <n v="0"/>
    <n v="20"/>
    <n v="0"/>
    <n v="0"/>
    <n v="0"/>
    <n v="5"/>
    <n v="998"/>
  </r>
  <r>
    <x v="36"/>
    <x v="7"/>
    <x v="2"/>
    <s v=" 17, 0 2024"/>
    <x v="34"/>
    <s v="Monday"/>
    <s v="Jun 17, 08:30 PM LOCAL  "/>
    <x v="8"/>
    <s v="West Indies"/>
    <x v="70"/>
    <x v="69"/>
    <x v="402"/>
    <n v="0"/>
    <n v="0"/>
    <n v="0"/>
    <n v="0"/>
    <n v="0"/>
    <n v="0"/>
    <n v="1"/>
    <n v="1"/>
    <n v="15"/>
    <n v="0"/>
    <n v="0"/>
    <n v="0"/>
    <n v="15"/>
    <n v="999"/>
  </r>
  <r>
    <x v="36"/>
    <x v="7"/>
    <x v="2"/>
    <s v=" 17, 0 2024"/>
    <x v="34"/>
    <s v="Monday"/>
    <s v="Jun 17, 08:30 PM LOCAL  "/>
    <x v="3"/>
    <s v="Afghanistan"/>
    <x v="71"/>
    <x v="239"/>
    <x v="402"/>
    <n v="0"/>
    <n v="0"/>
    <n v="0"/>
    <n v="0"/>
    <n v="0"/>
    <n v="0"/>
    <n v="4"/>
    <n v="0"/>
    <n v="21"/>
    <n v="2"/>
    <n v="0"/>
    <n v="2"/>
    <n v="5.1999998092651367"/>
    <n v="1000"/>
  </r>
  <r>
    <x v="36"/>
    <x v="7"/>
    <x v="2"/>
    <s v=" 17, 0 2024"/>
    <x v="34"/>
    <s v="Monday"/>
    <s v="Jun 17, 08:30 PM LOCAL  "/>
    <x v="3"/>
    <s v="Afghanistan"/>
    <x v="71"/>
    <x v="28"/>
    <x v="402"/>
    <n v="0"/>
    <n v="0"/>
    <n v="0"/>
    <m/>
    <m/>
    <n v="0"/>
    <n v="2.2000000476837158"/>
    <n v="0"/>
    <n v="0"/>
    <n v="0"/>
    <n v="0"/>
    <n v="0"/>
    <n v="0"/>
    <n v="1001"/>
  </r>
  <r>
    <x v="36"/>
    <x v="7"/>
    <x v="2"/>
    <s v=" 17, 0 2024"/>
    <x v="34"/>
    <s v="Monday"/>
    <s v="Jun 17, 08:30 PM LOCAL  "/>
    <x v="3"/>
    <s v="Afghanistan"/>
    <x v="71"/>
    <x v="240"/>
    <x v="402"/>
    <n v="0"/>
    <n v="0"/>
    <n v="0"/>
    <n v="0"/>
    <n v="0"/>
    <n v="0"/>
    <n v="3"/>
    <n v="0"/>
    <n v="30"/>
    <n v="1"/>
    <n v="0"/>
    <n v="1"/>
    <n v="10"/>
    <n v="1002"/>
  </r>
  <r>
    <x v="36"/>
    <x v="7"/>
    <x v="2"/>
    <s v=" 17, 0 2024"/>
    <x v="34"/>
    <s v="Monday"/>
    <s v="Jun 17, 08:30 PM LOCAL  "/>
    <x v="3"/>
    <s v="Afghanistan"/>
    <x v="71"/>
    <x v="314"/>
    <x v="402"/>
    <n v="0"/>
    <n v="0"/>
    <n v="0"/>
    <m/>
    <m/>
    <n v="0"/>
    <n v="4"/>
    <n v="0"/>
    <n v="28"/>
    <n v="2"/>
    <n v="0"/>
    <n v="0"/>
    <n v="7"/>
    <n v="1003"/>
  </r>
  <r>
    <x v="36"/>
    <x v="7"/>
    <x v="2"/>
    <s v=" 17, 0 2024"/>
    <x v="34"/>
    <s v="Monday"/>
    <s v="Jun 17, 08:30 PM LOCAL  "/>
    <x v="3"/>
    <s v="Afghanistan"/>
    <x v="71"/>
    <x v="334"/>
    <x v="402"/>
    <n v="0"/>
    <n v="0"/>
    <n v="0"/>
    <n v="0"/>
    <n v="0"/>
    <n v="0"/>
    <n v="3"/>
    <n v="0"/>
    <n v="14"/>
    <n v="3"/>
    <n v="0"/>
    <n v="0"/>
    <n v="4.6999998092651367"/>
    <n v="1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Y5:Y41" firstHeaderRow="1" firstDataRow="1" firstDataCol="1"/>
  <pivotFields count="26">
    <pivotField showAll="0"/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F3:F4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>
      <items count="6">
        <item x="4"/>
        <item x="3"/>
        <item x="0"/>
        <item x="2"/>
        <item x="1"/>
        <item t="default"/>
      </items>
    </pivotField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dataFields count="1">
    <dataField name="Sum of Wickets_Conseded" fld="2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5">
  <location ref="P3:Q41" firstHeaderRow="1" firstDataRow="1" firstDataCol="1"/>
  <pivotFields count="26">
    <pivotField axis="axisRow"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scored_SR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V1:X2" firstHeaderRow="0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NB_Conseded" fld="22" baseField="0" baseItem="0"/>
    <dataField name="Sum of WD_Conseded" fld="23" baseField="0" baseItem="0"/>
    <dataField name="Sum of ECO_Conseded" fld="2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5">
  <location ref="A3:B339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E20:E21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S4:T42" firstHeaderRow="1" firstDataRow="1" firstDataCol="1"/>
  <pivotFields count="26">
    <pivotField axis="axisRow"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>
      <items count="73">
        <item x="53"/>
        <item x="28"/>
        <item x="11"/>
        <item x="64"/>
        <item x="29"/>
        <item x="40"/>
        <item x="62"/>
        <item x="41"/>
        <item x="4"/>
        <item x="12"/>
        <item x="5"/>
        <item x="39"/>
        <item x="44"/>
        <item x="45"/>
        <item x="63"/>
        <item x="38"/>
        <item x="35"/>
        <item x="71"/>
        <item x="55"/>
        <item x="54"/>
        <item x="67"/>
        <item x="34"/>
        <item x="58"/>
        <item x="26"/>
        <item x="23"/>
        <item x="27"/>
        <item x="17"/>
        <item x="51"/>
        <item x="2"/>
        <item x="47"/>
        <item x="3"/>
        <item x="22"/>
        <item x="46"/>
        <item x="36"/>
        <item x="37"/>
        <item x="20"/>
        <item x="21"/>
        <item x="19"/>
        <item x="50"/>
        <item x="24"/>
        <item x="18"/>
        <item x="16"/>
        <item x="31"/>
        <item x="32"/>
        <item x="60"/>
        <item x="8"/>
        <item x="61"/>
        <item x="0"/>
        <item x="1"/>
        <item x="66"/>
        <item x="30"/>
        <item x="70"/>
        <item x="33"/>
        <item x="56"/>
        <item x="57"/>
        <item x="48"/>
        <item x="49"/>
        <item x="9"/>
        <item x="42"/>
        <item x="43"/>
        <item x="25"/>
        <item x="6"/>
        <item x="68"/>
        <item x="15"/>
        <item x="69"/>
        <item x="7"/>
        <item x="59"/>
        <item x="65"/>
        <item x="10"/>
        <item x="52"/>
        <item x="13"/>
        <item x="14"/>
        <item t="default"/>
      </items>
    </pivotField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D3:D4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Sum of scored_SR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8">
  <location ref="C13:D14" firstHeaderRow="0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WD_Conseded" fld="23" baseField="0" baseItem="0"/>
    <dataField name="Sum of ECO_Conseded" fld="2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V14:W20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F14:F15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S5:T43" firstHeaderRow="1" firstDataRow="1" firstDataCol="1"/>
  <pivotFields count="26">
    <pivotField axis="axisRow"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Wickets_Conseded" fld="2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1">
  <location ref="H8:I9" firstHeaderRow="0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cored_6s" fld="16" baseField="0" baseItem="0"/>
    <dataField name="Sum of scored_4s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G19:H20" firstHeaderRow="0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Wickets_Conseded" fld="21" subtotal="average" baseField="0" baseItem="1"/>
    <dataField name="Sum of Runs_scored" fld="12" baseField="0" baseItem="1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9">
  <location ref="F51:G52" firstHeaderRow="0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B_Conseded" fld="22" baseField="0" baseItem="0"/>
    <dataField name="Sum of WD_Conseded" fld="2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F27:F48" firstHeaderRow="1" firstDataRow="1" firstDataCol="1"/>
  <pivotFields count="26">
    <pivotField showAll="0"/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axis="axisRow"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K11:L347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Sum of Total Boundarie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C41:C77" firstHeaderRow="1" firstDataRow="1" firstDataCol="1"/>
  <pivotFields count="26">
    <pivotField showAll="0"/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2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P47:Q383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Sum of scored_SR" fld="1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3">
  <location ref="K5:L15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axis="axisRow"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2">
  <location ref="H6:I342" firstHeaderRow="1" firstDataRow="1" firstDataCol="1"/>
  <pivotFields count="26">
    <pivotField showAll="0"/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Average of scored_SR" fld="17" subtotal="average" baseField="7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7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0">
  <location ref="A1:B337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Sum of Runs_scored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N4:P340" firstHeaderRow="0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ckets_Conseded" fld="21" baseField="0" baseItem="0"/>
    <dataField name="Sum of ECO_Conseded" fld="2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0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29">
  <location ref="K30:L366" firstHeaderRow="1" firstDataRow="1" firstDataCol="1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>
      <items count="73">
        <item x="53"/>
        <item x="28"/>
        <item x="11"/>
        <item x="64"/>
        <item x="29"/>
        <item x="40"/>
        <item x="62"/>
        <item x="41"/>
        <item x="4"/>
        <item x="12"/>
        <item x="5"/>
        <item x="39"/>
        <item x="44"/>
        <item x="45"/>
        <item x="63"/>
        <item x="38"/>
        <item x="35"/>
        <item x="71"/>
        <item x="55"/>
        <item x="54"/>
        <item x="67"/>
        <item x="34"/>
        <item x="58"/>
        <item x="26"/>
        <item x="23"/>
        <item x="27"/>
        <item x="17"/>
        <item x="51"/>
        <item x="2"/>
        <item x="47"/>
        <item x="3"/>
        <item x="22"/>
        <item x="46"/>
        <item x="36"/>
        <item x="37"/>
        <item x="20"/>
        <item x="21"/>
        <item x="19"/>
        <item x="50"/>
        <item x="24"/>
        <item x="18"/>
        <item x="16"/>
        <item x="31"/>
        <item x="32"/>
        <item x="60"/>
        <item x="8"/>
        <item x="61"/>
        <item x="0"/>
        <item x="1"/>
        <item x="66"/>
        <item x="30"/>
        <item x="70"/>
        <item x="33"/>
        <item x="56"/>
        <item x="57"/>
        <item x="48"/>
        <item x="49"/>
        <item x="9"/>
        <item x="42"/>
        <item x="43"/>
        <item x="25"/>
        <item x="6"/>
        <item x="68"/>
        <item x="15"/>
        <item x="69"/>
        <item x="7"/>
        <item x="59"/>
        <item x="65"/>
        <item x="10"/>
        <item x="52"/>
        <item x="13"/>
        <item x="14"/>
        <item t="default"/>
      </items>
    </pivotField>
    <pivotField axis="axisRow"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Items count="1">
    <i/>
  </colItems>
  <dataFields count="1">
    <dataField name="Sum of Total Boundaries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D8:D9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dataFields count="1">
    <dataField name="Sum of ECO_Conseded" fld="2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F8:F9" firstHeaderRow="1" firstDataRow="1" firstDataCol="0"/>
  <pivotFields count="26">
    <pivotField showAll="0">
      <items count="38">
        <item x="27"/>
        <item x="4"/>
        <item x="16"/>
        <item x="22"/>
        <item x="9"/>
        <item x="31"/>
        <item x="33"/>
        <item x="26"/>
        <item x="12"/>
        <item x="25"/>
        <item x="5"/>
        <item x="7"/>
        <item x="18"/>
        <item x="30"/>
        <item x="2"/>
        <item x="11"/>
        <item x="6"/>
        <item x="15"/>
        <item x="13"/>
        <item x="35"/>
        <item x="29"/>
        <item x="19"/>
        <item x="21"/>
        <item x="32"/>
        <item x="8"/>
        <item x="20"/>
        <item x="28"/>
        <item x="14"/>
        <item x="34"/>
        <item x="3"/>
        <item x="0"/>
        <item x="23"/>
        <item x="10"/>
        <item x="36"/>
        <item x="24"/>
        <item x="1"/>
        <item x="17"/>
        <item t="default"/>
      </items>
    </pivotField>
    <pivotField showAll="0">
      <items count="10">
        <item x="6"/>
        <item x="5"/>
        <item x="8"/>
        <item x="7"/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4"/>
        <item x="23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>
      <items count="21">
        <item x="8"/>
        <item x="15"/>
        <item x="18"/>
        <item x="0"/>
        <item x="19"/>
        <item x="14"/>
        <item x="13"/>
        <item x="5"/>
        <item x="11"/>
        <item x="12"/>
        <item x="17"/>
        <item x="4"/>
        <item x="16"/>
        <item x="2"/>
        <item x="10"/>
        <item x="7"/>
        <item x="6"/>
        <item x="9"/>
        <item x="1"/>
        <item x="3"/>
        <item t="default"/>
      </items>
    </pivotField>
    <pivotField showAll="0"/>
    <pivotField showAll="0"/>
    <pivotField showAll="0">
      <items count="336">
        <item x="0"/>
        <item x="10"/>
        <item x="233"/>
        <item x="86"/>
        <item x="270"/>
        <item x="95"/>
        <item x="260"/>
        <item x="302"/>
        <item x="297"/>
        <item x="61"/>
        <item x="239"/>
        <item x="20"/>
        <item x="281"/>
        <item x="77"/>
        <item x="240"/>
        <item x="28"/>
        <item x="155"/>
        <item x="9"/>
        <item x="232"/>
        <item x="288"/>
        <item x="87"/>
        <item x="320"/>
        <item x="31"/>
        <item x="211"/>
        <item x="249"/>
        <item x="53"/>
        <item x="13"/>
        <item x="208"/>
        <item x="317"/>
        <item x="34"/>
        <item x="136"/>
        <item x="70"/>
        <item x="253"/>
        <item x="132"/>
        <item x="262"/>
        <item x="102"/>
        <item x="110"/>
        <item x="101"/>
        <item x="228"/>
        <item x="112"/>
        <item x="146"/>
        <item x="266"/>
        <item x="80"/>
        <item x="39"/>
        <item x="332"/>
        <item x="305"/>
        <item x="22"/>
        <item x="148"/>
        <item x="79"/>
        <item x="212"/>
        <item x="19"/>
        <item x="17"/>
        <item x="152"/>
        <item x="199"/>
        <item x="306"/>
        <item x="235"/>
        <item x="11"/>
        <item x="81"/>
        <item x="309"/>
        <item x="190"/>
        <item x="106"/>
        <item x="163"/>
        <item x="290"/>
        <item x="64"/>
        <item x="229"/>
        <item x="45"/>
        <item x="219"/>
        <item x="108"/>
        <item x="161"/>
        <item x="171"/>
        <item x="6"/>
        <item x="153"/>
        <item x="5"/>
        <item x="76"/>
        <item x="90"/>
        <item x="256"/>
        <item x="107"/>
        <item x="182"/>
        <item x="134"/>
        <item x="245"/>
        <item x="280"/>
        <item x="160"/>
        <item x="204"/>
        <item x="158"/>
        <item x="157"/>
        <item x="83"/>
        <item x="43"/>
        <item x="267"/>
        <item x="164"/>
        <item x="314"/>
        <item x="69"/>
        <item x="252"/>
        <item x="92"/>
        <item x="65"/>
        <item x="209"/>
        <item x="139"/>
        <item x="236"/>
        <item x="197"/>
        <item x="105"/>
        <item x="321"/>
        <item x="123"/>
        <item x="63"/>
        <item x="82"/>
        <item x="16"/>
        <item x="66"/>
        <item x="137"/>
        <item x="215"/>
        <item x="333"/>
        <item x="200"/>
        <item x="227"/>
        <item x="223"/>
        <item x="243"/>
        <item x="42"/>
        <item x="238"/>
        <item x="316"/>
        <item x="284"/>
        <item x="283"/>
        <item x="44"/>
        <item x="296"/>
        <item x="119"/>
        <item x="23"/>
        <item x="195"/>
        <item x="193"/>
        <item x="300"/>
        <item x="111"/>
        <item x="120"/>
        <item x="310"/>
        <item x="258"/>
        <item x="21"/>
        <item x="319"/>
        <item x="225"/>
        <item x="38"/>
        <item x="50"/>
        <item x="162"/>
        <item x="93"/>
        <item x="159"/>
        <item x="29"/>
        <item x="128"/>
        <item x="121"/>
        <item x="188"/>
        <item x="33"/>
        <item x="298"/>
        <item x="18"/>
        <item x="221"/>
        <item x="206"/>
        <item x="141"/>
        <item x="49"/>
        <item x="85"/>
        <item x="89"/>
        <item x="328"/>
        <item x="14"/>
        <item x="198"/>
        <item x="174"/>
        <item x="264"/>
        <item x="169"/>
        <item x="248"/>
        <item x="104"/>
        <item x="312"/>
        <item x="56"/>
        <item x="222"/>
        <item x="292"/>
        <item x="178"/>
        <item x="47"/>
        <item x="187"/>
        <item x="268"/>
        <item x="109"/>
        <item x="165"/>
        <item x="307"/>
        <item x="295"/>
        <item x="220"/>
        <item x="259"/>
        <item x="57"/>
        <item x="54"/>
        <item x="168"/>
        <item x="150"/>
        <item x="269"/>
        <item x="97"/>
        <item x="125"/>
        <item x="36"/>
        <item x="166"/>
        <item x="84"/>
        <item x="151"/>
        <item x="96"/>
        <item x="40"/>
        <item x="124"/>
        <item x="167"/>
        <item x="191"/>
        <item x="263"/>
        <item x="196"/>
        <item x="304"/>
        <item x="254"/>
        <item x="35"/>
        <item x="214"/>
        <item x="315"/>
        <item x="8"/>
        <item x="241"/>
        <item x="294"/>
        <item x="265"/>
        <item x="271"/>
        <item x="327"/>
        <item x="58"/>
        <item x="68"/>
        <item x="67"/>
        <item x="277"/>
        <item x="175"/>
        <item x="217"/>
        <item x="30"/>
        <item x="216"/>
        <item x="301"/>
        <item x="279"/>
        <item x="1"/>
        <item x="325"/>
        <item x="282"/>
        <item x="3"/>
        <item x="24"/>
        <item x="285"/>
        <item x="142"/>
        <item x="41"/>
        <item x="140"/>
        <item x="278"/>
        <item x="118"/>
        <item x="287"/>
        <item x="303"/>
        <item x="234"/>
        <item x="299"/>
        <item x="289"/>
        <item x="334"/>
        <item x="286"/>
        <item x="207"/>
        <item x="2"/>
        <item x="313"/>
        <item x="48"/>
        <item x="156"/>
        <item x="274"/>
        <item x="192"/>
        <item x="201"/>
        <item x="129"/>
        <item x="59"/>
        <item x="326"/>
        <item x="255"/>
        <item x="242"/>
        <item x="218"/>
        <item x="251"/>
        <item x="71"/>
        <item x="224"/>
        <item x="210"/>
        <item x="330"/>
        <item x="60"/>
        <item x="75"/>
        <item x="149"/>
        <item x="115"/>
        <item x="179"/>
        <item x="131"/>
        <item x="78"/>
        <item x="74"/>
        <item x="205"/>
        <item x="88"/>
        <item x="113"/>
        <item x="203"/>
        <item x="72"/>
        <item x="25"/>
        <item x="26"/>
        <item x="308"/>
        <item x="202"/>
        <item x="154"/>
        <item x="318"/>
        <item x="94"/>
        <item x="226"/>
        <item x="261"/>
        <item x="331"/>
        <item x="52"/>
        <item x="273"/>
        <item x="311"/>
        <item x="322"/>
        <item x="100"/>
        <item x="250"/>
        <item x="15"/>
        <item x="135"/>
        <item x="323"/>
        <item x="138"/>
        <item x="276"/>
        <item x="37"/>
        <item x="247"/>
        <item x="177"/>
        <item x="55"/>
        <item x="246"/>
        <item x="231"/>
        <item x="27"/>
        <item x="117"/>
        <item x="130"/>
        <item x="4"/>
        <item x="257"/>
        <item x="73"/>
        <item x="213"/>
        <item x="145"/>
        <item x="91"/>
        <item x="173"/>
        <item x="324"/>
        <item x="293"/>
        <item x="7"/>
        <item x="103"/>
        <item x="126"/>
        <item x="272"/>
        <item x="116"/>
        <item x="99"/>
        <item x="329"/>
        <item x="147"/>
        <item x="172"/>
        <item x="181"/>
        <item x="180"/>
        <item x="183"/>
        <item x="127"/>
        <item x="185"/>
        <item x="244"/>
        <item x="12"/>
        <item x="176"/>
        <item x="230"/>
        <item x="170"/>
        <item x="62"/>
        <item x="144"/>
        <item x="133"/>
        <item x="184"/>
        <item x="186"/>
        <item x="237"/>
        <item x="98"/>
        <item x="114"/>
        <item x="275"/>
        <item x="51"/>
        <item x="189"/>
        <item x="291"/>
        <item x="122"/>
        <item x="143"/>
        <item x="194"/>
        <item x="46"/>
        <item x="3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dataFields count="1">
    <dataField name="Sum of scored_4s" fld="1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26">
    <queryTableFields count="25">
      <queryTableField id="1" name="Match" tableColumnId="1"/>
      <queryTableField id="2" name="Venue" tableColumnId="2"/>
      <queryTableField id="3" dataBound="0" tableColumnId="31"/>
      <queryTableField id="4" dataBound="0" tableColumnId="30"/>
      <queryTableField id="5" dataBound="0" tableColumnId="32"/>
      <queryTableField id="6" dataBound="0" tableColumnId="22"/>
      <queryTableField id="7" name="Times" tableColumnId="3"/>
      <queryTableField id="8" name="Country" tableColumnId="4"/>
      <queryTableField id="9" name="Against_Country" tableColumnId="5"/>
      <queryTableField id="10" name="Scored_total" tableColumnId="6"/>
      <queryTableField id="11" name="Player" tableColumnId="7"/>
      <queryTableField id="12" name="Bat_Status" tableColumnId="8"/>
      <queryTableField id="13" name="Runs_scored" tableColumnId="9"/>
      <queryTableField id="14" name="Ball_scored" tableColumnId="10"/>
      <queryTableField id="15" dataBound="0" tableColumnId="21"/>
      <queryTableField id="16" name="scored_4s" tableColumnId="11"/>
      <queryTableField id="17" name="scored_6s" tableColumnId="12"/>
      <queryTableField id="18" name="scored_SR" tableColumnId="13"/>
      <queryTableField id="19" name="Overs_Conseded" tableColumnId="14"/>
      <queryTableField id="20" name="MOvers_Conseded" tableColumnId="15"/>
      <queryTableField id="21" name="Runs_Conseded" tableColumnId="16"/>
      <queryTableField id="22" name="Wickets_Conseded" tableColumnId="17"/>
      <queryTableField id="23" name="NB_Conseded" tableColumnId="18"/>
      <queryTableField id="24" name="WD_Conseded" tableColumnId="19"/>
      <queryTableField id="25" name="ECO_Conseded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pivotTables>
    <pivotTable tabId="4" name="PivotTable2"/>
    <pivotTable tabId="4" name="PivotTable1"/>
    <pivotTable tabId="4" name="PivotTable10"/>
    <pivotTable tabId="4" name="PivotTable13"/>
    <pivotTable tabId="4" name="PivotTable15"/>
    <pivotTable tabId="4" name="PivotTable6"/>
    <pivotTable tabId="4" name="PivotTable7"/>
    <pivotTable tabId="4" name="PivotTable8"/>
    <pivotTable tabId="4" name="PivotTable9"/>
    <pivotTable tabId="6" name="PivotTable17"/>
    <pivotTable tabId="6" name="PivotTable18"/>
    <pivotTable tabId="6" name="PivotTable19"/>
    <pivotTable tabId="6" name="PivotTable20"/>
    <pivotTable tabId="6" name="PivotTable21"/>
    <pivotTable tabId="6" name="PivotTable22"/>
    <pivotTable tabId="6" name="PivotTable24"/>
    <pivotTable tabId="4" name="PivotTable3"/>
    <pivotTable tabId="4" name="PivotTable4"/>
    <pivotTable tabId="4" name="PivotTable5"/>
    <pivotTable tabId="4" name="PivotTable12"/>
    <pivotTable tabId="4" name="PivotTable16"/>
    <pivotTable tabId="4" name="PivotTable17"/>
    <pivotTable tabId="4" name="PivotTable20"/>
    <pivotTable tabId="4" name="PivotTable22"/>
    <pivotTable tabId="4" name="PivotTable11"/>
    <pivotTable tabId="4" name="PivotTable14"/>
  </pivotTables>
  <data>
    <tabular pivotCacheId="1">
      <items count="20">
        <i x="8" s="1"/>
        <i x="15" s="1"/>
        <i x="18" s="1"/>
        <i x="0" s="1"/>
        <i x="19" s="1"/>
        <i x="14" s="1"/>
        <i x="13" s="1"/>
        <i x="5" s="1"/>
        <i x="11" s="1"/>
        <i x="12" s="1"/>
        <i x="17" s="1"/>
        <i x="4" s="1"/>
        <i x="16" s="1"/>
        <i x="2" s="1"/>
        <i x="10" s="1"/>
        <i x="7" s="1"/>
        <i x="6" s="1"/>
        <i x="9" s="1"/>
        <i x="1" s="1"/>
        <i x="3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Venue" sourceName="Venue">
  <pivotTables>
    <pivotTable tabId="4" name="PivotTable1"/>
    <pivotTable tabId="4" name="PivotTable10"/>
    <pivotTable tabId="4" name="PivotTable11"/>
    <pivotTable tabId="4" name="PivotTable12"/>
    <pivotTable tabId="4" name="PivotTable13"/>
    <pivotTable tabId="4" name="PivotTable14"/>
    <pivotTable tabId="4" name="PivotTable15"/>
    <pivotTable tabId="4" name="PivotTable16"/>
    <pivotTable tabId="4" name="PivotTable17"/>
    <pivotTable tabId="4" name="PivotTable2"/>
    <pivotTable tabId="4" name="PivotTable20"/>
    <pivotTable tabId="4" name="PivotTable22"/>
    <pivotTable tabId="4" name="PivotTable3"/>
    <pivotTable tabId="4" name="PivotTable4"/>
    <pivotTable tabId="4" name="PivotTable5"/>
    <pivotTable tabId="4" name="PivotTable6"/>
    <pivotTable tabId="4" name="PivotTable7"/>
    <pivotTable tabId="4" name="PivotTable8"/>
    <pivotTable tabId="4" name="PivotTable9"/>
    <pivotTable tabId="6" name="PivotTable17"/>
    <pivotTable tabId="6" name="PivotTable18"/>
    <pivotTable tabId="6" name="PivotTable19"/>
    <pivotTable tabId="6" name="PivotTable20"/>
    <pivotTable tabId="6" name="PivotTable21"/>
    <pivotTable tabId="6" name="PivotTable22"/>
    <pivotTable tabId="6" name="PivotTable24"/>
  </pivotTables>
  <data>
    <tabular pivotCacheId="1">
      <items count="9">
        <i x="6" s="1"/>
        <i x="5" s="1"/>
        <i x="8" s="1"/>
        <i x="7" s="1"/>
        <i x="0" s="1"/>
        <i x="2" s="1"/>
        <i x="3" s="1"/>
        <i x="1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___time" sourceName="Date &amp; time">
  <pivotTables>
    <pivotTable tabId="4" name="PivotTable7"/>
    <pivotTable tabId="4" name="PivotTable1"/>
    <pivotTable tabId="4" name="PivotTable10"/>
    <pivotTable tabId="4" name="PivotTable11"/>
    <pivotTable tabId="4" name="PivotTable12"/>
    <pivotTable tabId="4" name="PivotTable13"/>
    <pivotTable tabId="4" name="PivotTable14"/>
    <pivotTable tabId="4" name="PivotTable15"/>
    <pivotTable tabId="4" name="PivotTable16"/>
    <pivotTable tabId="4" name="PivotTable17"/>
    <pivotTable tabId="4" name="PivotTable2"/>
    <pivotTable tabId="4" name="PivotTable20"/>
    <pivotTable tabId="4" name="PivotTable22"/>
    <pivotTable tabId="4" name="PivotTable3"/>
    <pivotTable tabId="4" name="PivotTable4"/>
    <pivotTable tabId="4" name="PivotTable5"/>
    <pivotTable tabId="4" name="PivotTable6"/>
    <pivotTable tabId="4" name="PivotTable8"/>
    <pivotTable tabId="4" name="PivotTable9"/>
    <pivotTable tabId="6" name="PivotTable17"/>
    <pivotTable tabId="6" name="PivotTable18"/>
    <pivotTable tabId="6" name="PivotTable19"/>
    <pivotTable tabId="6" name="PivotTable20"/>
    <pivotTable tabId="6" name="PivotTable21"/>
    <pivotTable tabId="6" name="PivotTable22"/>
    <pivotTable tabId="6" name="PivotTable24"/>
  </pivotTables>
  <data>
    <tabular pivotCacheId="1">
      <items count="3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4" s="1"/>
        <i x="23" s="1"/>
        <i x="25" s="1"/>
        <i x="26" s="1"/>
        <i x="27" s="1"/>
        <i x="28" s="1"/>
        <i x="29" s="1"/>
        <i x="30" s="1"/>
        <i x="31" s="1"/>
        <i x="32" s="1"/>
        <i x="33" s="1"/>
        <i x="34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layer" sourceName="Player">
  <pivotTables>
    <pivotTable tabId="4" name="PivotTable10"/>
    <pivotTable tabId="4" name="PivotTable1"/>
    <pivotTable tabId="4" name="PivotTable11"/>
    <pivotTable tabId="4" name="PivotTable12"/>
    <pivotTable tabId="4" name="PivotTable13"/>
    <pivotTable tabId="4" name="PivotTable14"/>
    <pivotTable tabId="4" name="PivotTable15"/>
    <pivotTable tabId="4" name="PivotTable16"/>
    <pivotTable tabId="4" name="PivotTable17"/>
    <pivotTable tabId="4" name="PivotTable2"/>
    <pivotTable tabId="4" name="PivotTable20"/>
    <pivotTable tabId="4" name="PivotTable22"/>
    <pivotTable tabId="4" name="PivotTable3"/>
    <pivotTable tabId="4" name="PivotTable4"/>
    <pivotTable tabId="4" name="PivotTable5"/>
    <pivotTable tabId="4" name="PivotTable6"/>
    <pivotTable tabId="4" name="PivotTable7"/>
    <pivotTable tabId="4" name="PivotTable8"/>
    <pivotTable tabId="4" name="PivotTable9"/>
    <pivotTable tabId="6" name="PivotTable17"/>
    <pivotTable tabId="6" name="PivotTable18"/>
    <pivotTable tabId="6" name="PivotTable19"/>
    <pivotTable tabId="6" name="PivotTable20"/>
    <pivotTable tabId="6" name="PivotTable21"/>
    <pivotTable tabId="6" name="PivotTable22"/>
    <pivotTable tabId="6" name="PivotTable24"/>
  </pivotTables>
  <data>
    <tabular pivotCacheId="1">
      <items count="335">
        <i x="0" s="1"/>
        <i x="10" s="1"/>
        <i x="233" s="1"/>
        <i x="86" s="1"/>
        <i x="270" s="1"/>
        <i x="95" s="1"/>
        <i x="260" s="1"/>
        <i x="302" s="1"/>
        <i x="297" s="1"/>
        <i x="61" s="1"/>
        <i x="239" s="1"/>
        <i x="20" s="1"/>
        <i x="281" s="1"/>
        <i x="77" s="1"/>
        <i x="240" s="1"/>
        <i x="28" s="1"/>
        <i x="155" s="1"/>
        <i x="9" s="1"/>
        <i x="232" s="1"/>
        <i x="288" s="1"/>
        <i x="87" s="1"/>
        <i x="320" s="1"/>
        <i x="31" s="1"/>
        <i x="211" s="1"/>
        <i x="249" s="1"/>
        <i x="53" s="1"/>
        <i x="13" s="1"/>
        <i x="208" s="1"/>
        <i x="317" s="1"/>
        <i x="34" s="1"/>
        <i x="136" s="1"/>
        <i x="70" s="1"/>
        <i x="253" s="1"/>
        <i x="132" s="1"/>
        <i x="262" s="1"/>
        <i x="102" s="1"/>
        <i x="110" s="1"/>
        <i x="101" s="1"/>
        <i x="228" s="1"/>
        <i x="112" s="1"/>
        <i x="146" s="1"/>
        <i x="266" s="1"/>
        <i x="80" s="1"/>
        <i x="39" s="1"/>
        <i x="332" s="1"/>
        <i x="305" s="1"/>
        <i x="22" s="1"/>
        <i x="148" s="1"/>
        <i x="79" s="1"/>
        <i x="212" s="1"/>
        <i x="19" s="1"/>
        <i x="17" s="1"/>
        <i x="152" s="1"/>
        <i x="199" s="1"/>
        <i x="306" s="1"/>
        <i x="235" s="1"/>
        <i x="11" s="1"/>
        <i x="81" s="1"/>
        <i x="309" s="1"/>
        <i x="190" s="1"/>
        <i x="106" s="1"/>
        <i x="163" s="1"/>
        <i x="290" s="1"/>
        <i x="64" s="1"/>
        <i x="229" s="1"/>
        <i x="45" s="1"/>
        <i x="219" s="1"/>
        <i x="108" s="1"/>
        <i x="161" s="1"/>
        <i x="171" s="1"/>
        <i x="6" s="1"/>
        <i x="153" s="1"/>
        <i x="5" s="1"/>
        <i x="76" s="1"/>
        <i x="90" s="1"/>
        <i x="256" s="1"/>
        <i x="107" s="1"/>
        <i x="182" s="1"/>
        <i x="134" s="1"/>
        <i x="245" s="1"/>
        <i x="280" s="1"/>
        <i x="160" s="1"/>
        <i x="204" s="1"/>
        <i x="158" s="1"/>
        <i x="157" s="1"/>
        <i x="83" s="1"/>
        <i x="43" s="1"/>
        <i x="267" s="1"/>
        <i x="164" s="1"/>
        <i x="314" s="1"/>
        <i x="69" s="1"/>
        <i x="252" s="1"/>
        <i x="92" s="1"/>
        <i x="65" s="1"/>
        <i x="209" s="1"/>
        <i x="139" s="1"/>
        <i x="236" s="1"/>
        <i x="197" s="1"/>
        <i x="105" s="1"/>
        <i x="321" s="1"/>
        <i x="123" s="1"/>
        <i x="63" s="1"/>
        <i x="82" s="1"/>
        <i x="16" s="1"/>
        <i x="66" s="1"/>
        <i x="137" s="1"/>
        <i x="215" s="1"/>
        <i x="333" s="1"/>
        <i x="200" s="1"/>
        <i x="227" s="1"/>
        <i x="223" s="1"/>
        <i x="243" s="1"/>
        <i x="42" s="1"/>
        <i x="238" s="1"/>
        <i x="316" s="1"/>
        <i x="284" s="1"/>
        <i x="283" s="1"/>
        <i x="44" s="1"/>
        <i x="296" s="1"/>
        <i x="119" s="1"/>
        <i x="23" s="1"/>
        <i x="195" s="1"/>
        <i x="193" s="1"/>
        <i x="300" s="1"/>
        <i x="111" s="1"/>
        <i x="120" s="1"/>
        <i x="310" s="1"/>
        <i x="258" s="1"/>
        <i x="21" s="1"/>
        <i x="319" s="1"/>
        <i x="225" s="1"/>
        <i x="38" s="1"/>
        <i x="50" s="1"/>
        <i x="162" s="1"/>
        <i x="93" s="1"/>
        <i x="159" s="1"/>
        <i x="29" s="1"/>
        <i x="128" s="1"/>
        <i x="121" s="1"/>
        <i x="188" s="1"/>
        <i x="33" s="1"/>
        <i x="298" s="1"/>
        <i x="18" s="1"/>
        <i x="221" s="1"/>
        <i x="206" s="1"/>
        <i x="141" s="1"/>
        <i x="49" s="1"/>
        <i x="85" s="1"/>
        <i x="89" s="1"/>
        <i x="328" s="1"/>
        <i x="14" s="1"/>
        <i x="198" s="1"/>
        <i x="174" s="1"/>
        <i x="264" s="1"/>
        <i x="169" s="1"/>
        <i x="248" s="1"/>
        <i x="104" s="1"/>
        <i x="312" s="1"/>
        <i x="56" s="1"/>
        <i x="222" s="1"/>
        <i x="292" s="1"/>
        <i x="178" s="1"/>
        <i x="47" s="1"/>
        <i x="187" s="1"/>
        <i x="268" s="1"/>
        <i x="109" s="1"/>
        <i x="165" s="1"/>
        <i x="307" s="1"/>
        <i x="295" s="1"/>
        <i x="220" s="1"/>
        <i x="259" s="1"/>
        <i x="57" s="1"/>
        <i x="54" s="1"/>
        <i x="168" s="1"/>
        <i x="150" s="1"/>
        <i x="269" s="1"/>
        <i x="97" s="1"/>
        <i x="125" s="1"/>
        <i x="36" s="1"/>
        <i x="166" s="1"/>
        <i x="84" s="1"/>
        <i x="151" s="1"/>
        <i x="96" s="1"/>
        <i x="40" s="1"/>
        <i x="124" s="1"/>
        <i x="167" s="1"/>
        <i x="191" s="1"/>
        <i x="263" s="1"/>
        <i x="196" s="1"/>
        <i x="304" s="1"/>
        <i x="254" s="1"/>
        <i x="35" s="1"/>
        <i x="214" s="1"/>
        <i x="315" s="1"/>
        <i x="8" s="1"/>
        <i x="241" s="1"/>
        <i x="294" s="1"/>
        <i x="265" s="1"/>
        <i x="271" s="1"/>
        <i x="327" s="1"/>
        <i x="58" s="1"/>
        <i x="68" s="1"/>
        <i x="67" s="1"/>
        <i x="277" s="1"/>
        <i x="175" s="1"/>
        <i x="217" s="1"/>
        <i x="30" s="1"/>
        <i x="216" s="1"/>
        <i x="301" s="1"/>
        <i x="279" s="1"/>
        <i x="1" s="1"/>
        <i x="325" s="1"/>
        <i x="282" s="1"/>
        <i x="3" s="1"/>
        <i x="24" s="1"/>
        <i x="285" s="1"/>
        <i x="142" s="1"/>
        <i x="41" s="1"/>
        <i x="140" s="1"/>
        <i x="278" s="1"/>
        <i x="118" s="1"/>
        <i x="287" s="1"/>
        <i x="303" s="1"/>
        <i x="234" s="1"/>
        <i x="299" s="1"/>
        <i x="289" s="1"/>
        <i x="334" s="1"/>
        <i x="286" s="1"/>
        <i x="207" s="1"/>
        <i x="2" s="1"/>
        <i x="313" s="1"/>
        <i x="48" s="1"/>
        <i x="156" s="1"/>
        <i x="274" s="1"/>
        <i x="192" s="1"/>
        <i x="201" s="1"/>
        <i x="129" s="1"/>
        <i x="59" s="1"/>
        <i x="326" s="1"/>
        <i x="255" s="1"/>
        <i x="242" s="1"/>
        <i x="218" s="1"/>
        <i x="251" s="1"/>
        <i x="71" s="1"/>
        <i x="224" s="1"/>
        <i x="210" s="1"/>
        <i x="330" s="1"/>
        <i x="60" s="1"/>
        <i x="75" s="1"/>
        <i x="149" s="1"/>
        <i x="115" s="1"/>
        <i x="179" s="1"/>
        <i x="131" s="1"/>
        <i x="78" s="1"/>
        <i x="74" s="1"/>
        <i x="205" s="1"/>
        <i x="88" s="1"/>
        <i x="113" s="1"/>
        <i x="203" s="1"/>
        <i x="72" s="1"/>
        <i x="25" s="1"/>
        <i x="26" s="1"/>
        <i x="308" s="1"/>
        <i x="202" s="1"/>
        <i x="154" s="1"/>
        <i x="318" s="1"/>
        <i x="94" s="1"/>
        <i x="226" s="1"/>
        <i x="261" s="1"/>
        <i x="331" s="1"/>
        <i x="52" s="1"/>
        <i x="273" s="1"/>
        <i x="311" s="1"/>
        <i x="322" s="1"/>
        <i x="100" s="1"/>
        <i x="250" s="1"/>
        <i x="15" s="1"/>
        <i x="135" s="1"/>
        <i x="323" s="1"/>
        <i x="138" s="1"/>
        <i x="276" s="1"/>
        <i x="37" s="1"/>
        <i x="247" s="1"/>
        <i x="177" s="1"/>
        <i x="55" s="1"/>
        <i x="246" s="1"/>
        <i x="231" s="1"/>
        <i x="27" s="1"/>
        <i x="117" s="1"/>
        <i x="130" s="1"/>
        <i x="4" s="1"/>
        <i x="257" s="1"/>
        <i x="73" s="1"/>
        <i x="213" s="1"/>
        <i x="145" s="1"/>
        <i x="91" s="1"/>
        <i x="173" s="1"/>
        <i x="324" s="1"/>
        <i x="293" s="1"/>
        <i x="7" s="1"/>
        <i x="103" s="1"/>
        <i x="126" s="1"/>
        <i x="272" s="1"/>
        <i x="116" s="1"/>
        <i x="99" s="1"/>
        <i x="329" s="1"/>
        <i x="147" s="1"/>
        <i x="172" s="1"/>
        <i x="181" s="1"/>
        <i x="180" s="1"/>
        <i x="183" s="1"/>
        <i x="127" s="1"/>
        <i x="185" s="1"/>
        <i x="244" s="1"/>
        <i x="12" s="1"/>
        <i x="176" s="1"/>
        <i x="230" s="1"/>
        <i x="170" s="1"/>
        <i x="62" s="1"/>
        <i x="144" s="1"/>
        <i x="133" s="1"/>
        <i x="184" s="1"/>
        <i x="186" s="1"/>
        <i x="237" s="1"/>
        <i x="98" s="1"/>
        <i x="114" s="1"/>
        <i x="275" s="1"/>
        <i x="51" s="1"/>
        <i x="189" s="1"/>
        <i x="291" s="1"/>
        <i x="122" s="1"/>
        <i x="143" s="1"/>
        <i x="194" s="1"/>
        <i x="46" s="1"/>
        <i x="3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" cache="Slicer_Country" caption="Country" rowHeight="234950"/>
  <slicer name="Venue" cache="Slicer_Venue" caption="Venue" style="Slicer Style 2" rowHeight="234950"/>
  <slicer name="Date &amp; time" cache="Slicer_Date___time" caption="Date &amp; time" style="T20 Slicer " rowHeight="234950"/>
  <slicer name="Player" cache="Slicer_Player" caption="Player" style="Slicer Style 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ue 1" cache="Slicer_Venue" caption="Venue" style="Slicer Style 2" rowHeight="274320"/>
  <slicer name="Date &amp; time 1" cache="Slicer_Date___time" caption="Date &amp; time" style="T20 Slicer " rowHeight="234950"/>
  <slicer name="Player 1" cache="Slicer_Player" caption="Player" style="Slicer Style 1" rowHeight="36576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1" cache="Slicer_Country" caption="Country" style="Slicer Style 1" rowHeight="365760"/>
  <slicer name="Date &amp; time 2" cache="Slicer_Date___time" caption="Date &amp; time" style="T20 Slicer " rowHeight="23495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G29:G48" headerRowCount="0">
  <tableColumns count="1">
    <tableColumn id="1" name="Column1" totalsRowFunction="count">
      <calculatedColumnFormula>F28</calculatedColumnFormula>
    </tableColumn>
  </tableColumns>
  <tableStyleInfo name="TableStyleMedium2" showFirstColumn="0" showLastColumn="1" showRowStripes="0" showColumnStripes="0"/>
</table>
</file>

<file path=xl/tables/table2.xml><?xml version="1.0" encoding="utf-8"?>
<table xmlns="http://schemas.openxmlformats.org/spreadsheetml/2006/main" id="1" name="iccwt20_2024" displayName="iccwt20_2024" ref="A1:Z1005" tableType="queryTable" totalsRowShown="0">
  <autoFilter xmlns:etc="http://www.wps.cn/officeDocument/2017/etCustomData" ref="A1:Z1005" etc:filterBottomFollowUsedRange="0"/>
  <tableColumns count="26">
    <tableColumn id="1" name="Match" uniqueName="1" queryTableFieldId="1" dataDxfId="0"/>
    <tableColumn id="2" name="Venue" uniqueName="2" queryTableFieldId="2" dataDxfId="1"/>
    <tableColumn id="31" name="Time" uniqueName="31" queryTableFieldId="3" dataDxfId="2">
      <calculatedColumnFormula>MID(iccwt20_2024[[#This Row],[Times]],FIND(",",iccwt20_2024[[#This Row],[Times]])+2,LEN(iccwt20_2024[[#This Row],[Times]])-FIND(",",iccwt20_2024[[#This Row],[Times]])-1)</calculatedColumnFormula>
    </tableColumn>
    <tableColumn id="30" name="Date" uniqueName="30" queryTableFieldId="4" dataDxfId="3">
      <calculatedColumnFormula>MID(iccwt20_2024[[#This Row],[Times]],FIND(",",iccwt20_2024[[#This Row],[Times]])-3,6)&amp;" 2024"</calculatedColumnFormula>
    </tableColumn>
    <tableColumn id="32" name="Date &amp; time" uniqueName="32" queryTableFieldId="5" dataDxfId="4">
      <calculatedColumnFormula>DATE(2024,MID(iccwt20_2024[[#This Row],[Date]],FIND(" ",iccwt20_2024[[#This Row],[Date]])+1,2),LEFT(iccwt20_2024[[#This Row],[Date]],FIND(",",iccwt20_2024[[#This Row],[Date]])-1))+TIMEVALUE(LEFT(iccwt20_2024[[#This Row],[Time]],8))</calculatedColumnFormula>
    </tableColumn>
    <tableColumn id="22" name="Day" uniqueName="22" queryTableFieldId="6" dataDxfId="5">
      <calculatedColumnFormula>TEXT(DATE(2024,MONTH(DATEVALUE(LEFT(iccwt20_2024[[#This Row],[Times]],3)&amp;" 1")),MID(iccwt20_2024[[#This Row],[Times]],5,2)),"dddd")</calculatedColumnFormula>
    </tableColumn>
    <tableColumn id="3" name="Times" uniqueName="3" queryTableFieldId="7" dataDxfId="6"/>
    <tableColumn id="4" name="Country" uniqueName="4" queryTableFieldId="8" dataDxfId="7"/>
    <tableColumn id="5" name="Against_Country" uniqueName="5" queryTableFieldId="9" dataDxfId="8"/>
    <tableColumn id="6" name="Scored_total" uniqueName="6" queryTableFieldId="10" dataDxfId="9"/>
    <tableColumn id="7" name="Player" uniqueName="7" queryTableFieldId="11" dataDxfId="10"/>
    <tableColumn id="8" name="Bat_Status" uniqueName="8" queryTableFieldId="12" dataDxfId="11"/>
    <tableColumn id="9" name="Runs_scored" uniqueName="9" queryTableFieldId="13"/>
    <tableColumn id="10" name="Ball_scored" uniqueName="10" queryTableFieldId="14"/>
    <tableColumn id="21" name="Total Boundaries" uniqueName="21" queryTableFieldId="15" dataDxfId="12">
      <calculatedColumnFormula>iccwt20_2024[[#This Row],[scored_4s]]+iccwt20_2024[[#This Row],[scored_6s]]</calculatedColumnFormula>
    </tableColumn>
    <tableColumn id="11" name="scored_4s" uniqueName="11" queryTableFieldId="16"/>
    <tableColumn id="12" name="scored_6s" uniqueName="12" queryTableFieldId="17"/>
    <tableColumn id="13" name="scored_SR" uniqueName="13" queryTableFieldId="18"/>
    <tableColumn id="14" name="Overs_Conseded" uniqueName="14" queryTableFieldId="19"/>
    <tableColumn id="15" name="0" uniqueName="15" queryTableFieldId="20"/>
    <tableColumn id="16" name="Runs_Conseded" uniqueName="16" queryTableFieldId="21"/>
    <tableColumn id="17" name="Wickets_Conseded" uniqueName="17" queryTableFieldId="22"/>
    <tableColumn id="18" name="NB_Conseded" uniqueName="18" queryTableFieldId="23"/>
    <tableColumn id="19" name="WD_Conseded" uniqueName="19" queryTableFieldId="24"/>
    <tableColumn id="20" name="ECO_Conseded" uniqueName="20" queryTableFieldId="25"/>
    <tableColumn id="29" name="Match_ID" uniqueName="29" queryTableFieldId="26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16.xml"/><Relationship Id="rId8" Type="http://schemas.openxmlformats.org/officeDocument/2006/relationships/pivotTable" Target="../pivotTables/pivotTable15.xml"/><Relationship Id="rId7" Type="http://schemas.openxmlformats.org/officeDocument/2006/relationships/pivotTable" Target="../pivotTables/pivotTable14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3" Type="http://schemas.openxmlformats.org/officeDocument/2006/relationships/pivotTable" Target="../pivotTables/pivotTable10.xml"/><Relationship Id="rId22" Type="http://schemas.microsoft.com/office/2007/relationships/slicer" Target="../slicers/slicer1.xml"/><Relationship Id="rId21" Type="http://schemas.openxmlformats.org/officeDocument/2006/relationships/table" Target="../tables/table1.xml"/><Relationship Id="rId20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9" Type="http://schemas.openxmlformats.org/officeDocument/2006/relationships/pivotTable" Target="../pivotTables/pivotTable26.xml"/><Relationship Id="rId18" Type="http://schemas.openxmlformats.org/officeDocument/2006/relationships/pivotTable" Target="../pivotTables/pivotTable25.xml"/><Relationship Id="rId17" Type="http://schemas.openxmlformats.org/officeDocument/2006/relationships/pivotTable" Target="../pivotTables/pivotTable24.xml"/><Relationship Id="rId16" Type="http://schemas.openxmlformats.org/officeDocument/2006/relationships/pivotTable" Target="../pivotTables/pivotTable23.xml"/><Relationship Id="rId15" Type="http://schemas.openxmlformats.org/officeDocument/2006/relationships/pivotTable" Target="../pivotTables/pivotTable22.xml"/><Relationship Id="rId14" Type="http://schemas.openxmlformats.org/officeDocument/2006/relationships/pivotTable" Target="../pivotTables/pivotTable21.xml"/><Relationship Id="rId13" Type="http://schemas.openxmlformats.org/officeDocument/2006/relationships/pivotTable" Target="../pivotTables/pivotTable20.xml"/><Relationship Id="rId12" Type="http://schemas.openxmlformats.org/officeDocument/2006/relationships/pivotTable" Target="../pivotTables/pivotTable19.xml"/><Relationship Id="rId11" Type="http://schemas.openxmlformats.org/officeDocument/2006/relationships/pivotTable" Target="../pivotTables/pivotTable18.xml"/><Relationship Id="rId10" Type="http://schemas.openxmlformats.org/officeDocument/2006/relationships/pivotTable" Target="../pivotTables/pivotTable17.xml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380"/>
  <sheetViews>
    <sheetView zoomScale="52" zoomScaleNormal="52" topLeftCell="C1" workbookViewId="0">
      <selection activeCell="K30" sqref="K30"/>
    </sheetView>
  </sheetViews>
  <sheetFormatPr defaultColWidth="9" defaultRowHeight="14.4"/>
  <cols>
    <col min="1" max="1" width="27.6666666666667" customWidth="1"/>
    <col min="2" max="2" width="26.5555555555556" customWidth="1"/>
    <col min="4" max="4" width="18.8888888888889" customWidth="1"/>
    <col min="5" max="5" width="20.5555555555556" customWidth="1"/>
    <col min="8" max="8" width="27.6666666666667" customWidth="1"/>
    <col min="9" max="9" width="29" customWidth="1"/>
    <col min="11" max="11" width="27.6666666666667" customWidth="1"/>
    <col min="12" max="12" width="31.3333333333333" customWidth="1"/>
    <col min="13" max="13" width="23.7777777777778" customWidth="1"/>
    <col min="14" max="14" width="27.6666666666667" customWidth="1"/>
    <col min="15" max="15" width="34.1111111111111" customWidth="1"/>
    <col min="16" max="16" width="29.7777777777778" customWidth="1"/>
    <col min="17" max="17" width="6.55555555555556" customWidth="1"/>
    <col min="18" max="18" width="31.8888888888889" customWidth="1"/>
    <col min="19" max="19" width="37.1111111111111" customWidth="1"/>
    <col min="20" max="20" width="34.1111111111111" customWidth="1"/>
    <col min="22" max="22" width="26.6666666666667" customWidth="1"/>
    <col min="23" max="23" width="23.8888888888889" customWidth="1"/>
    <col min="25" max="25" width="19.5555555555556" customWidth="1"/>
    <col min="26" max="26" width="23.8888888888889" customWidth="1"/>
  </cols>
  <sheetData>
    <row r="1" spans="1:2">
      <c r="A1" t="s">
        <v>0</v>
      </c>
      <c r="B1" t="s">
        <v>1</v>
      </c>
    </row>
    <row r="2" spans="1:14">
      <c r="A2" s="3" t="s">
        <v>2</v>
      </c>
      <c r="B2">
        <v>89</v>
      </c>
      <c r="K2" t="s">
        <v>3</v>
      </c>
      <c r="N2" t="s">
        <v>4</v>
      </c>
    </row>
    <row r="3" spans="1:14">
      <c r="A3" s="3" t="s">
        <v>5</v>
      </c>
      <c r="B3">
        <v>130</v>
      </c>
      <c r="C3" t="s">
        <v>6</v>
      </c>
      <c r="H3" t="s">
        <v>7</v>
      </c>
      <c r="N3" t="s">
        <v>8</v>
      </c>
    </row>
    <row r="4" spans="1:25">
      <c r="A4" s="3" t="s">
        <v>9</v>
      </c>
      <c r="B4">
        <v>11</v>
      </c>
      <c r="K4" t="s">
        <v>8</v>
      </c>
      <c r="N4" t="s">
        <v>0</v>
      </c>
      <c r="O4" t="s">
        <v>10</v>
      </c>
      <c r="P4" t="s">
        <v>11</v>
      </c>
      <c r="S4" t="s">
        <v>12</v>
      </c>
      <c r="Y4" t="s">
        <v>8</v>
      </c>
    </row>
    <row r="5" spans="1:25">
      <c r="A5" s="3" t="s">
        <v>13</v>
      </c>
      <c r="B5">
        <v>63</v>
      </c>
      <c r="H5" t="s">
        <v>8</v>
      </c>
      <c r="K5" t="s">
        <v>0</v>
      </c>
      <c r="L5" t="s">
        <v>1</v>
      </c>
      <c r="N5" s="3" t="s">
        <v>2</v>
      </c>
      <c r="O5">
        <v>0</v>
      </c>
      <c r="P5">
        <v>0</v>
      </c>
      <c r="S5" t="s">
        <v>0</v>
      </c>
      <c r="T5" t="s">
        <v>10</v>
      </c>
      <c r="Y5" t="s">
        <v>0</v>
      </c>
    </row>
    <row r="6" spans="1:25">
      <c r="A6" s="3" t="s">
        <v>14</v>
      </c>
      <c r="B6">
        <v>17</v>
      </c>
      <c r="H6" t="s">
        <v>0</v>
      </c>
      <c r="I6" t="s">
        <v>15</v>
      </c>
      <c r="K6" s="3" t="s">
        <v>16</v>
      </c>
      <c r="L6">
        <v>661</v>
      </c>
      <c r="N6" s="3" t="s">
        <v>5</v>
      </c>
      <c r="O6">
        <v>0</v>
      </c>
      <c r="P6">
        <v>0</v>
      </c>
      <c r="S6" s="3" t="s">
        <v>17</v>
      </c>
      <c r="T6">
        <v>9</v>
      </c>
      <c r="Y6" s="5">
        <v>45292.8125</v>
      </c>
    </row>
    <row r="7" spans="1:25">
      <c r="A7" s="3" t="s">
        <v>18</v>
      </c>
      <c r="B7">
        <v>0</v>
      </c>
      <c r="H7" s="3" t="s">
        <v>2</v>
      </c>
      <c r="I7">
        <v>123.206666666667</v>
      </c>
      <c r="K7" s="3" t="s">
        <v>19</v>
      </c>
      <c r="L7">
        <v>643</v>
      </c>
      <c r="N7" s="3" t="s">
        <v>9</v>
      </c>
      <c r="O7">
        <v>0</v>
      </c>
      <c r="P7">
        <v>0</v>
      </c>
      <c r="S7" s="3" t="s">
        <v>20</v>
      </c>
      <c r="T7">
        <v>15</v>
      </c>
      <c r="Y7" s="5">
        <v>45324.4375</v>
      </c>
    </row>
    <row r="8" spans="1:25">
      <c r="A8" s="3" t="s">
        <v>21</v>
      </c>
      <c r="B8">
        <v>9</v>
      </c>
      <c r="H8" s="3" t="s">
        <v>5</v>
      </c>
      <c r="I8">
        <v>186.73</v>
      </c>
      <c r="K8" s="3" t="s">
        <v>22</v>
      </c>
      <c r="L8">
        <v>203</v>
      </c>
      <c r="N8" s="3" t="s">
        <v>13</v>
      </c>
      <c r="O8">
        <v>0</v>
      </c>
      <c r="P8">
        <v>0</v>
      </c>
      <c r="S8" s="3" t="s">
        <v>23</v>
      </c>
      <c r="T8">
        <v>11</v>
      </c>
      <c r="Y8" s="5">
        <v>45324.8541666667</v>
      </c>
    </row>
    <row r="9" spans="1:25">
      <c r="A9" s="3" t="s">
        <v>24</v>
      </c>
      <c r="B9">
        <v>0</v>
      </c>
      <c r="H9" s="3" t="s">
        <v>9</v>
      </c>
      <c r="I9">
        <v>50</v>
      </c>
      <c r="K9" s="3" t="s">
        <v>25</v>
      </c>
      <c r="L9">
        <v>933</v>
      </c>
      <c r="N9" s="3" t="s">
        <v>14</v>
      </c>
      <c r="O9">
        <v>1</v>
      </c>
      <c r="P9">
        <v>4.19999980926514</v>
      </c>
      <c r="S9" s="3" t="s">
        <v>26</v>
      </c>
      <c r="T9">
        <v>10</v>
      </c>
      <c r="Y9" s="5">
        <v>45354.4375</v>
      </c>
    </row>
    <row r="10" spans="1:25">
      <c r="A10" s="3" t="s">
        <v>27</v>
      </c>
      <c r="B10">
        <v>0</v>
      </c>
      <c r="H10" s="3" t="s">
        <v>13</v>
      </c>
      <c r="I10">
        <v>85.7133333333333</v>
      </c>
      <c r="K10" s="3" t="s">
        <v>28</v>
      </c>
      <c r="L10">
        <v>1123</v>
      </c>
      <c r="N10" s="3" t="s">
        <v>18</v>
      </c>
      <c r="O10">
        <v>1</v>
      </c>
      <c r="P10">
        <v>24.2000002861023</v>
      </c>
      <c r="S10" s="3" t="s">
        <v>29</v>
      </c>
      <c r="T10">
        <v>13</v>
      </c>
      <c r="Y10" s="5">
        <v>45354.8541666667</v>
      </c>
    </row>
    <row r="11" spans="1:25">
      <c r="A11" s="3" t="s">
        <v>30</v>
      </c>
      <c r="B11">
        <v>12</v>
      </c>
      <c r="H11" s="3" t="s">
        <v>14</v>
      </c>
      <c r="I11">
        <v>40.475</v>
      </c>
      <c r="K11" s="3" t="s">
        <v>31</v>
      </c>
      <c r="L11">
        <v>1201</v>
      </c>
      <c r="N11" s="3" t="s">
        <v>21</v>
      </c>
      <c r="O11">
        <v>0</v>
      </c>
      <c r="P11">
        <v>0</v>
      </c>
      <c r="S11" s="3" t="s">
        <v>32</v>
      </c>
      <c r="T11">
        <v>7</v>
      </c>
      <c r="Y11" s="5">
        <v>45386.4375</v>
      </c>
    </row>
    <row r="12" spans="1:25">
      <c r="A12" s="3" t="s">
        <v>33</v>
      </c>
      <c r="B12">
        <v>15</v>
      </c>
      <c r="H12" s="3" t="s">
        <v>18</v>
      </c>
      <c r="I12">
        <v>0</v>
      </c>
      <c r="K12" s="3" t="s">
        <v>34</v>
      </c>
      <c r="L12">
        <v>1579</v>
      </c>
      <c r="N12" s="3" t="s">
        <v>24</v>
      </c>
      <c r="O12">
        <v>4</v>
      </c>
      <c r="P12">
        <v>13</v>
      </c>
      <c r="S12" s="3" t="s">
        <v>35</v>
      </c>
      <c r="T12">
        <v>18</v>
      </c>
      <c r="Y12" s="5">
        <v>45417.4375</v>
      </c>
    </row>
    <row r="13" spans="1:25">
      <c r="A13" s="3" t="s">
        <v>36</v>
      </c>
      <c r="B13">
        <v>21</v>
      </c>
      <c r="H13" s="3" t="s">
        <v>21</v>
      </c>
      <c r="I13">
        <v>69.23</v>
      </c>
      <c r="K13" s="3" t="s">
        <v>37</v>
      </c>
      <c r="L13">
        <v>1023</v>
      </c>
      <c r="N13" s="3" t="s">
        <v>27</v>
      </c>
      <c r="O13">
        <v>4</v>
      </c>
      <c r="P13">
        <v>40.9999997615814</v>
      </c>
      <c r="S13" s="3" t="s">
        <v>38</v>
      </c>
      <c r="T13">
        <v>13</v>
      </c>
      <c r="Y13" s="5">
        <v>45417.8125</v>
      </c>
    </row>
    <row r="14" spans="1:25">
      <c r="A14" s="3" t="s">
        <v>39</v>
      </c>
      <c r="B14">
        <v>0</v>
      </c>
      <c r="H14" s="3" t="s">
        <v>24</v>
      </c>
      <c r="I14">
        <v>0</v>
      </c>
      <c r="K14" s="3" t="s">
        <v>40</v>
      </c>
      <c r="L14">
        <v>715</v>
      </c>
      <c r="N14" s="3" t="s">
        <v>30</v>
      </c>
      <c r="O14">
        <v>1</v>
      </c>
      <c r="P14">
        <v>4</v>
      </c>
      <c r="S14" s="3" t="s">
        <v>41</v>
      </c>
      <c r="T14">
        <v>12</v>
      </c>
      <c r="Y14" s="5">
        <v>45417.8541666667</v>
      </c>
    </row>
    <row r="15" spans="1:25">
      <c r="A15" s="3" t="s">
        <v>42</v>
      </c>
      <c r="B15">
        <v>13</v>
      </c>
      <c r="H15" s="3" t="s">
        <v>27</v>
      </c>
      <c r="I15">
        <v>0</v>
      </c>
      <c r="K15" s="3" t="s">
        <v>43</v>
      </c>
      <c r="L15">
        <v>8081</v>
      </c>
      <c r="N15" s="3" t="s">
        <v>33</v>
      </c>
      <c r="O15">
        <v>9</v>
      </c>
      <c r="P15">
        <v>16.1999995708466</v>
      </c>
      <c r="S15" s="3" t="s">
        <v>44</v>
      </c>
      <c r="T15">
        <v>12</v>
      </c>
      <c r="Y15" s="5">
        <v>45449.4375</v>
      </c>
    </row>
    <row r="16" spans="1:25">
      <c r="A16" s="3" t="s">
        <v>45</v>
      </c>
      <c r="B16">
        <v>6</v>
      </c>
      <c r="H16" s="3" t="s">
        <v>30</v>
      </c>
      <c r="I16">
        <v>28.57</v>
      </c>
      <c r="N16" s="3" t="s">
        <v>36</v>
      </c>
      <c r="O16">
        <v>4</v>
      </c>
      <c r="P16">
        <v>22.3000001907349</v>
      </c>
      <c r="S16" s="3" t="s">
        <v>46</v>
      </c>
      <c r="T16">
        <v>0</v>
      </c>
      <c r="Y16" s="5">
        <v>45449.625</v>
      </c>
    </row>
    <row r="17" spans="1:25">
      <c r="A17" s="3" t="s">
        <v>47</v>
      </c>
      <c r="B17">
        <v>15</v>
      </c>
      <c r="H17" s="3" t="s">
        <v>33</v>
      </c>
      <c r="I17">
        <v>17.648</v>
      </c>
      <c r="N17" s="3" t="s">
        <v>39</v>
      </c>
      <c r="O17">
        <v>3</v>
      </c>
      <c r="P17">
        <v>24</v>
      </c>
      <c r="S17" s="3" t="s">
        <v>48</v>
      </c>
      <c r="T17">
        <v>10</v>
      </c>
      <c r="Y17" s="5">
        <v>45480.4375</v>
      </c>
    </row>
    <row r="18" spans="1:25">
      <c r="A18" s="3" t="s">
        <v>49</v>
      </c>
      <c r="B18">
        <v>17</v>
      </c>
      <c r="H18" s="3" t="s">
        <v>36</v>
      </c>
      <c r="I18">
        <v>24.32625</v>
      </c>
      <c r="N18" s="3" t="s">
        <v>42</v>
      </c>
      <c r="O18">
        <v>4</v>
      </c>
      <c r="P18">
        <v>17.6999998092651</v>
      </c>
      <c r="S18" s="3" t="s">
        <v>50</v>
      </c>
      <c r="T18">
        <v>13</v>
      </c>
      <c r="Y18" s="5">
        <v>45480.8125</v>
      </c>
    </row>
    <row r="19" spans="1:25">
      <c r="A19" s="3" t="s">
        <v>51</v>
      </c>
      <c r="B19">
        <v>100</v>
      </c>
      <c r="H19" s="3" t="s">
        <v>39</v>
      </c>
      <c r="I19">
        <v>0</v>
      </c>
      <c r="N19" s="3" t="s">
        <v>45</v>
      </c>
      <c r="O19">
        <v>9</v>
      </c>
      <c r="P19">
        <v>25.3000001907349</v>
      </c>
      <c r="S19" s="3" t="s">
        <v>52</v>
      </c>
      <c r="T19">
        <v>6</v>
      </c>
      <c r="Y19" s="5">
        <v>45512.4375</v>
      </c>
    </row>
    <row r="20" spans="1:25">
      <c r="A20" s="3" t="s">
        <v>53</v>
      </c>
      <c r="B20">
        <v>2</v>
      </c>
      <c r="H20" s="3" t="s">
        <v>42</v>
      </c>
      <c r="I20">
        <v>23.3328571428571</v>
      </c>
      <c r="N20" s="3" t="s">
        <v>47</v>
      </c>
      <c r="O20">
        <v>2</v>
      </c>
      <c r="P20">
        <v>11.5</v>
      </c>
      <c r="S20" s="3" t="s">
        <v>54</v>
      </c>
      <c r="T20">
        <v>14</v>
      </c>
      <c r="Y20" s="5">
        <v>45512.5416666667</v>
      </c>
    </row>
    <row r="21" spans="1:25">
      <c r="A21" s="3" t="s">
        <v>55</v>
      </c>
      <c r="B21">
        <v>0</v>
      </c>
      <c r="D21" t="s">
        <v>56</v>
      </c>
      <c r="E21" t="s">
        <v>57</v>
      </c>
      <c r="H21" s="3" t="s">
        <v>45</v>
      </c>
      <c r="I21">
        <v>20</v>
      </c>
      <c r="N21" s="3" t="s">
        <v>49</v>
      </c>
      <c r="O21">
        <v>0</v>
      </c>
      <c r="P21">
        <v>0</v>
      </c>
      <c r="S21" s="3" t="s">
        <v>58</v>
      </c>
      <c r="T21">
        <v>12</v>
      </c>
      <c r="Y21" s="5">
        <v>45512.8541666667</v>
      </c>
    </row>
    <row r="22" spans="1:25">
      <c r="A22" s="3" t="s">
        <v>59</v>
      </c>
      <c r="B22">
        <v>38</v>
      </c>
      <c r="D22" t="str">
        <f>H7</f>
        <v>Aaron Johnson</v>
      </c>
      <c r="E22">
        <f ca="1">GETPIVOTDATA("scored_SR",$H$6,"Player",D22)</f>
        <v>123.206666666667</v>
      </c>
      <c r="H22" s="3" t="s">
        <v>47</v>
      </c>
      <c r="I22">
        <v>41.6675</v>
      </c>
      <c r="N22" s="3" t="s">
        <v>51</v>
      </c>
      <c r="O22">
        <v>0</v>
      </c>
      <c r="P22">
        <v>0</v>
      </c>
      <c r="S22" s="3" t="s">
        <v>60</v>
      </c>
      <c r="T22">
        <v>13</v>
      </c>
      <c r="Y22" s="5">
        <v>45544.4375</v>
      </c>
    </row>
    <row r="23" spans="1:25">
      <c r="A23" s="3" t="s">
        <v>61</v>
      </c>
      <c r="B23">
        <v>0</v>
      </c>
      <c r="D23" t="str">
        <f t="shared" ref="D23:D86" si="0">H8</f>
        <v>Aaron Jones</v>
      </c>
      <c r="E23">
        <f ca="1" t="shared" ref="E23:E86" si="1">GETPIVOTDATA("scored_SR",$H$6,"Player",D23)</f>
        <v>186.73</v>
      </c>
      <c r="H23" s="3" t="s">
        <v>49</v>
      </c>
      <c r="I23">
        <v>89.47</v>
      </c>
      <c r="N23" s="3" t="s">
        <v>53</v>
      </c>
      <c r="O23">
        <v>0</v>
      </c>
      <c r="P23">
        <v>0</v>
      </c>
      <c r="S23" s="3" t="s">
        <v>62</v>
      </c>
      <c r="T23">
        <v>13</v>
      </c>
      <c r="Y23" s="5">
        <v>45544.5416666667</v>
      </c>
    </row>
    <row r="24" spans="1:25">
      <c r="A24" s="3" t="s">
        <v>63</v>
      </c>
      <c r="B24">
        <v>42</v>
      </c>
      <c r="D24" t="str">
        <f t="shared" si="0"/>
        <v>Aaron Jones (c)</v>
      </c>
      <c r="E24">
        <f ca="1" t="shared" si="1"/>
        <v>50</v>
      </c>
      <c r="H24" s="3" t="s">
        <v>51</v>
      </c>
      <c r="I24">
        <v>137.96</v>
      </c>
      <c r="N24" s="3" t="s">
        <v>55</v>
      </c>
      <c r="O24">
        <v>0</v>
      </c>
      <c r="P24">
        <v>15.3000001907349</v>
      </c>
      <c r="S24" s="3" t="s">
        <v>64</v>
      </c>
      <c r="T24">
        <v>15</v>
      </c>
      <c r="Y24" s="5">
        <v>45575.4375</v>
      </c>
    </row>
    <row r="25" spans="1:25">
      <c r="A25" s="3" t="s">
        <v>65</v>
      </c>
      <c r="B25">
        <v>9</v>
      </c>
      <c r="D25" t="str">
        <f t="shared" si="0"/>
        <v>Aasif Sheikh (wk)</v>
      </c>
      <c r="E25">
        <f ca="1" t="shared" si="1"/>
        <v>85.7133333333333</v>
      </c>
      <c r="H25" s="3" t="s">
        <v>53</v>
      </c>
      <c r="I25">
        <v>40</v>
      </c>
      <c r="N25" s="3" t="s">
        <v>59</v>
      </c>
      <c r="O25">
        <v>0</v>
      </c>
      <c r="P25">
        <v>0</v>
      </c>
      <c r="S25" s="3" t="s">
        <v>66</v>
      </c>
      <c r="T25">
        <v>12</v>
      </c>
      <c r="Y25" s="5">
        <v>45607.4375</v>
      </c>
    </row>
    <row r="26" spans="1:25">
      <c r="A26" s="3" t="s">
        <v>67</v>
      </c>
      <c r="B26">
        <v>25</v>
      </c>
      <c r="D26" t="str">
        <f t="shared" si="0"/>
        <v>Abbas Afridi</v>
      </c>
      <c r="E26">
        <f ca="1" t="shared" si="1"/>
        <v>40.475</v>
      </c>
      <c r="H26" s="3" t="s">
        <v>55</v>
      </c>
      <c r="I26">
        <v>0</v>
      </c>
      <c r="N26" s="3" t="s">
        <v>61</v>
      </c>
      <c r="O26">
        <v>3</v>
      </c>
      <c r="P26">
        <v>11</v>
      </c>
      <c r="S26" s="3" t="s">
        <v>68</v>
      </c>
      <c r="T26">
        <v>9</v>
      </c>
      <c r="Y26" s="5">
        <v>45607.8541666667</v>
      </c>
    </row>
    <row r="27" spans="1:25">
      <c r="A27" s="3" t="s">
        <v>69</v>
      </c>
      <c r="B27">
        <v>71</v>
      </c>
      <c r="D27" t="str">
        <f t="shared" si="0"/>
        <v>Abinash Bohara</v>
      </c>
      <c r="E27">
        <f ca="1" t="shared" si="1"/>
        <v>0</v>
      </c>
      <c r="H27" s="3" t="s">
        <v>59</v>
      </c>
      <c r="I27">
        <v>68.0566666666667</v>
      </c>
      <c r="N27" s="3" t="s">
        <v>63</v>
      </c>
      <c r="O27">
        <v>2</v>
      </c>
      <c r="P27">
        <v>22.3999996185303</v>
      </c>
      <c r="S27" s="3" t="s">
        <v>70</v>
      </c>
      <c r="T27">
        <v>8</v>
      </c>
      <c r="Y27" s="5">
        <v>45638.4375</v>
      </c>
    </row>
    <row r="28" spans="1:25">
      <c r="A28" s="3" t="s">
        <v>71</v>
      </c>
      <c r="B28">
        <v>30</v>
      </c>
      <c r="D28" t="str">
        <f t="shared" si="0"/>
        <v>Achelam (wk)</v>
      </c>
      <c r="E28">
        <f ca="1" t="shared" si="1"/>
        <v>69.23</v>
      </c>
      <c r="H28" s="3" t="s">
        <v>61</v>
      </c>
      <c r="I28">
        <v>0</v>
      </c>
      <c r="K28" t="s">
        <v>72</v>
      </c>
      <c r="N28" s="3" t="s">
        <v>65</v>
      </c>
      <c r="O28">
        <v>7</v>
      </c>
      <c r="P28">
        <v>18.8000004291534</v>
      </c>
      <c r="S28" s="3" t="s">
        <v>73</v>
      </c>
      <c r="T28">
        <v>9</v>
      </c>
      <c r="Y28" s="5">
        <v>45638.8541666667</v>
      </c>
    </row>
    <row r="29" spans="1:25">
      <c r="A29" s="3" t="s">
        <v>74</v>
      </c>
      <c r="B29">
        <v>20</v>
      </c>
      <c r="D29" t="str">
        <f t="shared" si="0"/>
        <v>Adam Zampa</v>
      </c>
      <c r="E29">
        <f ca="1" t="shared" si="1"/>
        <v>0</v>
      </c>
      <c r="H29" s="3" t="s">
        <v>63</v>
      </c>
      <c r="I29">
        <v>63.81</v>
      </c>
      <c r="K29" t="s">
        <v>8</v>
      </c>
      <c r="N29" s="3" t="s">
        <v>67</v>
      </c>
      <c r="O29">
        <v>3</v>
      </c>
      <c r="P29">
        <v>11.8999996185303</v>
      </c>
      <c r="S29" s="3" t="s">
        <v>75</v>
      </c>
      <c r="T29">
        <v>13</v>
      </c>
      <c r="Y29" s="5">
        <v>45670.625</v>
      </c>
    </row>
    <row r="30" spans="1:25">
      <c r="A30" s="3" t="s">
        <v>76</v>
      </c>
      <c r="B30">
        <v>0</v>
      </c>
      <c r="D30" t="str">
        <f t="shared" si="0"/>
        <v>Adil Rashid</v>
      </c>
      <c r="E30">
        <f ca="1" t="shared" si="1"/>
        <v>0</v>
      </c>
      <c r="H30" s="3" t="s">
        <v>65</v>
      </c>
      <c r="I30">
        <v>17.3075</v>
      </c>
      <c r="K30" t="s">
        <v>0</v>
      </c>
      <c r="L30" t="s">
        <v>77</v>
      </c>
      <c r="N30" s="3" t="s">
        <v>69</v>
      </c>
      <c r="O30">
        <v>0</v>
      </c>
      <c r="P30">
        <v>0</v>
      </c>
      <c r="S30" s="3" t="s">
        <v>78</v>
      </c>
      <c r="T30">
        <v>15</v>
      </c>
      <c r="Y30" s="5">
        <v>45670.4375</v>
      </c>
    </row>
    <row r="31" spans="1:25">
      <c r="A31" s="3" t="s">
        <v>79</v>
      </c>
      <c r="B31">
        <v>93</v>
      </c>
      <c r="D31" t="str">
        <f t="shared" si="0"/>
        <v>Aiden Markram (c)</v>
      </c>
      <c r="E31">
        <f ca="1" t="shared" si="1"/>
        <v>28.57</v>
      </c>
      <c r="H31" s="3" t="s">
        <v>67</v>
      </c>
      <c r="I31">
        <v>62.5</v>
      </c>
      <c r="K31" s="3" t="s">
        <v>2</v>
      </c>
      <c r="L31">
        <v>16</v>
      </c>
      <c r="N31" s="3" t="s">
        <v>71</v>
      </c>
      <c r="O31">
        <v>3</v>
      </c>
      <c r="P31">
        <v>16</v>
      </c>
      <c r="S31" s="3" t="s">
        <v>80</v>
      </c>
      <c r="T31">
        <v>13</v>
      </c>
      <c r="Y31" s="5">
        <v>45670.8541666667</v>
      </c>
    </row>
    <row r="32" spans="1:25">
      <c r="A32" s="3" t="s">
        <v>81</v>
      </c>
      <c r="B32">
        <v>0</v>
      </c>
      <c r="D32" t="str">
        <f t="shared" si="0"/>
        <v>Akeal Hosein</v>
      </c>
      <c r="E32">
        <f ca="1" t="shared" si="1"/>
        <v>17.648</v>
      </c>
      <c r="H32" s="3" t="s">
        <v>69</v>
      </c>
      <c r="I32">
        <v>125.4</v>
      </c>
      <c r="K32" s="3" t="s">
        <v>5</v>
      </c>
      <c r="L32">
        <v>18</v>
      </c>
      <c r="N32" s="3" t="s">
        <v>74</v>
      </c>
      <c r="O32">
        <v>0</v>
      </c>
      <c r="P32">
        <v>0</v>
      </c>
      <c r="S32" s="3" t="s">
        <v>82</v>
      </c>
      <c r="T32">
        <v>13</v>
      </c>
      <c r="Y32" s="5">
        <v>45702.8125</v>
      </c>
    </row>
    <row r="33" spans="1:25">
      <c r="A33" s="3" t="s">
        <v>83</v>
      </c>
      <c r="B33">
        <v>27</v>
      </c>
      <c r="D33" t="str">
        <f t="shared" si="0"/>
        <v>Alei Nao</v>
      </c>
      <c r="E33">
        <f ca="1" t="shared" si="1"/>
        <v>24.32625</v>
      </c>
      <c r="H33" s="3" t="s">
        <v>71</v>
      </c>
      <c r="I33">
        <v>40.4214285714286</v>
      </c>
      <c r="K33" s="3" t="s">
        <v>9</v>
      </c>
      <c r="L33">
        <v>1</v>
      </c>
      <c r="N33" s="3" t="s">
        <v>76</v>
      </c>
      <c r="O33">
        <v>1</v>
      </c>
      <c r="P33">
        <v>5.5</v>
      </c>
      <c r="S33" s="3" t="s">
        <v>84</v>
      </c>
      <c r="T33">
        <v>17</v>
      </c>
      <c r="Y33" s="5">
        <v>45702.8541666667</v>
      </c>
    </row>
    <row r="34" spans="1:25">
      <c r="A34" s="3" t="s">
        <v>85</v>
      </c>
      <c r="B34">
        <v>13</v>
      </c>
      <c r="D34" t="str">
        <f t="shared" si="0"/>
        <v>Ali Khan</v>
      </c>
      <c r="E34">
        <f ca="1" t="shared" si="1"/>
        <v>0</v>
      </c>
      <c r="H34" s="3" t="s">
        <v>74</v>
      </c>
      <c r="I34">
        <v>111.11</v>
      </c>
      <c r="K34" s="3" t="s">
        <v>13</v>
      </c>
      <c r="L34">
        <v>10</v>
      </c>
      <c r="N34" s="3" t="s">
        <v>79</v>
      </c>
      <c r="O34">
        <v>1</v>
      </c>
      <c r="P34">
        <v>26</v>
      </c>
      <c r="S34" s="3" t="s">
        <v>86</v>
      </c>
      <c r="T34">
        <v>15</v>
      </c>
      <c r="Y34" s="5">
        <v>45731.5416666667</v>
      </c>
    </row>
    <row r="35" spans="1:25">
      <c r="A35" s="3" t="s">
        <v>87</v>
      </c>
      <c r="B35">
        <v>122</v>
      </c>
      <c r="D35" t="str">
        <f t="shared" si="0"/>
        <v>Alpesh Ramjani</v>
      </c>
      <c r="E35">
        <f ca="1" t="shared" si="1"/>
        <v>23.3328571428571</v>
      </c>
      <c r="H35" s="3" t="s">
        <v>76</v>
      </c>
      <c r="I35">
        <v>0</v>
      </c>
      <c r="K35" s="3" t="s">
        <v>14</v>
      </c>
      <c r="L35">
        <v>2</v>
      </c>
      <c r="N35" s="3" t="s">
        <v>81</v>
      </c>
      <c r="O35">
        <v>0</v>
      </c>
      <c r="P35">
        <v>0</v>
      </c>
      <c r="S35" s="3" t="s">
        <v>88</v>
      </c>
      <c r="T35">
        <v>13</v>
      </c>
      <c r="Y35" s="5">
        <v>45731.8541666667</v>
      </c>
    </row>
    <row r="36" spans="1:25">
      <c r="A36" s="3" t="s">
        <v>89</v>
      </c>
      <c r="B36">
        <v>31</v>
      </c>
      <c r="D36" t="str">
        <f t="shared" si="0"/>
        <v>Alzarri Joseph</v>
      </c>
      <c r="E36">
        <f ca="1" t="shared" si="1"/>
        <v>20</v>
      </c>
      <c r="H36" s="3" t="s">
        <v>79</v>
      </c>
      <c r="I36">
        <v>52.76</v>
      </c>
      <c r="K36" s="3" t="s">
        <v>18</v>
      </c>
      <c r="L36">
        <v>0</v>
      </c>
      <c r="N36" s="3" t="s">
        <v>83</v>
      </c>
      <c r="O36">
        <v>2</v>
      </c>
      <c r="P36">
        <v>24</v>
      </c>
      <c r="S36" s="3" t="s">
        <v>90</v>
      </c>
      <c r="T36">
        <v>6</v>
      </c>
      <c r="Y36" s="5">
        <v>45763.4375</v>
      </c>
    </row>
    <row r="37" spans="1:25">
      <c r="A37" s="3" t="s">
        <v>91</v>
      </c>
      <c r="B37">
        <v>5</v>
      </c>
      <c r="D37" t="str">
        <f t="shared" si="0"/>
        <v>Andre Russell</v>
      </c>
      <c r="E37">
        <f ca="1" t="shared" si="1"/>
        <v>41.6675</v>
      </c>
      <c r="H37" s="3" t="s">
        <v>81</v>
      </c>
      <c r="I37">
        <v>0</v>
      </c>
      <c r="K37" s="3" t="s">
        <v>21</v>
      </c>
      <c r="L37">
        <v>1</v>
      </c>
      <c r="N37" s="3" t="s">
        <v>85</v>
      </c>
      <c r="O37">
        <v>0</v>
      </c>
      <c r="P37">
        <v>3.5</v>
      </c>
      <c r="S37" s="3" t="s">
        <v>92</v>
      </c>
      <c r="T37">
        <v>9</v>
      </c>
      <c r="Y37" s="5">
        <v>45763.8125</v>
      </c>
    </row>
    <row r="38" spans="1:25">
      <c r="A38" s="3" t="s">
        <v>93</v>
      </c>
      <c r="B38">
        <v>4</v>
      </c>
      <c r="D38" t="str">
        <f t="shared" si="0"/>
        <v>Andrew Balbirnie</v>
      </c>
      <c r="E38">
        <f ca="1" t="shared" si="1"/>
        <v>89.47</v>
      </c>
      <c r="H38" s="3" t="s">
        <v>83</v>
      </c>
      <c r="I38">
        <v>67.3075</v>
      </c>
      <c r="K38" s="3" t="s">
        <v>24</v>
      </c>
      <c r="L38">
        <v>0</v>
      </c>
      <c r="N38" s="3" t="s">
        <v>87</v>
      </c>
      <c r="O38">
        <v>0</v>
      </c>
      <c r="P38">
        <v>0</v>
      </c>
      <c r="S38" s="3" t="s">
        <v>94</v>
      </c>
      <c r="T38">
        <v>10</v>
      </c>
      <c r="Y38" s="5">
        <v>45763.8541666667</v>
      </c>
    </row>
    <row r="39" spans="1:25">
      <c r="A39" s="3" t="s">
        <v>95</v>
      </c>
      <c r="B39">
        <v>20</v>
      </c>
      <c r="D39" t="str">
        <f t="shared" si="0"/>
        <v>Andries Gous</v>
      </c>
      <c r="E39">
        <f ca="1" t="shared" si="1"/>
        <v>137.96</v>
      </c>
      <c r="H39" s="3" t="s">
        <v>85</v>
      </c>
      <c r="I39">
        <v>24.0733333333333</v>
      </c>
      <c r="K39" s="3" t="s">
        <v>27</v>
      </c>
      <c r="L39">
        <v>0</v>
      </c>
      <c r="N39" s="3" t="s">
        <v>89</v>
      </c>
      <c r="O39">
        <v>0</v>
      </c>
      <c r="P39">
        <v>0</v>
      </c>
      <c r="S39" s="3" t="s">
        <v>96</v>
      </c>
      <c r="T39">
        <v>10</v>
      </c>
      <c r="Y39" s="5">
        <v>45794.4375</v>
      </c>
    </row>
    <row r="40" spans="1:25">
      <c r="A40" s="3" t="s">
        <v>97</v>
      </c>
      <c r="B40">
        <v>0</v>
      </c>
      <c r="D40" t="str">
        <f t="shared" si="0"/>
        <v>Andries Gous (wk)</v>
      </c>
      <c r="E40">
        <f ca="1" t="shared" si="1"/>
        <v>40</v>
      </c>
      <c r="H40" s="3" t="s">
        <v>87</v>
      </c>
      <c r="I40">
        <v>106.6125</v>
      </c>
      <c r="K40" s="3" t="s">
        <v>30</v>
      </c>
      <c r="L40">
        <v>1</v>
      </c>
      <c r="N40" s="3" t="s">
        <v>91</v>
      </c>
      <c r="O40">
        <v>0</v>
      </c>
      <c r="P40">
        <v>0</v>
      </c>
      <c r="S40" s="3" t="s">
        <v>98</v>
      </c>
      <c r="T40">
        <v>18</v>
      </c>
      <c r="Y40" s="5">
        <v>45794.8541666667</v>
      </c>
    </row>
    <row r="41" spans="1:25">
      <c r="A41" s="3" t="s">
        <v>99</v>
      </c>
      <c r="B41">
        <v>7</v>
      </c>
      <c r="D41" t="str">
        <f t="shared" si="0"/>
        <v>Angelo Mathews</v>
      </c>
      <c r="E41">
        <f ca="1" t="shared" si="1"/>
        <v>0</v>
      </c>
      <c r="H41" s="3" t="s">
        <v>89</v>
      </c>
      <c r="I41">
        <v>172.22</v>
      </c>
      <c r="K41" s="3" t="s">
        <v>33</v>
      </c>
      <c r="L41">
        <v>1</v>
      </c>
      <c r="N41" s="3" t="s">
        <v>93</v>
      </c>
      <c r="O41">
        <v>5</v>
      </c>
      <c r="P41">
        <v>17.4999997615814</v>
      </c>
      <c r="S41" s="3" t="s">
        <v>100</v>
      </c>
      <c r="T41">
        <v>11</v>
      </c>
      <c r="Y41" s="3" t="s">
        <v>43</v>
      </c>
    </row>
    <row r="42" spans="1:20">
      <c r="A42" s="3" t="s">
        <v>101</v>
      </c>
      <c r="B42">
        <v>6</v>
      </c>
      <c r="D42" t="str">
        <f t="shared" si="0"/>
        <v>Anil Sah</v>
      </c>
      <c r="E42">
        <f ca="1" t="shared" si="1"/>
        <v>68.0566666666667</v>
      </c>
      <c r="H42" s="3" t="s">
        <v>91</v>
      </c>
      <c r="I42">
        <v>25</v>
      </c>
      <c r="K42" s="3" t="s">
        <v>36</v>
      </c>
      <c r="L42">
        <v>2</v>
      </c>
      <c r="N42" s="3" t="s">
        <v>95</v>
      </c>
      <c r="O42">
        <v>3</v>
      </c>
      <c r="P42">
        <v>35.3999996185303</v>
      </c>
      <c r="S42" s="3" t="s">
        <v>102</v>
      </c>
      <c r="T42">
        <v>15</v>
      </c>
    </row>
    <row r="43" spans="1:20">
      <c r="A43" s="3" t="s">
        <v>103</v>
      </c>
      <c r="B43">
        <v>42</v>
      </c>
      <c r="D43" t="str">
        <f t="shared" si="0"/>
        <v>Anrich Nortje</v>
      </c>
      <c r="E43">
        <f ca="1" t="shared" si="1"/>
        <v>0</v>
      </c>
      <c r="H43" s="3" t="s">
        <v>93</v>
      </c>
      <c r="I43">
        <v>15.8733333333333</v>
      </c>
      <c r="K43" s="3" t="s">
        <v>39</v>
      </c>
      <c r="L43">
        <v>0</v>
      </c>
      <c r="N43" s="3" t="s">
        <v>97</v>
      </c>
      <c r="O43">
        <v>0</v>
      </c>
      <c r="P43">
        <v>19</v>
      </c>
      <c r="S43" s="3" t="s">
        <v>43</v>
      </c>
      <c r="T43">
        <v>432</v>
      </c>
    </row>
    <row r="44" spans="1:16">
      <c r="A44" s="3" t="s">
        <v>104</v>
      </c>
      <c r="B44">
        <v>8</v>
      </c>
      <c r="D44" t="str">
        <f t="shared" si="0"/>
        <v>Aqib Ilyas (c)</v>
      </c>
      <c r="E44">
        <f ca="1" t="shared" si="1"/>
        <v>63.81</v>
      </c>
      <c r="H44" s="3" t="s">
        <v>95</v>
      </c>
      <c r="I44">
        <v>25.9375</v>
      </c>
      <c r="K44" s="3" t="s">
        <v>42</v>
      </c>
      <c r="L44">
        <v>2</v>
      </c>
      <c r="N44" s="3" t="s">
        <v>99</v>
      </c>
      <c r="O44">
        <v>2</v>
      </c>
      <c r="P44">
        <v>11.5</v>
      </c>
    </row>
    <row r="45" spans="1:20">
      <c r="A45" s="3" t="s">
        <v>105</v>
      </c>
      <c r="B45">
        <v>2</v>
      </c>
      <c r="D45" t="str">
        <f t="shared" si="0"/>
        <v>Arshdeep Singh</v>
      </c>
      <c r="E45">
        <f ca="1" t="shared" si="1"/>
        <v>17.3075</v>
      </c>
      <c r="H45" s="3" t="s">
        <v>97</v>
      </c>
      <c r="I45">
        <v>0</v>
      </c>
      <c r="K45" s="3" t="s">
        <v>45</v>
      </c>
      <c r="L45">
        <v>1</v>
      </c>
      <c r="N45" s="3" t="s">
        <v>101</v>
      </c>
      <c r="O45">
        <v>3</v>
      </c>
      <c r="P45">
        <v>25</v>
      </c>
      <c r="R45" t="s">
        <v>56</v>
      </c>
      <c r="S45" s="3" t="s">
        <v>106</v>
      </c>
      <c r="T45" t="s">
        <v>11</v>
      </c>
    </row>
    <row r="46" spans="1:20">
      <c r="A46" s="3" t="s">
        <v>107</v>
      </c>
      <c r="B46">
        <v>0</v>
      </c>
      <c r="D46" t="str">
        <f t="shared" si="0"/>
        <v>Aryan Dutt</v>
      </c>
      <c r="E46">
        <f ca="1" t="shared" si="1"/>
        <v>62.5</v>
      </c>
      <c r="H46" s="3" t="s">
        <v>99</v>
      </c>
      <c r="I46">
        <v>18.75</v>
      </c>
      <c r="K46" s="3" t="s">
        <v>47</v>
      </c>
      <c r="L46">
        <v>1</v>
      </c>
      <c r="N46" s="3" t="s">
        <v>103</v>
      </c>
      <c r="O46">
        <v>0</v>
      </c>
      <c r="P46">
        <v>0</v>
      </c>
      <c r="R46" t="str">
        <f>N5</f>
        <v>Aaron Johnson</v>
      </c>
      <c r="S46">
        <f ca="1">GETPIVOTDATA("Sum of Wickets_Conseded",$N$4,"Player",N5)</f>
        <v>0</v>
      </c>
      <c r="T46">
        <f ca="1">GETPIVOTDATA("Sum of ECO_Conseded",$N$4,"Player",N5)</f>
        <v>0</v>
      </c>
    </row>
    <row r="47" spans="1:20">
      <c r="A47" s="3" t="s">
        <v>108</v>
      </c>
      <c r="B47">
        <v>0</v>
      </c>
      <c r="D47" t="str">
        <f t="shared" si="0"/>
        <v>Asalanka</v>
      </c>
      <c r="E47">
        <f ca="1" t="shared" si="1"/>
        <v>125.4</v>
      </c>
      <c r="H47" s="3" t="s">
        <v>101</v>
      </c>
      <c r="I47">
        <v>30</v>
      </c>
      <c r="K47" s="3" t="s">
        <v>49</v>
      </c>
      <c r="L47">
        <v>1</v>
      </c>
      <c r="N47" s="3" t="s">
        <v>104</v>
      </c>
      <c r="O47">
        <v>0</v>
      </c>
      <c r="P47">
        <v>17</v>
      </c>
      <c r="R47" t="str">
        <f t="shared" ref="R47:R110" si="2">N6</f>
        <v>Aaron Jones</v>
      </c>
      <c r="S47">
        <f ca="1" t="shared" ref="S47:S110" si="3">GETPIVOTDATA("Sum of Wickets_Conseded",$N$4,"Player",N6)</f>
        <v>0</v>
      </c>
      <c r="T47">
        <f ca="1" t="shared" ref="T47:T110" si="4">GETPIVOTDATA("Sum of ECO_Conseded",$N$4,"Player",N6)</f>
        <v>0</v>
      </c>
    </row>
    <row r="48" spans="1:20">
      <c r="A48" s="3" t="s">
        <v>109</v>
      </c>
      <c r="B48">
        <v>63</v>
      </c>
      <c r="D48" t="str">
        <f t="shared" si="0"/>
        <v>Assad Vala (c)</v>
      </c>
      <c r="E48">
        <f ca="1" t="shared" si="1"/>
        <v>40.4214285714286</v>
      </c>
      <c r="H48" s="3" t="s">
        <v>103</v>
      </c>
      <c r="I48">
        <v>135.48</v>
      </c>
      <c r="K48" s="3" t="s">
        <v>51</v>
      </c>
      <c r="L48">
        <v>16</v>
      </c>
      <c r="N48" s="3" t="s">
        <v>105</v>
      </c>
      <c r="O48">
        <v>4</v>
      </c>
      <c r="P48">
        <v>38.6999998092651</v>
      </c>
      <c r="R48" t="str">
        <f t="shared" si="2"/>
        <v>Aaron Jones (c)</v>
      </c>
      <c r="S48">
        <f ca="1" t="shared" si="3"/>
        <v>0</v>
      </c>
      <c r="T48">
        <f ca="1" t="shared" si="4"/>
        <v>0</v>
      </c>
    </row>
    <row r="49" spans="1:20">
      <c r="A49" s="3" t="s">
        <v>110</v>
      </c>
      <c r="B49">
        <v>140</v>
      </c>
      <c r="D49" t="str">
        <f t="shared" si="0"/>
        <v>Axar</v>
      </c>
      <c r="E49">
        <f ca="1" t="shared" si="1"/>
        <v>111.11</v>
      </c>
      <c r="H49" s="3" t="s">
        <v>104</v>
      </c>
      <c r="I49">
        <v>25</v>
      </c>
      <c r="K49" s="3" t="s">
        <v>53</v>
      </c>
      <c r="L49">
        <v>0</v>
      </c>
      <c r="N49" s="3" t="s">
        <v>107</v>
      </c>
      <c r="O49">
        <v>1</v>
      </c>
      <c r="P49">
        <v>7.59999990463257</v>
      </c>
      <c r="R49" t="str">
        <f t="shared" si="2"/>
        <v>Aasif Sheikh (wk)</v>
      </c>
      <c r="S49">
        <f ca="1" t="shared" si="3"/>
        <v>0</v>
      </c>
      <c r="T49">
        <f ca="1" t="shared" si="4"/>
        <v>0</v>
      </c>
    </row>
    <row r="50" spans="1:20">
      <c r="A50" s="3" t="s">
        <v>111</v>
      </c>
      <c r="B50">
        <v>1</v>
      </c>
      <c r="D50" t="str">
        <f t="shared" si="0"/>
        <v>Axar Patel</v>
      </c>
      <c r="E50">
        <f ca="1" t="shared" si="1"/>
        <v>0</v>
      </c>
      <c r="H50" s="3" t="s">
        <v>105</v>
      </c>
      <c r="I50">
        <v>21.4285714285714</v>
      </c>
      <c r="K50" s="3" t="s">
        <v>55</v>
      </c>
      <c r="L50">
        <v>0</v>
      </c>
      <c r="N50" s="3" t="s">
        <v>108</v>
      </c>
      <c r="O50">
        <v>3</v>
      </c>
      <c r="P50">
        <v>8.19999980926514</v>
      </c>
      <c r="R50" t="str">
        <f t="shared" si="2"/>
        <v>Abbas Afridi</v>
      </c>
      <c r="S50">
        <f ca="1" t="shared" si="3"/>
        <v>1</v>
      </c>
      <c r="T50">
        <f ca="1" t="shared" si="4"/>
        <v>4.19999980926514</v>
      </c>
    </row>
    <row r="51" spans="1:20">
      <c r="A51" s="3" t="s">
        <v>112</v>
      </c>
      <c r="B51">
        <v>0</v>
      </c>
      <c r="D51" t="str">
        <f t="shared" si="0"/>
        <v>Ayaan Khan</v>
      </c>
      <c r="E51">
        <f ca="1" t="shared" si="1"/>
        <v>52.76</v>
      </c>
      <c r="H51" s="3" t="s">
        <v>107</v>
      </c>
      <c r="I51">
        <v>0</v>
      </c>
      <c r="K51" s="3" t="s">
        <v>59</v>
      </c>
      <c r="L51">
        <v>6</v>
      </c>
      <c r="N51" s="3" t="s">
        <v>109</v>
      </c>
      <c r="O51">
        <v>0</v>
      </c>
      <c r="P51">
        <v>0</v>
      </c>
      <c r="R51" t="str">
        <f t="shared" si="2"/>
        <v>Abinash Bohara</v>
      </c>
      <c r="S51">
        <f ca="1" t="shared" si="3"/>
        <v>1</v>
      </c>
      <c r="T51">
        <f ca="1" t="shared" si="4"/>
        <v>24.2000002861023</v>
      </c>
    </row>
    <row r="52" spans="1:20">
      <c r="A52" s="3" t="s">
        <v>113</v>
      </c>
      <c r="B52">
        <v>24</v>
      </c>
      <c r="D52" t="str">
        <f t="shared" si="0"/>
        <v>Azam Khan</v>
      </c>
      <c r="E52">
        <f ca="1" t="shared" si="1"/>
        <v>0</v>
      </c>
      <c r="H52" s="3" t="s">
        <v>108</v>
      </c>
      <c r="I52">
        <v>0</v>
      </c>
      <c r="K52" s="3" t="s">
        <v>61</v>
      </c>
      <c r="L52">
        <v>0</v>
      </c>
      <c r="N52" s="3" t="s">
        <v>110</v>
      </c>
      <c r="O52">
        <v>0</v>
      </c>
      <c r="P52">
        <v>0</v>
      </c>
      <c r="R52" t="str">
        <f t="shared" si="2"/>
        <v>Achelam (wk)</v>
      </c>
      <c r="S52">
        <f ca="1" t="shared" si="3"/>
        <v>0</v>
      </c>
      <c r="T52">
        <f ca="1" t="shared" si="4"/>
        <v>0</v>
      </c>
    </row>
    <row r="53" spans="1:20">
      <c r="A53" s="3" t="s">
        <v>114</v>
      </c>
      <c r="B53">
        <v>34</v>
      </c>
      <c r="D53" t="str">
        <f t="shared" si="0"/>
        <v>Azmatullah</v>
      </c>
      <c r="E53">
        <f ca="1" t="shared" si="1"/>
        <v>67.3075</v>
      </c>
      <c r="H53" s="3" t="s">
        <v>109</v>
      </c>
      <c r="I53">
        <v>117.8525</v>
      </c>
      <c r="K53" s="3" t="s">
        <v>63</v>
      </c>
      <c r="L53">
        <v>7</v>
      </c>
      <c r="N53" s="3" t="s">
        <v>111</v>
      </c>
      <c r="O53">
        <v>0</v>
      </c>
      <c r="P53">
        <v>0</v>
      </c>
      <c r="R53" t="str">
        <f t="shared" si="2"/>
        <v>Adam Zampa</v>
      </c>
      <c r="S53">
        <f ca="1" t="shared" si="3"/>
        <v>4</v>
      </c>
      <c r="T53">
        <f ca="1" t="shared" si="4"/>
        <v>13</v>
      </c>
    </row>
    <row r="54" spans="1:20">
      <c r="A54" s="3" t="s">
        <v>115</v>
      </c>
      <c r="B54">
        <v>13</v>
      </c>
      <c r="D54" t="str">
        <f t="shared" si="0"/>
        <v>Azmatullah Omarzai</v>
      </c>
      <c r="E54">
        <f ca="1" t="shared" si="1"/>
        <v>24.0733333333333</v>
      </c>
      <c r="H54" s="3" t="s">
        <v>110</v>
      </c>
      <c r="I54">
        <v>161.666666666667</v>
      </c>
      <c r="K54" s="3" t="s">
        <v>65</v>
      </c>
      <c r="L54">
        <v>1</v>
      </c>
      <c r="N54" s="3" t="s">
        <v>112</v>
      </c>
      <c r="O54">
        <v>1</v>
      </c>
      <c r="P54">
        <v>10.5</v>
      </c>
      <c r="R54" t="str">
        <f t="shared" si="2"/>
        <v>Adil Rashid</v>
      </c>
      <c r="S54">
        <f ca="1" t="shared" si="3"/>
        <v>4</v>
      </c>
      <c r="T54">
        <f ca="1" t="shared" si="4"/>
        <v>40.9999997615814</v>
      </c>
    </row>
    <row r="55" spans="1:20">
      <c r="A55" s="3" t="s">
        <v>116</v>
      </c>
      <c r="B55">
        <v>1</v>
      </c>
      <c r="D55" t="str">
        <f t="shared" si="0"/>
        <v>Babar Azam (c)</v>
      </c>
      <c r="E55">
        <f ca="1" t="shared" si="1"/>
        <v>106.6125</v>
      </c>
      <c r="H55" s="3" t="s">
        <v>111</v>
      </c>
      <c r="I55">
        <v>8.33333333333333</v>
      </c>
      <c r="K55" s="3" t="s">
        <v>67</v>
      </c>
      <c r="L55">
        <v>3</v>
      </c>
      <c r="N55" s="3" t="s">
        <v>113</v>
      </c>
      <c r="O55">
        <v>2</v>
      </c>
      <c r="P55">
        <v>32.3000004291534</v>
      </c>
      <c r="R55" t="str">
        <f t="shared" si="2"/>
        <v>Aiden Markram (c)</v>
      </c>
      <c r="S55">
        <f ca="1" t="shared" si="3"/>
        <v>1</v>
      </c>
      <c r="T55">
        <f ca="1" t="shared" si="4"/>
        <v>4</v>
      </c>
    </row>
    <row r="56" spans="1:20">
      <c r="A56" s="3" t="s">
        <v>117</v>
      </c>
      <c r="B56">
        <v>0</v>
      </c>
      <c r="D56" t="str">
        <f t="shared" si="0"/>
        <v>Bairstow</v>
      </c>
      <c r="E56">
        <f ca="1" t="shared" si="1"/>
        <v>172.22</v>
      </c>
      <c r="H56" s="3" t="s">
        <v>112</v>
      </c>
      <c r="I56">
        <v>0</v>
      </c>
      <c r="K56" s="3" t="s">
        <v>69</v>
      </c>
      <c r="L56">
        <v>8</v>
      </c>
      <c r="N56" s="3" t="s">
        <v>114</v>
      </c>
      <c r="O56">
        <v>0</v>
      </c>
      <c r="P56">
        <v>18</v>
      </c>
      <c r="R56" t="str">
        <f t="shared" si="2"/>
        <v>Akeal Hosein</v>
      </c>
      <c r="S56">
        <f ca="1" t="shared" si="3"/>
        <v>9</v>
      </c>
      <c r="T56">
        <f ca="1" t="shared" si="4"/>
        <v>16.1999995708466</v>
      </c>
    </row>
    <row r="57" spans="1:20">
      <c r="A57" s="3" t="s">
        <v>118</v>
      </c>
      <c r="B57">
        <v>15</v>
      </c>
      <c r="D57" t="str">
        <f t="shared" si="0"/>
        <v>Balbirnie</v>
      </c>
      <c r="E57">
        <f ca="1" t="shared" si="1"/>
        <v>25</v>
      </c>
      <c r="H57" s="3" t="s">
        <v>113</v>
      </c>
      <c r="I57">
        <v>24.845</v>
      </c>
      <c r="K57" s="3" t="s">
        <v>71</v>
      </c>
      <c r="L57">
        <v>4</v>
      </c>
      <c r="N57" s="3" t="s">
        <v>115</v>
      </c>
      <c r="O57">
        <v>0</v>
      </c>
      <c r="P57">
        <v>20.8000001907349</v>
      </c>
      <c r="R57" t="str">
        <f t="shared" si="2"/>
        <v>Alei Nao</v>
      </c>
      <c r="S57">
        <f ca="1" t="shared" si="3"/>
        <v>4</v>
      </c>
      <c r="T57">
        <f ca="1" t="shared" si="4"/>
        <v>22.3000001907349</v>
      </c>
    </row>
    <row r="58" spans="1:20">
      <c r="A58" s="3" t="s">
        <v>119</v>
      </c>
      <c r="B58">
        <v>3</v>
      </c>
      <c r="D58" t="str">
        <f t="shared" si="0"/>
        <v>Barry McCarthy</v>
      </c>
      <c r="E58">
        <f ca="1" t="shared" si="1"/>
        <v>15.8733333333333</v>
      </c>
      <c r="H58" s="3" t="s">
        <v>114</v>
      </c>
      <c r="I58">
        <v>31.57</v>
      </c>
      <c r="K58" s="3" t="s">
        <v>74</v>
      </c>
      <c r="L58">
        <v>3</v>
      </c>
      <c r="N58" s="3" t="s">
        <v>116</v>
      </c>
      <c r="O58">
        <v>2</v>
      </c>
      <c r="P58">
        <v>31.6999998092651</v>
      </c>
      <c r="R58" t="str">
        <f t="shared" si="2"/>
        <v>Ali Khan</v>
      </c>
      <c r="S58">
        <f ca="1" t="shared" si="3"/>
        <v>3</v>
      </c>
      <c r="T58">
        <f ca="1" t="shared" si="4"/>
        <v>24</v>
      </c>
    </row>
    <row r="59" spans="1:20">
      <c r="A59" s="3" t="s">
        <v>120</v>
      </c>
      <c r="B59">
        <v>4</v>
      </c>
      <c r="D59" t="str">
        <f t="shared" si="0"/>
        <v>Bas de Leede</v>
      </c>
      <c r="E59">
        <f ca="1" t="shared" si="1"/>
        <v>25.9375</v>
      </c>
      <c r="H59" s="3" t="s">
        <v>115</v>
      </c>
      <c r="I59">
        <v>44.666</v>
      </c>
      <c r="K59" s="3" t="s">
        <v>76</v>
      </c>
      <c r="L59">
        <v>0</v>
      </c>
      <c r="N59" s="3" t="s">
        <v>117</v>
      </c>
      <c r="O59">
        <v>3</v>
      </c>
      <c r="P59">
        <v>19.8000001907349</v>
      </c>
      <c r="R59" t="str">
        <f t="shared" si="2"/>
        <v>Alpesh Ramjani</v>
      </c>
      <c r="S59">
        <f ca="1" t="shared" si="3"/>
        <v>4</v>
      </c>
      <c r="T59">
        <f ca="1" t="shared" si="4"/>
        <v>17.6999998092651</v>
      </c>
    </row>
    <row r="60" spans="1:20">
      <c r="A60" s="3" t="s">
        <v>121</v>
      </c>
      <c r="B60">
        <v>0</v>
      </c>
      <c r="D60" t="str">
        <f t="shared" si="0"/>
        <v>Ben Shikongo</v>
      </c>
      <c r="E60">
        <f ca="1" t="shared" si="1"/>
        <v>0</v>
      </c>
      <c r="H60" s="3" t="s">
        <v>116</v>
      </c>
      <c r="I60">
        <v>8.3325</v>
      </c>
      <c r="K60" s="3" t="s">
        <v>79</v>
      </c>
      <c r="L60">
        <v>9</v>
      </c>
      <c r="N60" s="3" t="s">
        <v>118</v>
      </c>
      <c r="O60">
        <v>1</v>
      </c>
      <c r="P60">
        <v>15.6999998092651</v>
      </c>
      <c r="R60" t="str">
        <f t="shared" si="2"/>
        <v>Alzarri Joseph</v>
      </c>
      <c r="S60">
        <f ca="1" t="shared" si="3"/>
        <v>9</v>
      </c>
      <c r="T60">
        <f ca="1" t="shared" si="4"/>
        <v>25.3000001907349</v>
      </c>
    </row>
    <row r="61" spans="1:20">
      <c r="A61" s="3" t="s">
        <v>122</v>
      </c>
      <c r="B61">
        <v>0</v>
      </c>
      <c r="D61" t="str">
        <f t="shared" si="0"/>
        <v>Benjamin White</v>
      </c>
      <c r="E61">
        <f ca="1" t="shared" si="1"/>
        <v>18.75</v>
      </c>
      <c r="H61" s="3" t="s">
        <v>117</v>
      </c>
      <c r="I61">
        <v>0</v>
      </c>
      <c r="K61" s="3" t="s">
        <v>81</v>
      </c>
      <c r="L61">
        <v>0</v>
      </c>
      <c r="N61" s="3" t="s">
        <v>119</v>
      </c>
      <c r="O61">
        <v>0</v>
      </c>
      <c r="P61">
        <v>5.69999980926514</v>
      </c>
      <c r="R61" t="str">
        <f t="shared" si="2"/>
        <v>Andre Russell</v>
      </c>
      <c r="S61">
        <f ca="1" t="shared" si="3"/>
        <v>2</v>
      </c>
      <c r="T61">
        <f ca="1" t="shared" si="4"/>
        <v>11.5</v>
      </c>
    </row>
    <row r="62" spans="1:20">
      <c r="A62" s="3" t="s">
        <v>123</v>
      </c>
      <c r="B62">
        <v>23</v>
      </c>
      <c r="D62" t="str">
        <f t="shared" si="0"/>
        <v>Bernard Scholtz</v>
      </c>
      <c r="E62">
        <f ca="1" t="shared" si="1"/>
        <v>30</v>
      </c>
      <c r="H62" s="3" t="s">
        <v>118</v>
      </c>
      <c r="I62">
        <v>41.6666666666667</v>
      </c>
      <c r="K62" s="3" t="s">
        <v>83</v>
      </c>
      <c r="L62">
        <v>3</v>
      </c>
      <c r="N62" s="3" t="s">
        <v>120</v>
      </c>
      <c r="O62">
        <v>5</v>
      </c>
      <c r="P62">
        <v>28.5999999046326</v>
      </c>
      <c r="R62" t="str">
        <f t="shared" si="2"/>
        <v>Andrew Balbirnie</v>
      </c>
      <c r="S62">
        <f ca="1" t="shared" si="3"/>
        <v>0</v>
      </c>
      <c r="T62">
        <f ca="1" t="shared" si="4"/>
        <v>0</v>
      </c>
    </row>
    <row r="63" spans="1:20">
      <c r="A63" s="3" t="s">
        <v>124</v>
      </c>
      <c r="B63">
        <v>36</v>
      </c>
      <c r="D63" t="str">
        <f t="shared" si="0"/>
        <v>Berrington (c)</v>
      </c>
      <c r="E63">
        <f ca="1" t="shared" si="1"/>
        <v>135.48</v>
      </c>
      <c r="H63" s="3" t="s">
        <v>119</v>
      </c>
      <c r="I63">
        <v>30</v>
      </c>
      <c r="K63" s="3" t="s">
        <v>85</v>
      </c>
      <c r="L63">
        <v>1</v>
      </c>
      <c r="N63" s="3" t="s">
        <v>121</v>
      </c>
      <c r="O63">
        <v>2</v>
      </c>
      <c r="P63">
        <v>8</v>
      </c>
      <c r="R63" t="str">
        <f t="shared" si="2"/>
        <v>Andries Gous</v>
      </c>
      <c r="S63">
        <f ca="1" t="shared" si="3"/>
        <v>0</v>
      </c>
      <c r="T63">
        <f ca="1" t="shared" si="4"/>
        <v>0</v>
      </c>
    </row>
    <row r="64" spans="1:20">
      <c r="A64" s="3" t="s">
        <v>125</v>
      </c>
      <c r="B64">
        <v>0</v>
      </c>
      <c r="D64" t="str">
        <f t="shared" si="0"/>
        <v>Bilal Hassan</v>
      </c>
      <c r="E64">
        <f ca="1" t="shared" si="1"/>
        <v>25</v>
      </c>
      <c r="H64" s="3" t="s">
        <v>120</v>
      </c>
      <c r="I64">
        <v>19.0485714285714</v>
      </c>
      <c r="K64" s="3" t="s">
        <v>87</v>
      </c>
      <c r="L64">
        <v>11</v>
      </c>
      <c r="N64" s="3" t="s">
        <v>122</v>
      </c>
      <c r="O64">
        <v>1</v>
      </c>
      <c r="P64">
        <v>5.30000019073486</v>
      </c>
      <c r="R64" t="str">
        <f t="shared" si="2"/>
        <v>Andries Gous (wk)</v>
      </c>
      <c r="S64">
        <f ca="1" t="shared" si="3"/>
        <v>0</v>
      </c>
      <c r="T64">
        <f ca="1" t="shared" si="4"/>
        <v>0</v>
      </c>
    </row>
    <row r="65" spans="1:20">
      <c r="A65" s="3" t="s">
        <v>126</v>
      </c>
      <c r="B65">
        <v>101</v>
      </c>
      <c r="D65" t="str">
        <f t="shared" si="0"/>
        <v>Bilal Khan</v>
      </c>
      <c r="E65">
        <f ca="1" t="shared" si="1"/>
        <v>21.4285714285714</v>
      </c>
      <c r="H65" s="3" t="s">
        <v>121</v>
      </c>
      <c r="I65">
        <v>0</v>
      </c>
      <c r="K65" s="3" t="s">
        <v>89</v>
      </c>
      <c r="L65">
        <v>5</v>
      </c>
      <c r="N65" s="3" t="s">
        <v>123</v>
      </c>
      <c r="O65">
        <v>2</v>
      </c>
      <c r="P65">
        <v>15.5</v>
      </c>
      <c r="R65" t="str">
        <f t="shared" si="2"/>
        <v>Angelo Mathews</v>
      </c>
      <c r="S65">
        <f ca="1" t="shared" si="3"/>
        <v>0</v>
      </c>
      <c r="T65">
        <f ca="1" t="shared" si="4"/>
        <v>15.3000001907349</v>
      </c>
    </row>
    <row r="66" spans="1:20">
      <c r="A66" s="3" t="s">
        <v>127</v>
      </c>
      <c r="B66">
        <v>21</v>
      </c>
      <c r="D66" t="str">
        <f t="shared" si="0"/>
        <v>Brad Wheal</v>
      </c>
      <c r="E66">
        <f ca="1" t="shared" si="1"/>
        <v>0</v>
      </c>
      <c r="H66" s="3" t="s">
        <v>122</v>
      </c>
      <c r="I66">
        <v>0</v>
      </c>
      <c r="K66" s="3" t="s">
        <v>91</v>
      </c>
      <c r="L66">
        <v>1</v>
      </c>
      <c r="N66" s="3" t="s">
        <v>124</v>
      </c>
      <c r="O66">
        <v>2</v>
      </c>
      <c r="P66">
        <v>20.5</v>
      </c>
      <c r="R66" t="str">
        <f t="shared" si="2"/>
        <v>Anil Sah</v>
      </c>
      <c r="S66">
        <f ca="1" t="shared" si="3"/>
        <v>0</v>
      </c>
      <c r="T66">
        <f ca="1" t="shared" si="4"/>
        <v>0</v>
      </c>
    </row>
    <row r="67" spans="1:20">
      <c r="A67" s="3" t="s">
        <v>128</v>
      </c>
      <c r="B67">
        <v>36</v>
      </c>
      <c r="D67" t="str">
        <f t="shared" si="0"/>
        <v>Bradley Currie</v>
      </c>
      <c r="E67">
        <f ca="1" t="shared" si="1"/>
        <v>0</v>
      </c>
      <c r="H67" s="3" t="s">
        <v>123</v>
      </c>
      <c r="I67">
        <v>42.8566666666667</v>
      </c>
      <c r="K67" s="3" t="s">
        <v>93</v>
      </c>
      <c r="L67">
        <v>0</v>
      </c>
      <c r="N67" s="3" t="s">
        <v>125</v>
      </c>
      <c r="O67">
        <v>2</v>
      </c>
      <c r="P67">
        <v>23</v>
      </c>
      <c r="R67" t="str">
        <f t="shared" si="2"/>
        <v>Anrich Nortje</v>
      </c>
      <c r="S67">
        <f ca="1" t="shared" si="3"/>
        <v>3</v>
      </c>
      <c r="T67">
        <f ca="1" t="shared" si="4"/>
        <v>11</v>
      </c>
    </row>
    <row r="68" spans="1:20">
      <c r="A68" s="3" t="s">
        <v>129</v>
      </c>
      <c r="B68">
        <v>28</v>
      </c>
      <c r="D68" t="str">
        <f t="shared" si="0"/>
        <v>Brandon King</v>
      </c>
      <c r="E68">
        <f ca="1" t="shared" si="1"/>
        <v>117.8525</v>
      </c>
      <c r="H68" s="3" t="s">
        <v>124</v>
      </c>
      <c r="I68">
        <v>70.128</v>
      </c>
      <c r="K68" s="3" t="s">
        <v>95</v>
      </c>
      <c r="L68">
        <v>1</v>
      </c>
      <c r="N68" s="3" t="s">
        <v>126</v>
      </c>
      <c r="O68">
        <v>0</v>
      </c>
      <c r="P68">
        <v>0</v>
      </c>
      <c r="R68" t="str">
        <f t="shared" si="2"/>
        <v>Aqib Ilyas (c)</v>
      </c>
      <c r="S68">
        <f ca="1" t="shared" si="3"/>
        <v>2</v>
      </c>
      <c r="T68">
        <f ca="1" t="shared" si="4"/>
        <v>22.3999996185303</v>
      </c>
    </row>
    <row r="69" spans="1:20">
      <c r="A69" s="3" t="s">
        <v>130</v>
      </c>
      <c r="B69">
        <v>57</v>
      </c>
      <c r="D69" t="str">
        <f t="shared" si="0"/>
        <v>Brandon McMullen</v>
      </c>
      <c r="E69">
        <f ca="1" t="shared" si="1"/>
        <v>161.666666666667</v>
      </c>
      <c r="H69" s="3" t="s">
        <v>125</v>
      </c>
      <c r="I69">
        <v>0</v>
      </c>
      <c r="K69" s="3" t="s">
        <v>97</v>
      </c>
      <c r="L69">
        <v>0</v>
      </c>
      <c r="N69" s="3" t="s">
        <v>127</v>
      </c>
      <c r="O69">
        <v>0</v>
      </c>
      <c r="P69">
        <v>0</v>
      </c>
      <c r="R69" t="str">
        <f t="shared" si="2"/>
        <v>Arshdeep Singh</v>
      </c>
      <c r="S69">
        <f ca="1" t="shared" si="3"/>
        <v>7</v>
      </c>
      <c r="T69">
        <f ca="1" t="shared" si="4"/>
        <v>18.8000004291534</v>
      </c>
    </row>
    <row r="70" spans="1:20">
      <c r="A70" s="3" t="s">
        <v>131</v>
      </c>
      <c r="B70">
        <v>70</v>
      </c>
      <c r="D70" t="str">
        <f t="shared" si="0"/>
        <v>Brian Masaba (c)</v>
      </c>
      <c r="E70">
        <f ca="1" t="shared" si="1"/>
        <v>8.33333333333333</v>
      </c>
      <c r="H70" s="3" t="s">
        <v>126</v>
      </c>
      <c r="I70">
        <v>90.5025</v>
      </c>
      <c r="K70" s="3" t="s">
        <v>99</v>
      </c>
      <c r="L70">
        <v>0</v>
      </c>
      <c r="N70" s="3" t="s">
        <v>128</v>
      </c>
      <c r="O70">
        <v>1</v>
      </c>
      <c r="P70">
        <v>23.6000003814697</v>
      </c>
      <c r="R70" t="str">
        <f t="shared" si="2"/>
        <v>Aryan Dutt</v>
      </c>
      <c r="S70">
        <f ca="1" t="shared" si="3"/>
        <v>3</v>
      </c>
      <c r="T70">
        <f ca="1" t="shared" si="4"/>
        <v>11.8999996185303</v>
      </c>
    </row>
    <row r="71" spans="1:20">
      <c r="A71" s="3" t="s">
        <v>132</v>
      </c>
      <c r="B71">
        <v>55</v>
      </c>
      <c r="D71" t="str">
        <f t="shared" si="0"/>
        <v>Bumrah</v>
      </c>
      <c r="E71">
        <f ca="1" t="shared" si="1"/>
        <v>0</v>
      </c>
      <c r="H71" s="3" t="s">
        <v>127</v>
      </c>
      <c r="I71">
        <v>137.5</v>
      </c>
      <c r="K71" s="3" t="s">
        <v>101</v>
      </c>
      <c r="L71">
        <v>0</v>
      </c>
      <c r="N71" s="3" t="s">
        <v>129</v>
      </c>
      <c r="O71">
        <v>0</v>
      </c>
      <c r="P71">
        <v>0</v>
      </c>
      <c r="R71" t="str">
        <f t="shared" si="2"/>
        <v>Asalanka</v>
      </c>
      <c r="S71">
        <f ca="1" t="shared" si="3"/>
        <v>0</v>
      </c>
      <c r="T71">
        <f ca="1" t="shared" si="4"/>
        <v>0</v>
      </c>
    </row>
    <row r="72" spans="1:20">
      <c r="A72" s="3" t="s">
        <v>133</v>
      </c>
      <c r="B72">
        <v>10</v>
      </c>
      <c r="D72" t="str">
        <f t="shared" si="0"/>
        <v>Chad Soper</v>
      </c>
      <c r="E72">
        <f ca="1" t="shared" si="1"/>
        <v>24.845</v>
      </c>
      <c r="H72" s="3" t="s">
        <v>128</v>
      </c>
      <c r="I72">
        <v>84.375</v>
      </c>
      <c r="K72" s="3" t="s">
        <v>103</v>
      </c>
      <c r="L72">
        <v>3</v>
      </c>
      <c r="N72" s="3" t="s">
        <v>130</v>
      </c>
      <c r="O72">
        <v>1</v>
      </c>
      <c r="P72">
        <v>5</v>
      </c>
      <c r="R72" t="str">
        <f t="shared" si="2"/>
        <v>Assad Vala (c)</v>
      </c>
      <c r="S72">
        <f ca="1" t="shared" si="3"/>
        <v>3</v>
      </c>
      <c r="T72">
        <f ca="1" t="shared" si="4"/>
        <v>16</v>
      </c>
    </row>
    <row r="73" spans="1:20">
      <c r="A73" s="3" t="s">
        <v>134</v>
      </c>
      <c r="B73">
        <v>7</v>
      </c>
      <c r="D73" t="str">
        <f t="shared" si="0"/>
        <v>Charles Amini</v>
      </c>
      <c r="E73">
        <f ca="1" t="shared" si="1"/>
        <v>31.57</v>
      </c>
      <c r="H73" s="3" t="s">
        <v>129</v>
      </c>
      <c r="I73">
        <v>127.275</v>
      </c>
      <c r="K73" s="3" t="s">
        <v>104</v>
      </c>
      <c r="L73">
        <v>1</v>
      </c>
      <c r="N73" s="3" t="s">
        <v>131</v>
      </c>
      <c r="O73">
        <v>0</v>
      </c>
      <c r="P73">
        <v>0</v>
      </c>
      <c r="R73" t="str">
        <f t="shared" si="2"/>
        <v>Axar</v>
      </c>
      <c r="S73">
        <f ca="1" t="shared" si="3"/>
        <v>0</v>
      </c>
      <c r="T73">
        <f ca="1" t="shared" si="4"/>
        <v>0</v>
      </c>
    </row>
    <row r="74" spans="1:20">
      <c r="A74" s="3" t="s">
        <v>135</v>
      </c>
      <c r="B74">
        <v>11</v>
      </c>
      <c r="D74" t="str">
        <f t="shared" si="0"/>
        <v>Chris Greaves</v>
      </c>
      <c r="E74">
        <f ca="1" t="shared" si="1"/>
        <v>44.666</v>
      </c>
      <c r="H74" s="3" t="s">
        <v>130</v>
      </c>
      <c r="I74">
        <v>116.29</v>
      </c>
      <c r="K74" s="3" t="s">
        <v>105</v>
      </c>
      <c r="L74">
        <v>0</v>
      </c>
      <c r="N74" s="3" t="s">
        <v>132</v>
      </c>
      <c r="O74">
        <v>1</v>
      </c>
      <c r="P74">
        <v>5.5</v>
      </c>
      <c r="R74" t="str">
        <f t="shared" si="2"/>
        <v>Axar Patel</v>
      </c>
      <c r="S74">
        <f ca="1" t="shared" si="3"/>
        <v>1</v>
      </c>
      <c r="T74">
        <f ca="1" t="shared" si="4"/>
        <v>5.5</v>
      </c>
    </row>
    <row r="75" spans="1:20">
      <c r="A75" s="3" t="s">
        <v>136</v>
      </c>
      <c r="B75">
        <v>10</v>
      </c>
      <c r="D75" t="str">
        <f t="shared" si="0"/>
        <v>Chris Jordan</v>
      </c>
      <c r="E75">
        <f ca="1" t="shared" si="1"/>
        <v>8.3325</v>
      </c>
      <c r="H75" s="3" t="s">
        <v>131</v>
      </c>
      <c r="I75">
        <v>99.6375</v>
      </c>
      <c r="K75" s="3" t="s">
        <v>107</v>
      </c>
      <c r="L75">
        <v>0</v>
      </c>
      <c r="N75" s="3" t="s">
        <v>133</v>
      </c>
      <c r="O75">
        <v>5</v>
      </c>
      <c r="P75">
        <v>15.3000001907349</v>
      </c>
      <c r="R75" t="str">
        <f t="shared" si="2"/>
        <v>Ayaan Khan</v>
      </c>
      <c r="S75">
        <f ca="1" t="shared" si="3"/>
        <v>1</v>
      </c>
      <c r="T75">
        <f ca="1" t="shared" si="4"/>
        <v>26</v>
      </c>
    </row>
    <row r="76" spans="1:20">
      <c r="A76" s="3" t="s">
        <v>137</v>
      </c>
      <c r="B76">
        <v>1</v>
      </c>
      <c r="D76" t="str">
        <f t="shared" si="0"/>
        <v>Christopher Sole</v>
      </c>
      <c r="E76">
        <f ca="1" t="shared" si="1"/>
        <v>0</v>
      </c>
      <c r="H76" s="3" t="s">
        <v>132</v>
      </c>
      <c r="I76">
        <v>70.5133333333333</v>
      </c>
      <c r="K76" s="3" t="s">
        <v>108</v>
      </c>
      <c r="L76">
        <v>0</v>
      </c>
      <c r="N76" s="3" t="s">
        <v>134</v>
      </c>
      <c r="O76">
        <v>0</v>
      </c>
      <c r="P76">
        <v>0</v>
      </c>
      <c r="R76" t="str">
        <f t="shared" si="2"/>
        <v>Azam Khan</v>
      </c>
      <c r="S76">
        <f ca="1" t="shared" si="3"/>
        <v>0</v>
      </c>
      <c r="T76">
        <f ca="1" t="shared" si="4"/>
        <v>0</v>
      </c>
    </row>
    <row r="77" spans="1:20">
      <c r="A77" s="3" t="s">
        <v>138</v>
      </c>
      <c r="B77">
        <v>31</v>
      </c>
      <c r="D77" t="str">
        <f t="shared" si="0"/>
        <v>CJ Anderson</v>
      </c>
      <c r="E77">
        <f ca="1" t="shared" si="1"/>
        <v>41.6666666666667</v>
      </c>
      <c r="H77" s="3" t="s">
        <v>133</v>
      </c>
      <c r="I77">
        <v>30.3033333333333</v>
      </c>
      <c r="K77" s="3" t="s">
        <v>109</v>
      </c>
      <c r="L77">
        <v>11</v>
      </c>
      <c r="N77" s="3" t="s">
        <v>135</v>
      </c>
      <c r="O77">
        <v>0</v>
      </c>
      <c r="P77">
        <v>0</v>
      </c>
      <c r="R77" t="str">
        <f t="shared" si="2"/>
        <v>Azmatullah</v>
      </c>
      <c r="S77">
        <f ca="1" t="shared" si="3"/>
        <v>2</v>
      </c>
      <c r="T77">
        <f ca="1" t="shared" si="4"/>
        <v>24</v>
      </c>
    </row>
    <row r="78" spans="1:20">
      <c r="A78" s="3" t="s">
        <v>139</v>
      </c>
      <c r="B78">
        <v>14</v>
      </c>
      <c r="D78" t="str">
        <f t="shared" si="0"/>
        <v>Corey Anderson</v>
      </c>
      <c r="E78">
        <f ca="1" t="shared" si="1"/>
        <v>30</v>
      </c>
      <c r="H78" s="3" t="s">
        <v>134</v>
      </c>
      <c r="I78">
        <v>77.78</v>
      </c>
      <c r="K78" s="3" t="s">
        <v>110</v>
      </c>
      <c r="L78">
        <v>21</v>
      </c>
      <c r="N78" s="3" t="s">
        <v>136</v>
      </c>
      <c r="O78">
        <v>1</v>
      </c>
      <c r="P78">
        <v>19</v>
      </c>
      <c r="R78" t="str">
        <f t="shared" si="2"/>
        <v>Azmatullah Omarzai</v>
      </c>
      <c r="S78">
        <f ca="1" t="shared" si="3"/>
        <v>0</v>
      </c>
      <c r="T78">
        <f ca="1" t="shared" si="4"/>
        <v>3.5</v>
      </c>
    </row>
    <row r="79" spans="1:20">
      <c r="A79" s="3" t="s">
        <v>140</v>
      </c>
      <c r="B79">
        <v>10</v>
      </c>
      <c r="D79" t="str">
        <f t="shared" si="0"/>
        <v>Cosmas Kyewuta</v>
      </c>
      <c r="E79">
        <f ca="1" t="shared" si="1"/>
        <v>19.0485714285714</v>
      </c>
      <c r="H79" s="3" t="s">
        <v>135</v>
      </c>
      <c r="I79">
        <v>220</v>
      </c>
      <c r="K79" s="3" t="s">
        <v>111</v>
      </c>
      <c r="L79">
        <v>0</v>
      </c>
      <c r="N79" s="3" t="s">
        <v>137</v>
      </c>
      <c r="O79">
        <v>5</v>
      </c>
      <c r="P79">
        <v>11.5</v>
      </c>
      <c r="R79" t="str">
        <f t="shared" si="2"/>
        <v>Babar Azam (c)</v>
      </c>
      <c r="S79">
        <f ca="1" t="shared" si="3"/>
        <v>0</v>
      </c>
      <c r="T79">
        <f ca="1" t="shared" si="4"/>
        <v>0</v>
      </c>
    </row>
    <row r="80" spans="1:20">
      <c r="A80" s="3" t="s">
        <v>141</v>
      </c>
      <c r="B80">
        <v>33</v>
      </c>
      <c r="D80" t="str">
        <f t="shared" si="0"/>
        <v>Craig Young</v>
      </c>
      <c r="E80">
        <f ca="1" t="shared" si="1"/>
        <v>0</v>
      </c>
      <c r="H80" s="3" t="s">
        <v>136</v>
      </c>
      <c r="I80">
        <v>17.6283333333333</v>
      </c>
      <c r="K80" s="3" t="s">
        <v>112</v>
      </c>
      <c r="L80">
        <v>0</v>
      </c>
      <c r="N80" s="3" t="s">
        <v>138</v>
      </c>
      <c r="O80">
        <v>1</v>
      </c>
      <c r="P80">
        <v>3</v>
      </c>
      <c r="R80" t="str">
        <f t="shared" si="2"/>
        <v>Bairstow</v>
      </c>
      <c r="S80">
        <f ca="1" t="shared" si="3"/>
        <v>0</v>
      </c>
      <c r="T80">
        <f ca="1" t="shared" si="4"/>
        <v>0</v>
      </c>
    </row>
    <row r="81" spans="1:20">
      <c r="A81" s="3" t="s">
        <v>142</v>
      </c>
      <c r="B81">
        <v>2</v>
      </c>
      <c r="D81" t="str">
        <f t="shared" si="0"/>
        <v>Cummins</v>
      </c>
      <c r="E81">
        <f ca="1" t="shared" si="1"/>
        <v>0</v>
      </c>
      <c r="H81" s="3" t="s">
        <v>137</v>
      </c>
      <c r="I81">
        <v>5.55666666666667</v>
      </c>
      <c r="K81" s="3" t="s">
        <v>113</v>
      </c>
      <c r="L81">
        <v>1</v>
      </c>
      <c r="N81" s="3" t="s">
        <v>139</v>
      </c>
      <c r="O81">
        <v>0</v>
      </c>
      <c r="P81">
        <v>0</v>
      </c>
      <c r="R81" t="str">
        <f t="shared" si="2"/>
        <v>Balbirnie</v>
      </c>
      <c r="S81">
        <f ca="1" t="shared" si="3"/>
        <v>0</v>
      </c>
      <c r="T81">
        <f ca="1" t="shared" si="4"/>
        <v>0</v>
      </c>
    </row>
    <row r="82" spans="1:20">
      <c r="A82" s="3" t="s">
        <v>143</v>
      </c>
      <c r="B82">
        <v>0</v>
      </c>
      <c r="D82" t="str">
        <f t="shared" si="0"/>
        <v>Curtis Campher</v>
      </c>
      <c r="E82">
        <f ca="1" t="shared" si="1"/>
        <v>42.8566666666667</v>
      </c>
      <c r="H82" s="3" t="s">
        <v>138</v>
      </c>
      <c r="I82">
        <v>45.0666666666667</v>
      </c>
      <c r="K82" s="3" t="s">
        <v>114</v>
      </c>
      <c r="L82">
        <v>2</v>
      </c>
      <c r="N82" s="3" t="s">
        <v>140</v>
      </c>
      <c r="O82">
        <v>0</v>
      </c>
      <c r="P82">
        <v>0</v>
      </c>
      <c r="R82" t="str">
        <f t="shared" si="2"/>
        <v>Barry McCarthy</v>
      </c>
      <c r="S82">
        <f ca="1" t="shared" si="3"/>
        <v>5</v>
      </c>
      <c r="T82">
        <f ca="1" t="shared" si="4"/>
        <v>17.4999997615814</v>
      </c>
    </row>
    <row r="83" spans="1:20">
      <c r="A83" s="3" t="s">
        <v>144</v>
      </c>
      <c r="B83">
        <v>35</v>
      </c>
      <c r="D83" t="str">
        <f t="shared" si="0"/>
        <v>Daryl Mitchell</v>
      </c>
      <c r="E83">
        <f ca="1" t="shared" si="1"/>
        <v>70.128</v>
      </c>
      <c r="H83" s="3" t="s">
        <v>139</v>
      </c>
      <c r="I83">
        <v>85</v>
      </c>
      <c r="K83" s="3" t="s">
        <v>115</v>
      </c>
      <c r="L83">
        <v>0</v>
      </c>
      <c r="N83" s="3" t="s">
        <v>141</v>
      </c>
      <c r="O83">
        <v>0</v>
      </c>
      <c r="P83">
        <v>0</v>
      </c>
      <c r="R83" t="str">
        <f t="shared" si="2"/>
        <v>Bas de Leede</v>
      </c>
      <c r="S83">
        <f ca="1" t="shared" si="3"/>
        <v>3</v>
      </c>
      <c r="T83">
        <f ca="1" t="shared" si="4"/>
        <v>35.3999996185303</v>
      </c>
    </row>
    <row r="84" spans="1:20">
      <c r="A84" s="3" t="s">
        <v>145</v>
      </c>
      <c r="B84">
        <v>0</v>
      </c>
      <c r="D84" t="str">
        <f t="shared" si="0"/>
        <v>Dasun Shanaka</v>
      </c>
      <c r="E84">
        <f ca="1" t="shared" si="1"/>
        <v>0</v>
      </c>
      <c r="H84" s="3" t="s">
        <v>140</v>
      </c>
      <c r="I84">
        <v>111.11</v>
      </c>
      <c r="K84" s="3" t="s">
        <v>116</v>
      </c>
      <c r="L84">
        <v>0</v>
      </c>
      <c r="N84" s="3" t="s">
        <v>142</v>
      </c>
      <c r="O84">
        <v>0</v>
      </c>
      <c r="P84">
        <v>24</v>
      </c>
      <c r="R84" t="str">
        <f t="shared" si="2"/>
        <v>Ben Shikongo</v>
      </c>
      <c r="S84">
        <f ca="1" t="shared" si="3"/>
        <v>0</v>
      </c>
      <c r="T84">
        <f ca="1" t="shared" si="4"/>
        <v>19</v>
      </c>
    </row>
    <row r="85" spans="1:20">
      <c r="A85" s="3" t="s">
        <v>146</v>
      </c>
      <c r="B85">
        <v>3</v>
      </c>
      <c r="D85" t="str">
        <f t="shared" si="0"/>
        <v>David Miller</v>
      </c>
      <c r="E85">
        <f ca="1" t="shared" si="1"/>
        <v>90.5025</v>
      </c>
      <c r="H85" s="3" t="s">
        <v>141</v>
      </c>
      <c r="I85">
        <v>110.4675</v>
      </c>
      <c r="K85" s="3" t="s">
        <v>117</v>
      </c>
      <c r="L85">
        <v>0</v>
      </c>
      <c r="N85" s="3" t="s">
        <v>143</v>
      </c>
      <c r="O85">
        <v>12</v>
      </c>
      <c r="P85">
        <v>23.9999997615814</v>
      </c>
      <c r="R85" t="str">
        <f t="shared" si="2"/>
        <v>Benjamin White</v>
      </c>
      <c r="S85">
        <f ca="1" t="shared" si="3"/>
        <v>2</v>
      </c>
      <c r="T85">
        <f ca="1" t="shared" si="4"/>
        <v>11.5</v>
      </c>
    </row>
    <row r="86" spans="1:20">
      <c r="A86" s="3" t="s">
        <v>147</v>
      </c>
      <c r="B86">
        <v>30</v>
      </c>
      <c r="D86" t="str">
        <f t="shared" si="0"/>
        <v>David Warner</v>
      </c>
      <c r="E86">
        <f ca="1" t="shared" si="1"/>
        <v>137.5</v>
      </c>
      <c r="H86" s="3" t="s">
        <v>142</v>
      </c>
      <c r="I86">
        <v>14.285</v>
      </c>
      <c r="K86" s="3" t="s">
        <v>118</v>
      </c>
      <c r="L86">
        <v>2</v>
      </c>
      <c r="N86" s="3" t="s">
        <v>144</v>
      </c>
      <c r="O86">
        <v>0</v>
      </c>
      <c r="P86">
        <v>0</v>
      </c>
      <c r="R86" t="str">
        <f t="shared" si="2"/>
        <v>Bernard Scholtz</v>
      </c>
      <c r="S86">
        <f ca="1" t="shared" si="3"/>
        <v>3</v>
      </c>
      <c r="T86">
        <f ca="1" t="shared" si="4"/>
        <v>25</v>
      </c>
    </row>
    <row r="87" spans="1:20">
      <c r="A87" s="3" t="s">
        <v>148</v>
      </c>
      <c r="B87">
        <v>89</v>
      </c>
      <c r="D87" t="str">
        <f t="shared" ref="D87:D150" si="5">H72</f>
        <v>David Wiese</v>
      </c>
      <c r="E87">
        <f ca="1" t="shared" ref="E87:E150" si="6">GETPIVOTDATA("scored_SR",$H$6,"Player",D87)</f>
        <v>84.375</v>
      </c>
      <c r="H87" s="3" t="s">
        <v>143</v>
      </c>
      <c r="I87">
        <v>0</v>
      </c>
      <c r="K87" s="3" t="s">
        <v>119</v>
      </c>
      <c r="L87">
        <v>0</v>
      </c>
      <c r="N87" s="3" t="s">
        <v>145</v>
      </c>
      <c r="O87">
        <v>0</v>
      </c>
      <c r="P87">
        <v>0</v>
      </c>
      <c r="R87" t="str">
        <f t="shared" si="2"/>
        <v>Berrington (c)</v>
      </c>
      <c r="S87">
        <f ca="1" t="shared" si="3"/>
        <v>0</v>
      </c>
      <c r="T87">
        <f ca="1" t="shared" si="4"/>
        <v>0</v>
      </c>
    </row>
    <row r="88" spans="1:20">
      <c r="A88" s="3" t="s">
        <v>149</v>
      </c>
      <c r="B88">
        <v>102</v>
      </c>
      <c r="D88" t="str">
        <f t="shared" si="5"/>
        <v>de Kock (wk)</v>
      </c>
      <c r="E88">
        <f ca="1" t="shared" si="6"/>
        <v>127.275</v>
      </c>
      <c r="H88" s="3" t="s">
        <v>144</v>
      </c>
      <c r="I88">
        <v>41.495</v>
      </c>
      <c r="K88" s="3" t="s">
        <v>120</v>
      </c>
      <c r="L88">
        <v>0</v>
      </c>
      <c r="N88" s="3" t="s">
        <v>146</v>
      </c>
      <c r="O88">
        <v>0</v>
      </c>
      <c r="P88">
        <v>10.3999996185303</v>
      </c>
      <c r="R88" t="str">
        <f t="shared" si="2"/>
        <v>Bilal Hassan</v>
      </c>
      <c r="S88">
        <f ca="1" t="shared" si="3"/>
        <v>0</v>
      </c>
      <c r="T88">
        <f ca="1" t="shared" si="4"/>
        <v>17</v>
      </c>
    </row>
    <row r="89" spans="1:20">
      <c r="A89" s="3" t="s">
        <v>150</v>
      </c>
      <c r="B89">
        <v>11</v>
      </c>
      <c r="D89" t="str">
        <f t="shared" si="5"/>
        <v>Delany</v>
      </c>
      <c r="E89">
        <f ca="1" t="shared" si="6"/>
        <v>116.29</v>
      </c>
      <c r="H89" s="3" t="s">
        <v>145</v>
      </c>
      <c r="I89">
        <v>0</v>
      </c>
      <c r="K89" s="3" t="s">
        <v>121</v>
      </c>
      <c r="L89">
        <v>0</v>
      </c>
      <c r="N89" s="3" t="s">
        <v>147</v>
      </c>
      <c r="O89">
        <v>0</v>
      </c>
      <c r="P89">
        <v>0</v>
      </c>
      <c r="R89" t="str">
        <f t="shared" si="2"/>
        <v>Bilal Khan</v>
      </c>
      <c r="S89">
        <f ca="1" t="shared" si="3"/>
        <v>4</v>
      </c>
      <c r="T89">
        <f ca="1" t="shared" si="4"/>
        <v>38.6999998092651</v>
      </c>
    </row>
    <row r="90" spans="1:20">
      <c r="A90" s="3" t="s">
        <v>151</v>
      </c>
      <c r="B90">
        <v>58</v>
      </c>
      <c r="D90" t="str">
        <f t="shared" si="5"/>
        <v>Devon Conway (wk)</v>
      </c>
      <c r="E90">
        <f ca="1" t="shared" si="6"/>
        <v>99.6375</v>
      </c>
      <c r="H90" s="3" t="s">
        <v>146</v>
      </c>
      <c r="I90">
        <v>21.43</v>
      </c>
      <c r="K90" s="3" t="s">
        <v>122</v>
      </c>
      <c r="L90">
        <v>0</v>
      </c>
      <c r="N90" s="3" t="s">
        <v>148</v>
      </c>
      <c r="O90">
        <v>0</v>
      </c>
      <c r="P90">
        <v>0</v>
      </c>
      <c r="R90" t="str">
        <f t="shared" si="2"/>
        <v>Brad Wheal</v>
      </c>
      <c r="S90">
        <f ca="1" t="shared" si="3"/>
        <v>1</v>
      </c>
      <c r="T90">
        <f ca="1" t="shared" si="4"/>
        <v>7.59999990463257</v>
      </c>
    </row>
    <row r="91" spans="1:20">
      <c r="A91" s="3" t="s">
        <v>152</v>
      </c>
      <c r="B91">
        <v>0</v>
      </c>
      <c r="D91" t="str">
        <f t="shared" si="5"/>
        <v>Dhananjaya de Silva</v>
      </c>
      <c r="E91">
        <f ca="1" t="shared" si="6"/>
        <v>70.5133333333333</v>
      </c>
      <c r="H91" s="3" t="s">
        <v>147</v>
      </c>
      <c r="I91">
        <v>130.43</v>
      </c>
      <c r="K91" s="3" t="s">
        <v>123</v>
      </c>
      <c r="L91">
        <v>3</v>
      </c>
      <c r="N91" s="3" t="s">
        <v>149</v>
      </c>
      <c r="O91">
        <v>4</v>
      </c>
      <c r="P91">
        <v>30.1999998092651</v>
      </c>
      <c r="R91" t="str">
        <f t="shared" si="2"/>
        <v>Bradley Currie</v>
      </c>
      <c r="S91">
        <f ca="1" t="shared" si="3"/>
        <v>3</v>
      </c>
      <c r="T91">
        <f ca="1" t="shared" si="4"/>
        <v>8.19999980926514</v>
      </c>
    </row>
    <row r="92" spans="1:20">
      <c r="A92" s="3" t="s">
        <v>153</v>
      </c>
      <c r="B92">
        <v>4</v>
      </c>
      <c r="D92" t="str">
        <f t="shared" si="5"/>
        <v>Dillon Heyliger</v>
      </c>
      <c r="E92">
        <f ca="1" t="shared" si="6"/>
        <v>30.3033333333333</v>
      </c>
      <c r="H92" s="3" t="s">
        <v>148</v>
      </c>
      <c r="I92">
        <v>127.976666666667</v>
      </c>
      <c r="K92" s="3" t="s">
        <v>124</v>
      </c>
      <c r="L92">
        <v>5</v>
      </c>
      <c r="N92" s="3" t="s">
        <v>150</v>
      </c>
      <c r="O92">
        <v>0</v>
      </c>
      <c r="P92">
        <v>16.5</v>
      </c>
      <c r="R92" t="str">
        <f t="shared" si="2"/>
        <v>Brandon King</v>
      </c>
      <c r="S92">
        <f ca="1" t="shared" si="3"/>
        <v>0</v>
      </c>
      <c r="T92">
        <f ca="1" t="shared" si="4"/>
        <v>0</v>
      </c>
    </row>
    <row r="93" spans="1:20">
      <c r="A93" s="3" t="s">
        <v>154</v>
      </c>
      <c r="B93">
        <v>72</v>
      </c>
      <c r="D93" t="str">
        <f t="shared" si="5"/>
        <v>Dilpreet Bajwa</v>
      </c>
      <c r="E93">
        <f ca="1" t="shared" si="6"/>
        <v>77.78</v>
      </c>
      <c r="H93" s="3" t="s">
        <v>149</v>
      </c>
      <c r="I93">
        <v>45.755</v>
      </c>
      <c r="K93" s="3" t="s">
        <v>125</v>
      </c>
      <c r="L93">
        <v>0</v>
      </c>
      <c r="N93" s="3" t="s">
        <v>151</v>
      </c>
      <c r="O93">
        <v>1</v>
      </c>
      <c r="P93">
        <v>6.80000019073486</v>
      </c>
      <c r="R93" t="str">
        <f t="shared" si="2"/>
        <v>Brandon McMullen</v>
      </c>
      <c r="S93">
        <f ca="1" t="shared" si="3"/>
        <v>0</v>
      </c>
      <c r="T93">
        <f ca="1" t="shared" si="4"/>
        <v>0</v>
      </c>
    </row>
    <row r="94" spans="1:20">
      <c r="A94" s="3" t="s">
        <v>155</v>
      </c>
      <c r="B94">
        <v>20</v>
      </c>
      <c r="D94" t="str">
        <f t="shared" si="5"/>
        <v>Dilpreet Singh</v>
      </c>
      <c r="E94">
        <f ca="1" t="shared" si="6"/>
        <v>220</v>
      </c>
      <c r="H94" s="3" t="s">
        <v>150</v>
      </c>
      <c r="I94">
        <v>45.8333333333333</v>
      </c>
      <c r="K94" s="3" t="s">
        <v>126</v>
      </c>
      <c r="L94">
        <v>10</v>
      </c>
      <c r="N94" s="3" t="s">
        <v>152</v>
      </c>
      <c r="O94">
        <v>6</v>
      </c>
      <c r="P94">
        <v>16.1999998092651</v>
      </c>
      <c r="R94" t="str">
        <f t="shared" si="2"/>
        <v>Brian Masaba (c)</v>
      </c>
      <c r="S94">
        <f ca="1" t="shared" si="3"/>
        <v>0</v>
      </c>
      <c r="T94">
        <f ca="1" t="shared" si="4"/>
        <v>0</v>
      </c>
    </row>
    <row r="95" spans="1:20">
      <c r="A95" s="3" t="s">
        <v>156</v>
      </c>
      <c r="B95">
        <v>156</v>
      </c>
      <c r="D95" t="str">
        <f t="shared" si="5"/>
        <v>Dinesh Nakrani</v>
      </c>
      <c r="E95">
        <f ca="1" t="shared" si="6"/>
        <v>17.6283333333333</v>
      </c>
      <c r="H95" s="3" t="s">
        <v>151</v>
      </c>
      <c r="I95">
        <v>73.7366666666667</v>
      </c>
      <c r="K95" s="3" t="s">
        <v>127</v>
      </c>
      <c r="L95">
        <v>4</v>
      </c>
      <c r="N95" s="3" t="s">
        <v>153</v>
      </c>
      <c r="O95">
        <v>0</v>
      </c>
      <c r="P95">
        <v>15</v>
      </c>
      <c r="R95" t="str">
        <f t="shared" si="2"/>
        <v>Bumrah</v>
      </c>
      <c r="S95">
        <f ca="1" t="shared" si="3"/>
        <v>1</v>
      </c>
      <c r="T95">
        <f ca="1" t="shared" si="4"/>
        <v>10.5</v>
      </c>
    </row>
    <row r="96" spans="1:20">
      <c r="A96" s="3" t="s">
        <v>157</v>
      </c>
      <c r="B96">
        <v>7</v>
      </c>
      <c r="D96" t="str">
        <f t="shared" si="5"/>
        <v>Dipendra Singh</v>
      </c>
      <c r="E96">
        <f ca="1" t="shared" si="6"/>
        <v>5.55666666666667</v>
      </c>
      <c r="H96" s="3" t="s">
        <v>152</v>
      </c>
      <c r="I96">
        <v>0</v>
      </c>
      <c r="K96" s="3" t="s">
        <v>128</v>
      </c>
      <c r="L96">
        <v>5</v>
      </c>
      <c r="N96" s="3" t="s">
        <v>154</v>
      </c>
      <c r="O96">
        <v>0</v>
      </c>
      <c r="P96">
        <v>0</v>
      </c>
      <c r="R96" t="str">
        <f t="shared" si="2"/>
        <v>Chad Soper</v>
      </c>
      <c r="S96">
        <f ca="1" t="shared" si="3"/>
        <v>2</v>
      </c>
      <c r="T96">
        <f ca="1" t="shared" si="4"/>
        <v>32.3000004291534</v>
      </c>
    </row>
    <row r="97" spans="1:20">
      <c r="A97" s="3" t="s">
        <v>158</v>
      </c>
      <c r="B97">
        <v>3</v>
      </c>
      <c r="D97" t="str">
        <f t="shared" si="5"/>
        <v>Dipendra Singh Airee</v>
      </c>
      <c r="E97">
        <f ca="1" t="shared" si="6"/>
        <v>45.0666666666667</v>
      </c>
      <c r="H97" s="3" t="s">
        <v>153</v>
      </c>
      <c r="I97">
        <v>26.6666666666667</v>
      </c>
      <c r="K97" s="3" t="s">
        <v>129</v>
      </c>
      <c r="L97">
        <v>4</v>
      </c>
      <c r="N97" s="3" t="s">
        <v>155</v>
      </c>
      <c r="O97">
        <v>0</v>
      </c>
      <c r="P97">
        <v>8.5</v>
      </c>
      <c r="R97" t="str">
        <f t="shared" si="2"/>
        <v>Charles Amini</v>
      </c>
      <c r="S97">
        <f ca="1" t="shared" si="3"/>
        <v>0</v>
      </c>
      <c r="T97">
        <f ca="1" t="shared" si="4"/>
        <v>18</v>
      </c>
    </row>
    <row r="98" spans="1:20">
      <c r="A98" s="3" t="s">
        <v>159</v>
      </c>
      <c r="B98">
        <v>10</v>
      </c>
      <c r="D98" t="str">
        <f t="shared" si="5"/>
        <v>Dockrell</v>
      </c>
      <c r="E98">
        <f ca="1" t="shared" si="6"/>
        <v>85</v>
      </c>
      <c r="H98" s="3" t="s">
        <v>154</v>
      </c>
      <c r="I98">
        <v>128.58</v>
      </c>
      <c r="K98" s="3" t="s">
        <v>130</v>
      </c>
      <c r="L98">
        <v>8</v>
      </c>
      <c r="N98" s="3" t="s">
        <v>156</v>
      </c>
      <c r="O98">
        <v>0</v>
      </c>
      <c r="P98">
        <v>0</v>
      </c>
      <c r="R98" t="str">
        <f t="shared" si="2"/>
        <v>Chris Greaves</v>
      </c>
      <c r="S98">
        <f ca="1" t="shared" si="3"/>
        <v>0</v>
      </c>
      <c r="T98">
        <f ca="1" t="shared" si="4"/>
        <v>20.8000001907349</v>
      </c>
    </row>
    <row r="99" spans="1:20">
      <c r="A99" s="3" t="s">
        <v>160</v>
      </c>
      <c r="B99">
        <v>67</v>
      </c>
      <c r="D99" t="str">
        <f t="shared" si="5"/>
        <v>Edwards (c &amp; wk)</v>
      </c>
      <c r="E99">
        <f ca="1" t="shared" si="6"/>
        <v>111.11</v>
      </c>
      <c r="H99" s="3" t="s">
        <v>155</v>
      </c>
      <c r="I99">
        <v>48.3325</v>
      </c>
      <c r="K99" s="3" t="s">
        <v>131</v>
      </c>
      <c r="L99">
        <v>10</v>
      </c>
      <c r="N99" s="3" t="s">
        <v>157</v>
      </c>
      <c r="O99">
        <v>4</v>
      </c>
      <c r="P99">
        <v>14.1999998092651</v>
      </c>
      <c r="R99" t="str">
        <f t="shared" si="2"/>
        <v>Chris Jordan</v>
      </c>
      <c r="S99">
        <f ca="1" t="shared" si="3"/>
        <v>2</v>
      </c>
      <c r="T99">
        <f ca="1" t="shared" si="4"/>
        <v>31.6999998092651</v>
      </c>
    </row>
    <row r="100" spans="1:20">
      <c r="A100" s="3" t="s">
        <v>161</v>
      </c>
      <c r="B100">
        <v>11</v>
      </c>
      <c r="D100" t="str">
        <f t="shared" si="5"/>
        <v>Fakhar Zaman</v>
      </c>
      <c r="E100">
        <f ca="1" t="shared" si="6"/>
        <v>110.4675</v>
      </c>
      <c r="H100" s="3" t="s">
        <v>156</v>
      </c>
      <c r="I100">
        <v>155.875</v>
      </c>
      <c r="K100" s="3" t="s">
        <v>132</v>
      </c>
      <c r="L100">
        <v>5</v>
      </c>
      <c r="N100" s="3" t="s">
        <v>158</v>
      </c>
      <c r="O100">
        <v>5</v>
      </c>
      <c r="P100">
        <v>20.8999996185303</v>
      </c>
      <c r="R100" t="str">
        <f t="shared" si="2"/>
        <v>Christopher Sole</v>
      </c>
      <c r="S100">
        <f ca="1" t="shared" si="3"/>
        <v>3</v>
      </c>
      <c r="T100">
        <f ca="1" t="shared" si="4"/>
        <v>19.8000001907349</v>
      </c>
    </row>
    <row r="101" spans="1:20">
      <c r="A101" s="3" t="s">
        <v>162</v>
      </c>
      <c r="B101">
        <v>0</v>
      </c>
      <c r="D101" t="str">
        <f t="shared" si="5"/>
        <v>Fayyaz Butt</v>
      </c>
      <c r="E101">
        <f ca="1" t="shared" si="6"/>
        <v>14.285</v>
      </c>
      <c r="H101" s="3" t="s">
        <v>157</v>
      </c>
      <c r="I101">
        <v>14.5825</v>
      </c>
      <c r="K101" s="3" t="s">
        <v>133</v>
      </c>
      <c r="L101">
        <v>1</v>
      </c>
      <c r="N101" s="3" t="s">
        <v>159</v>
      </c>
      <c r="O101">
        <v>1</v>
      </c>
      <c r="P101">
        <v>15.3000001907349</v>
      </c>
      <c r="R101" t="str">
        <f t="shared" si="2"/>
        <v>CJ Anderson</v>
      </c>
      <c r="S101">
        <f ca="1" t="shared" si="3"/>
        <v>1</v>
      </c>
      <c r="T101">
        <f ca="1" t="shared" si="4"/>
        <v>15.6999998092651</v>
      </c>
    </row>
    <row r="102" spans="1:20">
      <c r="A102" s="3" t="s">
        <v>163</v>
      </c>
      <c r="B102">
        <v>46</v>
      </c>
      <c r="D102" t="str">
        <f t="shared" si="5"/>
        <v>Fazalhaq Farooqi</v>
      </c>
      <c r="E102">
        <f ca="1" t="shared" si="6"/>
        <v>0</v>
      </c>
      <c r="H102" s="3" t="s">
        <v>158</v>
      </c>
      <c r="I102">
        <v>20</v>
      </c>
      <c r="K102" s="3" t="s">
        <v>134</v>
      </c>
      <c r="L102">
        <v>1</v>
      </c>
      <c r="N102" s="3" t="s">
        <v>160</v>
      </c>
      <c r="O102">
        <v>0</v>
      </c>
      <c r="P102">
        <v>0</v>
      </c>
      <c r="R102" t="str">
        <f t="shared" si="2"/>
        <v>Corey Anderson</v>
      </c>
      <c r="S102">
        <f ca="1" t="shared" si="3"/>
        <v>0</v>
      </c>
      <c r="T102">
        <f ca="1" t="shared" si="4"/>
        <v>5.69999980926514</v>
      </c>
    </row>
    <row r="103" spans="1:20">
      <c r="A103" s="3" t="s">
        <v>164</v>
      </c>
      <c r="B103">
        <v>23</v>
      </c>
      <c r="D103" t="str">
        <f t="shared" si="5"/>
        <v>Finn Allen</v>
      </c>
      <c r="E103">
        <f ca="1" t="shared" si="6"/>
        <v>41.495</v>
      </c>
      <c r="H103" s="3" t="s">
        <v>159</v>
      </c>
      <c r="I103">
        <v>33.3333333333333</v>
      </c>
      <c r="K103" s="3" t="s">
        <v>135</v>
      </c>
      <c r="L103">
        <v>2</v>
      </c>
      <c r="N103" s="3" t="s">
        <v>161</v>
      </c>
      <c r="O103">
        <v>0</v>
      </c>
      <c r="P103">
        <v>0</v>
      </c>
      <c r="R103" t="str">
        <f t="shared" si="2"/>
        <v>Cosmas Kyewuta</v>
      </c>
      <c r="S103">
        <f ca="1" t="shared" si="3"/>
        <v>5</v>
      </c>
      <c r="T103">
        <f ca="1" t="shared" si="4"/>
        <v>28.5999999046326</v>
      </c>
    </row>
    <row r="104" spans="1:20">
      <c r="A104" s="3" t="s">
        <v>165</v>
      </c>
      <c r="B104">
        <v>0</v>
      </c>
      <c r="D104" t="str">
        <f t="shared" si="5"/>
        <v>Frank Nsubuga</v>
      </c>
      <c r="E104">
        <f ca="1" t="shared" si="6"/>
        <v>0</v>
      </c>
      <c r="H104" s="3" t="s">
        <v>160</v>
      </c>
      <c r="I104">
        <v>180</v>
      </c>
      <c r="K104" s="3" t="s">
        <v>136</v>
      </c>
      <c r="L104">
        <v>1</v>
      </c>
      <c r="N104" s="3" t="s">
        <v>162</v>
      </c>
      <c r="O104">
        <v>2</v>
      </c>
      <c r="P104">
        <v>4.5</v>
      </c>
      <c r="R104" t="str">
        <f t="shared" si="2"/>
        <v>Craig Young</v>
      </c>
      <c r="S104">
        <f ca="1" t="shared" si="3"/>
        <v>2</v>
      </c>
      <c r="T104">
        <f ca="1" t="shared" si="4"/>
        <v>8</v>
      </c>
    </row>
    <row r="105" spans="1:20">
      <c r="A105" s="3" t="s">
        <v>166</v>
      </c>
      <c r="B105">
        <v>25</v>
      </c>
      <c r="D105" t="str">
        <f t="shared" si="5"/>
        <v>Gareth Delany</v>
      </c>
      <c r="E105">
        <f ca="1" t="shared" si="6"/>
        <v>21.43</v>
      </c>
      <c r="H105" s="3" t="s">
        <v>161</v>
      </c>
      <c r="I105">
        <v>55</v>
      </c>
      <c r="K105" s="3" t="s">
        <v>137</v>
      </c>
      <c r="L105">
        <v>0</v>
      </c>
      <c r="N105" s="3" t="s">
        <v>163</v>
      </c>
      <c r="O105">
        <v>0</v>
      </c>
      <c r="P105">
        <v>0</v>
      </c>
      <c r="R105" t="str">
        <f t="shared" si="2"/>
        <v>Cummins</v>
      </c>
      <c r="S105">
        <f ca="1" t="shared" si="3"/>
        <v>1</v>
      </c>
      <c r="T105">
        <f ca="1" t="shared" si="4"/>
        <v>5.30000019073486</v>
      </c>
    </row>
    <row r="106" spans="1:20">
      <c r="A106" s="3" t="s">
        <v>167</v>
      </c>
      <c r="B106">
        <v>121</v>
      </c>
      <c r="D106" t="str">
        <f t="shared" si="5"/>
        <v>George Dockrell</v>
      </c>
      <c r="E106">
        <f ca="1" t="shared" si="6"/>
        <v>130.43</v>
      </c>
      <c r="H106" s="3" t="s">
        <v>162</v>
      </c>
      <c r="I106">
        <v>0</v>
      </c>
      <c r="K106" s="3" t="s">
        <v>138</v>
      </c>
      <c r="L106">
        <v>3</v>
      </c>
      <c r="N106" s="3" t="s">
        <v>164</v>
      </c>
      <c r="O106">
        <v>0</v>
      </c>
      <c r="P106">
        <v>0</v>
      </c>
      <c r="R106" t="str">
        <f t="shared" si="2"/>
        <v>Curtis Campher</v>
      </c>
      <c r="S106">
        <f ca="1" t="shared" si="3"/>
        <v>2</v>
      </c>
      <c r="T106">
        <f ca="1" t="shared" si="4"/>
        <v>15.5</v>
      </c>
    </row>
    <row r="107" spans="1:20">
      <c r="A107" s="3" t="s">
        <v>168</v>
      </c>
      <c r="B107">
        <v>23</v>
      </c>
      <c r="D107" t="str">
        <f t="shared" si="5"/>
        <v>George Munsey</v>
      </c>
      <c r="E107">
        <f ca="1" t="shared" si="6"/>
        <v>127.976666666667</v>
      </c>
      <c r="H107" s="3" t="s">
        <v>163</v>
      </c>
      <c r="I107">
        <v>154.445</v>
      </c>
      <c r="K107" s="3" t="s">
        <v>139</v>
      </c>
      <c r="L107">
        <v>2</v>
      </c>
      <c r="N107" s="3" t="s">
        <v>165</v>
      </c>
      <c r="O107">
        <v>0</v>
      </c>
      <c r="P107">
        <v>0</v>
      </c>
      <c r="R107" t="str">
        <f t="shared" si="2"/>
        <v>Daryl Mitchell</v>
      </c>
      <c r="S107">
        <f ca="1" t="shared" si="3"/>
        <v>2</v>
      </c>
      <c r="T107">
        <f ca="1" t="shared" si="4"/>
        <v>20.5</v>
      </c>
    </row>
    <row r="108" spans="1:20">
      <c r="A108" s="3" t="s">
        <v>169</v>
      </c>
      <c r="B108">
        <v>19</v>
      </c>
      <c r="D108" t="str">
        <f t="shared" si="5"/>
        <v>Gerhard Erasmus (c)</v>
      </c>
      <c r="E108">
        <f ca="1" t="shared" si="6"/>
        <v>45.755</v>
      </c>
      <c r="H108" s="3" t="s">
        <v>164</v>
      </c>
      <c r="I108">
        <v>71.75</v>
      </c>
      <c r="K108" s="3" t="s">
        <v>140</v>
      </c>
      <c r="L108">
        <v>1</v>
      </c>
      <c r="N108" s="3" t="s">
        <v>166</v>
      </c>
      <c r="O108">
        <v>0</v>
      </c>
      <c r="P108">
        <v>0</v>
      </c>
      <c r="R108" t="str">
        <f t="shared" si="2"/>
        <v>Dasun Shanaka</v>
      </c>
      <c r="S108">
        <f ca="1" t="shared" si="3"/>
        <v>2</v>
      </c>
      <c r="T108">
        <f ca="1" t="shared" si="4"/>
        <v>23</v>
      </c>
    </row>
    <row r="109" spans="1:20">
      <c r="A109" s="3" t="s">
        <v>170</v>
      </c>
      <c r="B109">
        <v>0</v>
      </c>
      <c r="D109" t="str">
        <f t="shared" si="5"/>
        <v>Glenn Maxwell</v>
      </c>
      <c r="E109">
        <f ca="1" t="shared" si="6"/>
        <v>45.8333333333333</v>
      </c>
      <c r="H109" s="3" t="s">
        <v>165</v>
      </c>
      <c r="I109">
        <v>0</v>
      </c>
      <c r="K109" s="3" t="s">
        <v>141</v>
      </c>
      <c r="L109">
        <v>3</v>
      </c>
      <c r="N109" s="3" t="s">
        <v>167</v>
      </c>
      <c r="O109">
        <v>0</v>
      </c>
      <c r="P109">
        <v>0</v>
      </c>
      <c r="R109" t="str">
        <f t="shared" si="2"/>
        <v>David Miller</v>
      </c>
      <c r="S109">
        <f ca="1" t="shared" si="3"/>
        <v>0</v>
      </c>
      <c r="T109">
        <f ca="1" t="shared" si="4"/>
        <v>0</v>
      </c>
    </row>
    <row r="110" spans="1:20">
      <c r="A110" s="3" t="s">
        <v>171</v>
      </c>
      <c r="B110">
        <v>87</v>
      </c>
      <c r="D110" t="str">
        <f t="shared" si="5"/>
        <v>Glenn Phillips</v>
      </c>
      <c r="E110">
        <f ca="1" t="shared" si="6"/>
        <v>73.7366666666667</v>
      </c>
      <c r="H110" s="3" t="s">
        <v>166</v>
      </c>
      <c r="I110">
        <v>52.3125</v>
      </c>
      <c r="K110" s="3" t="s">
        <v>142</v>
      </c>
      <c r="L110">
        <v>0</v>
      </c>
      <c r="N110" s="3" t="s">
        <v>168</v>
      </c>
      <c r="O110">
        <v>2</v>
      </c>
      <c r="P110">
        <v>15.8000001907349</v>
      </c>
      <c r="R110" t="str">
        <f t="shared" si="2"/>
        <v>David Warner</v>
      </c>
      <c r="S110">
        <f ca="1" t="shared" si="3"/>
        <v>0</v>
      </c>
      <c r="T110">
        <f ca="1" t="shared" si="4"/>
        <v>0</v>
      </c>
    </row>
    <row r="111" spans="1:20">
      <c r="A111" s="3" t="s">
        <v>172</v>
      </c>
      <c r="B111">
        <v>2</v>
      </c>
      <c r="D111" t="str">
        <f t="shared" si="5"/>
        <v>Gudakesh Motie</v>
      </c>
      <c r="E111">
        <f ca="1" t="shared" si="6"/>
        <v>0</v>
      </c>
      <c r="H111" s="3" t="s">
        <v>167</v>
      </c>
      <c r="I111">
        <v>82.3725</v>
      </c>
      <c r="K111" s="3" t="s">
        <v>143</v>
      </c>
      <c r="L111">
        <v>0</v>
      </c>
      <c r="N111" s="3" t="s">
        <v>169</v>
      </c>
      <c r="O111">
        <v>2</v>
      </c>
      <c r="P111">
        <v>24.5</v>
      </c>
      <c r="R111" t="str">
        <f t="shared" ref="R111:R174" si="7">N70</f>
        <v>David Wiese</v>
      </c>
      <c r="S111">
        <f ca="1" t="shared" ref="S111:S174" si="8">GETPIVOTDATA("Sum of Wickets_Conseded",$N$4,"Player",N70)</f>
        <v>1</v>
      </c>
      <c r="T111">
        <f ca="1" t="shared" ref="T111:T174" si="9">GETPIVOTDATA("Sum of ECO_Conseded",$N$4,"Player",N70)</f>
        <v>23.6000003814697</v>
      </c>
    </row>
    <row r="112" spans="1:20">
      <c r="A112" s="3" t="s">
        <v>173</v>
      </c>
      <c r="B112">
        <v>34</v>
      </c>
      <c r="D112" t="str">
        <f t="shared" si="5"/>
        <v>Gulbadin</v>
      </c>
      <c r="E112">
        <f ca="1" t="shared" si="6"/>
        <v>26.6666666666667</v>
      </c>
      <c r="H112" s="3" t="s">
        <v>168</v>
      </c>
      <c r="I112">
        <v>46.0325</v>
      </c>
      <c r="K112" s="3" t="s">
        <v>144</v>
      </c>
      <c r="L112">
        <v>5</v>
      </c>
      <c r="N112" s="3" t="s">
        <v>170</v>
      </c>
      <c r="O112">
        <v>3</v>
      </c>
      <c r="P112">
        <v>0</v>
      </c>
      <c r="R112" t="str">
        <f t="shared" si="7"/>
        <v>de Kock (wk)</v>
      </c>
      <c r="S112">
        <f ca="1" t="shared" si="8"/>
        <v>0</v>
      </c>
      <c r="T112">
        <f ca="1" t="shared" si="9"/>
        <v>0</v>
      </c>
    </row>
    <row r="113" spans="1:20">
      <c r="A113" s="3" t="s">
        <v>174</v>
      </c>
      <c r="B113">
        <v>10</v>
      </c>
      <c r="D113" t="str">
        <f t="shared" si="5"/>
        <v>Gulbadin Naib</v>
      </c>
      <c r="E113">
        <f ca="1" t="shared" si="6"/>
        <v>128.58</v>
      </c>
      <c r="H113" s="3" t="s">
        <v>169</v>
      </c>
      <c r="I113">
        <v>26.378</v>
      </c>
      <c r="K113" s="3" t="s">
        <v>145</v>
      </c>
      <c r="L113">
        <v>0</v>
      </c>
      <c r="N113" s="3" t="s">
        <v>171</v>
      </c>
      <c r="O113">
        <v>0</v>
      </c>
      <c r="P113">
        <v>0</v>
      </c>
      <c r="R113" t="str">
        <f t="shared" si="7"/>
        <v>Delany</v>
      </c>
      <c r="S113">
        <f ca="1" t="shared" si="8"/>
        <v>1</v>
      </c>
      <c r="T113">
        <f ca="1" t="shared" si="9"/>
        <v>5</v>
      </c>
    </row>
    <row r="114" spans="1:20">
      <c r="A114" s="3" t="s">
        <v>175</v>
      </c>
      <c r="B114">
        <v>58</v>
      </c>
      <c r="D114" t="str">
        <f t="shared" si="5"/>
        <v>Gulsan Jha</v>
      </c>
      <c r="E114">
        <f ca="1" t="shared" si="6"/>
        <v>48.3325</v>
      </c>
      <c r="H114" s="3" t="s">
        <v>170</v>
      </c>
      <c r="I114">
        <v>0</v>
      </c>
      <c r="K114" s="3" t="s">
        <v>146</v>
      </c>
      <c r="L114">
        <v>0</v>
      </c>
      <c r="N114" s="3" t="s">
        <v>172</v>
      </c>
      <c r="O114">
        <v>0</v>
      </c>
      <c r="P114">
        <v>34</v>
      </c>
      <c r="R114" t="str">
        <f t="shared" si="7"/>
        <v>Devon Conway (wk)</v>
      </c>
      <c r="S114">
        <f ca="1" t="shared" si="8"/>
        <v>0</v>
      </c>
      <c r="T114">
        <f ca="1" t="shared" si="9"/>
        <v>0</v>
      </c>
    </row>
    <row r="115" spans="1:20">
      <c r="A115" s="3" t="s">
        <v>176</v>
      </c>
      <c r="B115">
        <v>2</v>
      </c>
      <c r="D115" t="str">
        <f t="shared" si="5"/>
        <v>Gurbaz (wk)</v>
      </c>
      <c r="E115">
        <f ca="1" t="shared" si="6"/>
        <v>155.875</v>
      </c>
      <c r="H115" s="3" t="s">
        <v>171</v>
      </c>
      <c r="I115">
        <v>88.0066666666667</v>
      </c>
      <c r="K115" s="3" t="s">
        <v>147</v>
      </c>
      <c r="L115">
        <v>3</v>
      </c>
      <c r="N115" s="3" t="s">
        <v>173</v>
      </c>
      <c r="O115">
        <v>0</v>
      </c>
      <c r="P115">
        <v>0</v>
      </c>
      <c r="R115" t="str">
        <f t="shared" si="7"/>
        <v>Dhananjaya de Silva</v>
      </c>
      <c r="S115">
        <f ca="1" t="shared" si="8"/>
        <v>1</v>
      </c>
      <c r="T115">
        <f ca="1" t="shared" si="9"/>
        <v>5.5</v>
      </c>
    </row>
    <row r="116" spans="1:20">
      <c r="A116" s="3" t="s">
        <v>177</v>
      </c>
      <c r="B116">
        <v>0</v>
      </c>
      <c r="D116" t="str">
        <f t="shared" si="5"/>
        <v>Hardik Pandya</v>
      </c>
      <c r="E116">
        <f ca="1" t="shared" si="6"/>
        <v>14.5825</v>
      </c>
      <c r="H116" s="3" t="s">
        <v>172</v>
      </c>
      <c r="I116">
        <v>22.2233333333333</v>
      </c>
      <c r="K116" s="3" t="s">
        <v>148</v>
      </c>
      <c r="L116">
        <v>12</v>
      </c>
      <c r="N116" s="3" t="s">
        <v>174</v>
      </c>
      <c r="O116">
        <v>0</v>
      </c>
      <c r="P116">
        <v>0</v>
      </c>
      <c r="R116" t="str">
        <f t="shared" si="7"/>
        <v>Dillon Heyliger</v>
      </c>
      <c r="S116">
        <f ca="1" t="shared" si="8"/>
        <v>5</v>
      </c>
      <c r="T116">
        <f ca="1" t="shared" si="9"/>
        <v>15.3000001907349</v>
      </c>
    </row>
    <row r="117" spans="1:20">
      <c r="A117" s="3" t="s">
        <v>178</v>
      </c>
      <c r="B117">
        <v>0</v>
      </c>
      <c r="D117" t="str">
        <f t="shared" si="5"/>
        <v>Haris Rauf</v>
      </c>
      <c r="E117">
        <f ca="1" t="shared" si="6"/>
        <v>20</v>
      </c>
      <c r="H117" s="3" t="s">
        <v>173</v>
      </c>
      <c r="I117">
        <v>111.68</v>
      </c>
      <c r="K117" s="3" t="s">
        <v>149</v>
      </c>
      <c r="L117">
        <v>13</v>
      </c>
      <c r="N117" s="3" t="s">
        <v>175</v>
      </c>
      <c r="O117">
        <v>0</v>
      </c>
      <c r="P117">
        <v>0</v>
      </c>
      <c r="R117" t="str">
        <f t="shared" si="7"/>
        <v>Dilpreet Bajwa</v>
      </c>
      <c r="S117">
        <f ca="1" t="shared" si="8"/>
        <v>0</v>
      </c>
      <c r="T117">
        <f ca="1" t="shared" si="9"/>
        <v>0</v>
      </c>
    </row>
    <row r="118" spans="1:20">
      <c r="A118" s="3" t="s">
        <v>179</v>
      </c>
      <c r="B118">
        <v>0</v>
      </c>
      <c r="D118" t="str">
        <f t="shared" si="5"/>
        <v>Harmeet Singh</v>
      </c>
      <c r="E118">
        <f ca="1" t="shared" si="6"/>
        <v>33.3333333333333</v>
      </c>
      <c r="H118" s="3" t="s">
        <v>174</v>
      </c>
      <c r="I118">
        <v>90.91</v>
      </c>
      <c r="K118" s="3" t="s">
        <v>150</v>
      </c>
      <c r="L118">
        <v>1</v>
      </c>
      <c r="N118" s="3" t="s">
        <v>176</v>
      </c>
      <c r="O118">
        <v>1</v>
      </c>
      <c r="P118">
        <v>18.3000001907349</v>
      </c>
      <c r="R118" t="str">
        <f t="shared" si="7"/>
        <v>Dilpreet Singh</v>
      </c>
      <c r="S118">
        <f ca="1" t="shared" si="8"/>
        <v>0</v>
      </c>
      <c r="T118">
        <f ca="1" t="shared" si="9"/>
        <v>0</v>
      </c>
    </row>
    <row r="119" spans="1:20">
      <c r="A119" s="3" t="s">
        <v>180</v>
      </c>
      <c r="B119">
        <v>8</v>
      </c>
      <c r="D119" t="str">
        <f t="shared" si="5"/>
        <v>Harry Brook</v>
      </c>
      <c r="E119">
        <f ca="1" t="shared" si="6"/>
        <v>180</v>
      </c>
      <c r="H119" s="3" t="s">
        <v>175</v>
      </c>
      <c r="I119">
        <v>65.3766666666667</v>
      </c>
      <c r="K119" s="3" t="s">
        <v>151</v>
      </c>
      <c r="L119">
        <v>7</v>
      </c>
      <c r="N119" s="3" t="s">
        <v>177</v>
      </c>
      <c r="O119">
        <v>3</v>
      </c>
      <c r="P119">
        <v>3.5</v>
      </c>
      <c r="R119" t="str">
        <f t="shared" si="7"/>
        <v>Dinesh Nakrani</v>
      </c>
      <c r="S119">
        <f ca="1" t="shared" si="8"/>
        <v>1</v>
      </c>
      <c r="T119">
        <f ca="1" t="shared" si="9"/>
        <v>19</v>
      </c>
    </row>
    <row r="120" spans="1:20">
      <c r="A120" s="3" t="s">
        <v>181</v>
      </c>
      <c r="B120">
        <v>0</v>
      </c>
      <c r="D120" t="str">
        <f t="shared" si="5"/>
        <v>Harry Tector</v>
      </c>
      <c r="E120">
        <f ca="1" t="shared" si="6"/>
        <v>55</v>
      </c>
      <c r="H120" s="3" t="s">
        <v>176</v>
      </c>
      <c r="I120">
        <v>9.52333333333333</v>
      </c>
      <c r="K120" s="3" t="s">
        <v>152</v>
      </c>
      <c r="L120">
        <v>0</v>
      </c>
      <c r="N120" s="3" t="s">
        <v>178</v>
      </c>
      <c r="O120">
        <v>3</v>
      </c>
      <c r="P120">
        <v>23.5999999046326</v>
      </c>
      <c r="R120" t="str">
        <f t="shared" si="7"/>
        <v>Dipendra Singh</v>
      </c>
      <c r="S120">
        <f ca="1" t="shared" si="8"/>
        <v>5</v>
      </c>
      <c r="T120">
        <f ca="1" t="shared" si="9"/>
        <v>11.5</v>
      </c>
    </row>
    <row r="121" spans="1:20">
      <c r="A121" s="3" t="s">
        <v>182</v>
      </c>
      <c r="B121">
        <v>4</v>
      </c>
      <c r="D121" t="str">
        <f t="shared" si="5"/>
        <v>Hazlewood</v>
      </c>
      <c r="E121">
        <f ca="1" t="shared" si="6"/>
        <v>0</v>
      </c>
      <c r="H121" s="3" t="s">
        <v>177</v>
      </c>
      <c r="I121">
        <v>0</v>
      </c>
      <c r="K121" s="3" t="s">
        <v>153</v>
      </c>
      <c r="L121">
        <v>0</v>
      </c>
      <c r="N121" s="3" t="s">
        <v>179</v>
      </c>
      <c r="O121">
        <v>0</v>
      </c>
      <c r="P121">
        <v>8</v>
      </c>
      <c r="R121" t="str">
        <f t="shared" si="7"/>
        <v>Dipendra Singh Airee</v>
      </c>
      <c r="S121">
        <f ca="1" t="shared" si="8"/>
        <v>1</v>
      </c>
      <c r="T121">
        <f ca="1" t="shared" si="9"/>
        <v>3</v>
      </c>
    </row>
    <row r="122" spans="1:20">
      <c r="A122" s="3" t="s">
        <v>183</v>
      </c>
      <c r="B122">
        <v>0</v>
      </c>
      <c r="D122" t="str">
        <f t="shared" si="5"/>
        <v>Head</v>
      </c>
      <c r="E122">
        <f ca="1" t="shared" si="6"/>
        <v>154.445</v>
      </c>
      <c r="H122" s="3" t="s">
        <v>178</v>
      </c>
      <c r="I122">
        <v>0</v>
      </c>
      <c r="K122" s="3" t="s">
        <v>154</v>
      </c>
      <c r="L122">
        <v>8</v>
      </c>
      <c r="N122" s="3" t="s">
        <v>180</v>
      </c>
      <c r="O122">
        <v>0</v>
      </c>
      <c r="P122">
        <v>0</v>
      </c>
      <c r="R122" t="str">
        <f t="shared" si="7"/>
        <v>Dockrell</v>
      </c>
      <c r="S122">
        <f ca="1" t="shared" si="8"/>
        <v>0</v>
      </c>
      <c r="T122">
        <f ca="1" t="shared" si="9"/>
        <v>0</v>
      </c>
    </row>
    <row r="123" spans="1:20">
      <c r="A123" s="3" t="s">
        <v>184</v>
      </c>
      <c r="B123">
        <v>15</v>
      </c>
      <c r="D123" t="str">
        <f t="shared" si="5"/>
        <v>Heinrich Klaasen</v>
      </c>
      <c r="E123">
        <f ca="1" t="shared" si="6"/>
        <v>71.75</v>
      </c>
      <c r="H123" s="3" t="s">
        <v>179</v>
      </c>
      <c r="I123">
        <v>0</v>
      </c>
      <c r="K123" s="3" t="s">
        <v>155</v>
      </c>
      <c r="L123">
        <v>2</v>
      </c>
      <c r="N123" s="3" t="s">
        <v>181</v>
      </c>
      <c r="O123">
        <v>4</v>
      </c>
      <c r="P123">
        <v>39.0999999046326</v>
      </c>
      <c r="R123" t="str">
        <f t="shared" si="7"/>
        <v>Edwards (c &amp; wk)</v>
      </c>
      <c r="S123">
        <f ca="1" t="shared" si="8"/>
        <v>0</v>
      </c>
      <c r="T123">
        <f ca="1" t="shared" si="9"/>
        <v>0</v>
      </c>
    </row>
    <row r="124" spans="1:20">
      <c r="A124" s="3" t="s">
        <v>185</v>
      </c>
      <c r="B124">
        <v>66</v>
      </c>
      <c r="D124" t="str">
        <f t="shared" si="5"/>
        <v>Henry Ssenyondo</v>
      </c>
      <c r="E124">
        <f ca="1" t="shared" si="6"/>
        <v>0</v>
      </c>
      <c r="H124" s="3" t="s">
        <v>180</v>
      </c>
      <c r="I124">
        <v>33.335</v>
      </c>
      <c r="K124" s="3" t="s">
        <v>156</v>
      </c>
      <c r="L124">
        <v>18</v>
      </c>
      <c r="N124" s="3" t="s">
        <v>182</v>
      </c>
      <c r="O124">
        <v>1</v>
      </c>
      <c r="P124">
        <v>13.6999998092651</v>
      </c>
      <c r="R124" t="str">
        <f t="shared" si="7"/>
        <v>Fakhar Zaman</v>
      </c>
      <c r="S124">
        <f ca="1" t="shared" si="8"/>
        <v>0</v>
      </c>
      <c r="T124">
        <f ca="1" t="shared" si="9"/>
        <v>0</v>
      </c>
    </row>
    <row r="125" spans="1:20">
      <c r="A125" s="3" t="s">
        <v>186</v>
      </c>
      <c r="B125">
        <v>0</v>
      </c>
      <c r="D125" t="str">
        <f t="shared" si="5"/>
        <v>Hiri Hiri</v>
      </c>
      <c r="E125">
        <f ca="1" t="shared" si="6"/>
        <v>52.3125</v>
      </c>
      <c r="H125" s="3" t="s">
        <v>181</v>
      </c>
      <c r="I125">
        <v>0</v>
      </c>
      <c r="K125" s="3" t="s">
        <v>157</v>
      </c>
      <c r="L125">
        <v>1</v>
      </c>
      <c r="N125" s="3" t="s">
        <v>183</v>
      </c>
      <c r="O125">
        <v>0</v>
      </c>
      <c r="P125">
        <v>0</v>
      </c>
      <c r="R125" t="str">
        <f t="shared" si="7"/>
        <v>Fayyaz Butt</v>
      </c>
      <c r="S125">
        <f ca="1" t="shared" si="8"/>
        <v>0</v>
      </c>
      <c r="T125">
        <f ca="1" t="shared" si="9"/>
        <v>24</v>
      </c>
    </row>
    <row r="126" spans="1:20">
      <c r="A126" s="3" t="s">
        <v>187</v>
      </c>
      <c r="B126">
        <v>36</v>
      </c>
      <c r="D126" t="str">
        <f t="shared" si="5"/>
        <v>Ibrahim Zadran</v>
      </c>
      <c r="E126">
        <f ca="1" t="shared" si="6"/>
        <v>82.3725</v>
      </c>
      <c r="H126" s="3" t="s">
        <v>182</v>
      </c>
      <c r="I126">
        <v>11.428</v>
      </c>
      <c r="K126" s="3" t="s">
        <v>158</v>
      </c>
      <c r="L126">
        <v>0</v>
      </c>
      <c r="N126" s="3" t="s">
        <v>184</v>
      </c>
      <c r="O126">
        <v>0</v>
      </c>
      <c r="P126">
        <v>0</v>
      </c>
      <c r="R126" t="str">
        <f t="shared" si="7"/>
        <v>Fazalhaq Farooqi</v>
      </c>
      <c r="S126">
        <f ca="1" t="shared" si="8"/>
        <v>12</v>
      </c>
      <c r="T126">
        <f ca="1" t="shared" si="9"/>
        <v>23.9999997615814</v>
      </c>
    </row>
    <row r="127" spans="1:20">
      <c r="A127" s="3" t="s">
        <v>188</v>
      </c>
      <c r="B127">
        <v>26</v>
      </c>
      <c r="D127" t="str">
        <f t="shared" si="5"/>
        <v>Iftikhar Ahmed</v>
      </c>
      <c r="E127">
        <f ca="1" t="shared" si="6"/>
        <v>46.0325</v>
      </c>
      <c r="H127" s="3" t="s">
        <v>183</v>
      </c>
      <c r="I127">
        <v>0</v>
      </c>
      <c r="K127" s="3" t="s">
        <v>159</v>
      </c>
      <c r="L127">
        <v>1</v>
      </c>
      <c r="N127" s="3" t="s">
        <v>185</v>
      </c>
      <c r="O127">
        <v>0</v>
      </c>
      <c r="P127">
        <v>0</v>
      </c>
      <c r="R127" t="str">
        <f t="shared" si="7"/>
        <v>Finn Allen</v>
      </c>
      <c r="S127">
        <f ca="1" t="shared" si="8"/>
        <v>0</v>
      </c>
      <c r="T127">
        <f ca="1" t="shared" si="9"/>
        <v>0</v>
      </c>
    </row>
    <row r="128" spans="1:20">
      <c r="A128" s="3" t="s">
        <v>189</v>
      </c>
      <c r="B128">
        <v>0</v>
      </c>
      <c r="D128" t="str">
        <f t="shared" si="5"/>
        <v>Imad Wasim</v>
      </c>
      <c r="E128">
        <f ca="1" t="shared" si="6"/>
        <v>26.378</v>
      </c>
      <c r="H128" s="3" t="s">
        <v>184</v>
      </c>
      <c r="I128">
        <v>226.925</v>
      </c>
      <c r="K128" s="3" t="s">
        <v>160</v>
      </c>
      <c r="L128">
        <v>8</v>
      </c>
      <c r="N128" s="3" t="s">
        <v>186</v>
      </c>
      <c r="O128">
        <v>1</v>
      </c>
      <c r="P128">
        <v>12.1999998092651</v>
      </c>
      <c r="R128" t="str">
        <f t="shared" si="7"/>
        <v>Frank Nsubuga</v>
      </c>
      <c r="S128">
        <f ca="1" t="shared" si="8"/>
        <v>0</v>
      </c>
      <c r="T128">
        <f ca="1" t="shared" si="9"/>
        <v>0</v>
      </c>
    </row>
    <row r="129" spans="1:20">
      <c r="A129" s="3" t="s">
        <v>190</v>
      </c>
      <c r="B129">
        <v>11</v>
      </c>
      <c r="D129" t="str">
        <f t="shared" si="5"/>
        <v>Ish Sodhi</v>
      </c>
      <c r="E129">
        <f ca="1" t="shared" si="6"/>
        <v>0</v>
      </c>
      <c r="H129" s="3" t="s">
        <v>185</v>
      </c>
      <c r="I129">
        <v>150</v>
      </c>
      <c r="K129" s="3" t="s">
        <v>161</v>
      </c>
      <c r="L129">
        <v>0</v>
      </c>
      <c r="N129" s="3" t="s">
        <v>187</v>
      </c>
      <c r="O129">
        <v>0</v>
      </c>
      <c r="P129">
        <v>25.3999996185303</v>
      </c>
      <c r="R129" t="str">
        <f t="shared" si="7"/>
        <v>Gareth Delany</v>
      </c>
      <c r="S129">
        <f ca="1" t="shared" si="8"/>
        <v>0</v>
      </c>
      <c r="T129">
        <f ca="1" t="shared" si="9"/>
        <v>10.3999996185303</v>
      </c>
    </row>
    <row r="130" spans="1:20">
      <c r="A130" s="3" t="s">
        <v>191</v>
      </c>
      <c r="B130">
        <v>2</v>
      </c>
      <c r="D130" t="str">
        <f t="shared" si="5"/>
        <v>J Charles</v>
      </c>
      <c r="E130">
        <f ca="1" t="shared" si="6"/>
        <v>88.0066666666667</v>
      </c>
      <c r="H130" s="3" t="s">
        <v>186</v>
      </c>
      <c r="I130">
        <v>0</v>
      </c>
      <c r="K130" s="3" t="s">
        <v>162</v>
      </c>
      <c r="L130">
        <v>0</v>
      </c>
      <c r="N130" s="3" t="s">
        <v>188</v>
      </c>
      <c r="O130">
        <v>2</v>
      </c>
      <c r="P130">
        <v>19.0999999046326</v>
      </c>
      <c r="R130" t="str">
        <f t="shared" si="7"/>
        <v>George Dockrell</v>
      </c>
      <c r="S130">
        <f ca="1" t="shared" si="8"/>
        <v>0</v>
      </c>
      <c r="T130">
        <f ca="1" t="shared" si="9"/>
        <v>0</v>
      </c>
    </row>
    <row r="131" spans="1:20">
      <c r="A131" s="3" t="s">
        <v>192</v>
      </c>
      <c r="B131">
        <v>0</v>
      </c>
      <c r="D131" t="str">
        <f t="shared" si="5"/>
        <v>Jack Brassell</v>
      </c>
      <c r="E131">
        <f ca="1" t="shared" si="6"/>
        <v>22.2233333333333</v>
      </c>
      <c r="H131" s="3" t="s">
        <v>187</v>
      </c>
      <c r="I131">
        <v>45.982</v>
      </c>
      <c r="K131" s="3" t="s">
        <v>163</v>
      </c>
      <c r="L131">
        <v>7</v>
      </c>
      <c r="N131" s="3" t="s">
        <v>189</v>
      </c>
      <c r="O131">
        <v>1</v>
      </c>
      <c r="P131">
        <v>16.1000003814697</v>
      </c>
      <c r="R131" t="str">
        <f t="shared" si="7"/>
        <v>George Munsey</v>
      </c>
      <c r="S131">
        <f ca="1" t="shared" si="8"/>
        <v>0</v>
      </c>
      <c r="T131">
        <f ca="1" t="shared" si="9"/>
        <v>0</v>
      </c>
    </row>
    <row r="132" spans="1:20">
      <c r="A132" s="3" t="s">
        <v>193</v>
      </c>
      <c r="B132">
        <v>13</v>
      </c>
      <c r="D132" t="str">
        <f t="shared" si="5"/>
        <v>Jaker Ali</v>
      </c>
      <c r="E132">
        <f ca="1" t="shared" si="6"/>
        <v>111.68</v>
      </c>
      <c r="H132" s="3" t="s">
        <v>188</v>
      </c>
      <c r="I132">
        <v>24.375</v>
      </c>
      <c r="K132" s="3" t="s">
        <v>164</v>
      </c>
      <c r="L132">
        <v>2</v>
      </c>
      <c r="N132" s="3" t="s">
        <v>190</v>
      </c>
      <c r="O132">
        <v>0</v>
      </c>
      <c r="P132">
        <v>0</v>
      </c>
      <c r="R132" t="str">
        <f t="shared" si="7"/>
        <v>Gerhard Erasmus (c)</v>
      </c>
      <c r="S132">
        <f ca="1" t="shared" si="8"/>
        <v>4</v>
      </c>
      <c r="T132">
        <f ca="1" t="shared" si="9"/>
        <v>30.1999998092651</v>
      </c>
    </row>
    <row r="133" spans="1:20">
      <c r="A133" s="3" t="s">
        <v>194</v>
      </c>
      <c r="B133">
        <v>13</v>
      </c>
      <c r="D133" t="str">
        <f t="shared" si="5"/>
        <v>James Neesham</v>
      </c>
      <c r="E133">
        <f ca="1" t="shared" si="6"/>
        <v>90.91</v>
      </c>
      <c r="H133" s="3" t="s">
        <v>189</v>
      </c>
      <c r="I133">
        <v>0</v>
      </c>
      <c r="K133" s="3" t="s">
        <v>165</v>
      </c>
      <c r="L133">
        <v>0</v>
      </c>
      <c r="N133" s="3" t="s">
        <v>191</v>
      </c>
      <c r="O133">
        <v>2</v>
      </c>
      <c r="P133">
        <v>11.7000000476837</v>
      </c>
      <c r="R133" t="str">
        <f t="shared" si="7"/>
        <v>Glenn Maxwell</v>
      </c>
      <c r="S133">
        <f ca="1" t="shared" si="8"/>
        <v>0</v>
      </c>
      <c r="T133">
        <f ca="1" t="shared" si="9"/>
        <v>16.5</v>
      </c>
    </row>
    <row r="134" spans="1:20">
      <c r="A134" s="3" t="s">
        <v>195</v>
      </c>
      <c r="B134">
        <v>32</v>
      </c>
      <c r="D134" t="str">
        <f t="shared" si="5"/>
        <v>Jan Frylinck</v>
      </c>
      <c r="E134">
        <f ca="1" t="shared" si="6"/>
        <v>65.3766666666667</v>
      </c>
      <c r="H134" s="3" t="s">
        <v>190</v>
      </c>
      <c r="I134">
        <v>61.11</v>
      </c>
      <c r="K134" s="3" t="s">
        <v>166</v>
      </c>
      <c r="L134">
        <v>3</v>
      </c>
      <c r="N134" s="3" t="s">
        <v>192</v>
      </c>
      <c r="O134">
        <v>2</v>
      </c>
      <c r="P134">
        <v>13.3000001907349</v>
      </c>
      <c r="R134" t="str">
        <f t="shared" si="7"/>
        <v>Glenn Phillips</v>
      </c>
      <c r="S134">
        <f ca="1" t="shared" si="8"/>
        <v>1</v>
      </c>
      <c r="T134">
        <f ca="1" t="shared" si="9"/>
        <v>6.80000019073486</v>
      </c>
    </row>
    <row r="135" spans="1:20">
      <c r="A135" s="3" t="s">
        <v>196</v>
      </c>
      <c r="B135">
        <v>28</v>
      </c>
      <c r="D135" t="str">
        <f t="shared" si="5"/>
        <v>Jasdeep Singh</v>
      </c>
      <c r="E135">
        <f ca="1" t="shared" si="6"/>
        <v>9.52333333333333</v>
      </c>
      <c r="H135" s="3" t="s">
        <v>191</v>
      </c>
      <c r="I135">
        <v>25</v>
      </c>
      <c r="K135" s="3" t="s">
        <v>167</v>
      </c>
      <c r="L135">
        <v>16</v>
      </c>
      <c r="N135" s="3" t="s">
        <v>193</v>
      </c>
      <c r="O135">
        <v>1</v>
      </c>
      <c r="P135">
        <v>25</v>
      </c>
      <c r="R135" t="str">
        <f t="shared" si="7"/>
        <v>Gudakesh Motie</v>
      </c>
      <c r="S135">
        <f ca="1" t="shared" si="8"/>
        <v>6</v>
      </c>
      <c r="T135">
        <f ca="1" t="shared" si="9"/>
        <v>16.1999998092651</v>
      </c>
    </row>
    <row r="136" spans="1:20">
      <c r="A136" s="3" t="s">
        <v>197</v>
      </c>
      <c r="B136">
        <v>17</v>
      </c>
      <c r="D136" t="str">
        <f t="shared" si="5"/>
        <v>Jasprit Bumrah</v>
      </c>
      <c r="E136">
        <f ca="1" t="shared" si="6"/>
        <v>0</v>
      </c>
      <c r="H136" s="3" t="s">
        <v>192</v>
      </c>
      <c r="I136">
        <v>0</v>
      </c>
      <c r="K136" s="3" t="s">
        <v>168</v>
      </c>
      <c r="L136">
        <v>3</v>
      </c>
      <c r="N136" s="3" t="s">
        <v>194</v>
      </c>
      <c r="O136">
        <v>2</v>
      </c>
      <c r="P136">
        <v>33.5</v>
      </c>
      <c r="R136" t="str">
        <f t="shared" si="7"/>
        <v>Gulbadin</v>
      </c>
      <c r="S136">
        <f ca="1" t="shared" si="8"/>
        <v>0</v>
      </c>
      <c r="T136">
        <f ca="1" t="shared" si="9"/>
        <v>15</v>
      </c>
    </row>
    <row r="137" spans="1:20">
      <c r="A137" s="3" t="s">
        <v>198</v>
      </c>
      <c r="B137">
        <v>19</v>
      </c>
      <c r="D137" t="str">
        <f t="shared" si="5"/>
        <v>Jeremy Gordon</v>
      </c>
      <c r="E137">
        <f ca="1" t="shared" si="6"/>
        <v>0</v>
      </c>
      <c r="H137" s="3" t="s">
        <v>193</v>
      </c>
      <c r="I137">
        <v>23.215</v>
      </c>
      <c r="K137" s="3" t="s">
        <v>169</v>
      </c>
      <c r="L137">
        <v>2</v>
      </c>
      <c r="N137" s="3" t="s">
        <v>195</v>
      </c>
      <c r="O137">
        <v>0</v>
      </c>
      <c r="P137">
        <v>0</v>
      </c>
      <c r="R137" t="str">
        <f t="shared" si="7"/>
        <v>Gulbadin Naib</v>
      </c>
      <c r="S137">
        <f ca="1" t="shared" si="8"/>
        <v>0</v>
      </c>
      <c r="T137">
        <f ca="1" t="shared" si="9"/>
        <v>0</v>
      </c>
    </row>
    <row r="138" spans="1:20">
      <c r="A138" s="3" t="s">
        <v>199</v>
      </c>
      <c r="B138">
        <v>9</v>
      </c>
      <c r="D138" t="str">
        <f t="shared" si="5"/>
        <v>Jessy Singh</v>
      </c>
      <c r="E138">
        <f ca="1" t="shared" si="6"/>
        <v>0</v>
      </c>
      <c r="H138" s="3" t="s">
        <v>194</v>
      </c>
      <c r="I138">
        <v>45.2385714285714</v>
      </c>
      <c r="K138" s="3" t="s">
        <v>170</v>
      </c>
      <c r="L138">
        <v>0</v>
      </c>
      <c r="N138" s="3" t="s">
        <v>196</v>
      </c>
      <c r="O138">
        <v>0</v>
      </c>
      <c r="P138">
        <v>0</v>
      </c>
      <c r="R138" t="str">
        <f t="shared" si="7"/>
        <v>Gulsan Jha</v>
      </c>
      <c r="S138">
        <f ca="1" t="shared" si="8"/>
        <v>0</v>
      </c>
      <c r="T138">
        <f ca="1" t="shared" si="9"/>
        <v>8.5</v>
      </c>
    </row>
    <row r="139" spans="1:20">
      <c r="A139" s="3" t="s">
        <v>200</v>
      </c>
      <c r="B139">
        <v>7</v>
      </c>
      <c r="D139" t="str">
        <f t="shared" si="5"/>
        <v>JJ Smit</v>
      </c>
      <c r="E139">
        <f ca="1" t="shared" si="6"/>
        <v>33.335</v>
      </c>
      <c r="H139" s="3" t="s">
        <v>195</v>
      </c>
      <c r="I139">
        <v>79.4433333333333</v>
      </c>
      <c r="K139" s="3" t="s">
        <v>171</v>
      </c>
      <c r="L139">
        <v>14</v>
      </c>
      <c r="N139" s="3" t="s">
        <v>197</v>
      </c>
      <c r="O139">
        <v>0</v>
      </c>
      <c r="P139">
        <v>14.6999998092651</v>
      </c>
      <c r="R139" t="str">
        <f t="shared" si="7"/>
        <v>Gurbaz (wk)</v>
      </c>
      <c r="S139">
        <f ca="1" t="shared" si="8"/>
        <v>0</v>
      </c>
      <c r="T139">
        <f ca="1" t="shared" si="9"/>
        <v>0</v>
      </c>
    </row>
    <row r="140" spans="1:20">
      <c r="A140" s="3" t="s">
        <v>201</v>
      </c>
      <c r="B140">
        <v>8</v>
      </c>
      <c r="D140" t="str">
        <f t="shared" si="5"/>
        <v>Jofra Archer</v>
      </c>
      <c r="E140">
        <f ca="1" t="shared" si="6"/>
        <v>0</v>
      </c>
      <c r="H140" s="3" t="s">
        <v>196</v>
      </c>
      <c r="I140">
        <v>75.0366666666667</v>
      </c>
      <c r="K140" s="3" t="s">
        <v>172</v>
      </c>
      <c r="L140">
        <v>0</v>
      </c>
      <c r="N140" s="3" t="s">
        <v>198</v>
      </c>
      <c r="O140">
        <v>0</v>
      </c>
      <c r="P140">
        <v>2.5</v>
      </c>
      <c r="R140" t="str">
        <f t="shared" si="7"/>
        <v>Hardik Pandya</v>
      </c>
      <c r="S140">
        <f ca="1" t="shared" si="8"/>
        <v>4</v>
      </c>
      <c r="T140">
        <f ca="1" t="shared" si="9"/>
        <v>14.1999998092651</v>
      </c>
    </row>
    <row r="141" spans="1:20">
      <c r="A141" s="3" t="s">
        <v>202</v>
      </c>
      <c r="B141">
        <v>0</v>
      </c>
      <c r="D141" t="str">
        <f t="shared" si="5"/>
        <v>John Kariko</v>
      </c>
      <c r="E141">
        <f ca="1" t="shared" si="6"/>
        <v>11.428</v>
      </c>
      <c r="H141" s="3" t="s">
        <v>197</v>
      </c>
      <c r="I141">
        <v>47.2233333333333</v>
      </c>
      <c r="K141" s="3" t="s">
        <v>173</v>
      </c>
      <c r="L141">
        <v>3</v>
      </c>
      <c r="N141" s="3" t="s">
        <v>199</v>
      </c>
      <c r="O141">
        <v>0</v>
      </c>
      <c r="P141">
        <v>0</v>
      </c>
      <c r="R141" t="str">
        <f t="shared" si="7"/>
        <v>Haris Rauf</v>
      </c>
      <c r="S141">
        <f ca="1" t="shared" si="8"/>
        <v>5</v>
      </c>
      <c r="T141">
        <f ca="1" t="shared" si="9"/>
        <v>20.8999996185303</v>
      </c>
    </row>
    <row r="142" spans="1:20">
      <c r="A142" s="3" t="s">
        <v>203</v>
      </c>
      <c r="B142">
        <v>48</v>
      </c>
      <c r="D142" t="str">
        <f t="shared" si="5"/>
        <v>Johnson Charles</v>
      </c>
      <c r="E142">
        <f ca="1" t="shared" si="6"/>
        <v>0</v>
      </c>
      <c r="H142" s="3" t="s">
        <v>198</v>
      </c>
      <c r="I142">
        <v>87.88</v>
      </c>
      <c r="K142" s="3" t="s">
        <v>174</v>
      </c>
      <c r="L142">
        <v>1</v>
      </c>
      <c r="N142" s="3" t="s">
        <v>200</v>
      </c>
      <c r="O142">
        <v>0</v>
      </c>
      <c r="P142">
        <v>0</v>
      </c>
      <c r="R142" t="str">
        <f t="shared" si="7"/>
        <v>Harmeet Singh</v>
      </c>
      <c r="S142">
        <f ca="1" t="shared" si="8"/>
        <v>1</v>
      </c>
      <c r="T142">
        <f ca="1" t="shared" si="9"/>
        <v>15.3000001907349</v>
      </c>
    </row>
    <row r="143" spans="1:20">
      <c r="A143" s="3" t="s">
        <v>204</v>
      </c>
      <c r="B143">
        <v>0</v>
      </c>
      <c r="D143" t="str">
        <f t="shared" si="5"/>
        <v>Jonny Bairstow</v>
      </c>
      <c r="E143">
        <f ca="1" t="shared" si="6"/>
        <v>226.925</v>
      </c>
      <c r="H143" s="3" t="s">
        <v>199</v>
      </c>
      <c r="I143">
        <v>28.125</v>
      </c>
      <c r="K143" s="3" t="s">
        <v>175</v>
      </c>
      <c r="L143">
        <v>8</v>
      </c>
      <c r="N143" s="3" t="s">
        <v>201</v>
      </c>
      <c r="O143">
        <v>0</v>
      </c>
      <c r="P143">
        <v>0</v>
      </c>
      <c r="R143" t="str">
        <f t="shared" si="7"/>
        <v>Harry Brook</v>
      </c>
      <c r="S143">
        <f ca="1" t="shared" si="8"/>
        <v>0</v>
      </c>
      <c r="T143">
        <f ca="1" t="shared" si="9"/>
        <v>0</v>
      </c>
    </row>
    <row r="144" spans="1:20">
      <c r="A144" s="3" t="s">
        <v>205</v>
      </c>
      <c r="B144">
        <v>71</v>
      </c>
      <c r="D144" t="str">
        <f t="shared" si="5"/>
        <v>Jos Buttler (c &amp; wk)</v>
      </c>
      <c r="E144">
        <f ca="1" t="shared" si="6"/>
        <v>150</v>
      </c>
      <c r="H144" s="3" t="s">
        <v>200</v>
      </c>
      <c r="I144">
        <v>43.75</v>
      </c>
      <c r="K144" s="3" t="s">
        <v>176</v>
      </c>
      <c r="L144">
        <v>0</v>
      </c>
      <c r="N144" s="3" t="s">
        <v>202</v>
      </c>
      <c r="O144">
        <v>3</v>
      </c>
      <c r="P144">
        <v>6.80000019073486</v>
      </c>
      <c r="R144" t="str">
        <f t="shared" si="7"/>
        <v>Harry Tector</v>
      </c>
      <c r="S144">
        <f ca="1" t="shared" si="8"/>
        <v>0</v>
      </c>
      <c r="T144">
        <f ca="1" t="shared" si="9"/>
        <v>0</v>
      </c>
    </row>
    <row r="145" spans="1:20">
      <c r="A145" s="3" t="s">
        <v>206</v>
      </c>
      <c r="B145">
        <v>49</v>
      </c>
      <c r="D145" t="str">
        <f t="shared" si="5"/>
        <v>Josh Hazlewood</v>
      </c>
      <c r="E145">
        <f ca="1" t="shared" si="6"/>
        <v>0</v>
      </c>
      <c r="H145" s="3" t="s">
        <v>201</v>
      </c>
      <c r="I145">
        <v>26.875</v>
      </c>
      <c r="K145" s="3" t="s">
        <v>177</v>
      </c>
      <c r="L145">
        <v>0</v>
      </c>
      <c r="N145" s="3" t="s">
        <v>203</v>
      </c>
      <c r="O145">
        <v>0</v>
      </c>
      <c r="P145">
        <v>0</v>
      </c>
      <c r="R145" t="str">
        <f t="shared" si="7"/>
        <v>Hazlewood</v>
      </c>
      <c r="S145">
        <f ca="1" t="shared" si="8"/>
        <v>2</v>
      </c>
      <c r="T145">
        <f ca="1" t="shared" si="9"/>
        <v>4.5</v>
      </c>
    </row>
    <row r="146" spans="1:20">
      <c r="A146" s="3" t="s">
        <v>207</v>
      </c>
      <c r="B146">
        <v>4</v>
      </c>
      <c r="D146" t="str">
        <f t="shared" si="5"/>
        <v>Joshua Little</v>
      </c>
      <c r="E146">
        <f ca="1" t="shared" si="6"/>
        <v>45.982</v>
      </c>
      <c r="H146" s="3" t="s">
        <v>202</v>
      </c>
      <c r="I146">
        <v>0</v>
      </c>
      <c r="K146" s="3" t="s">
        <v>178</v>
      </c>
      <c r="L146">
        <v>0</v>
      </c>
      <c r="N146" s="3" t="s">
        <v>204</v>
      </c>
      <c r="O146">
        <v>1</v>
      </c>
      <c r="P146">
        <v>23.5</v>
      </c>
      <c r="R146" t="str">
        <f t="shared" si="7"/>
        <v>Head</v>
      </c>
      <c r="S146">
        <f ca="1" t="shared" si="8"/>
        <v>0</v>
      </c>
      <c r="T146">
        <f ca="1" t="shared" si="9"/>
        <v>0</v>
      </c>
    </row>
    <row r="147" spans="1:20">
      <c r="A147" s="3" t="s">
        <v>208</v>
      </c>
      <c r="B147">
        <v>0</v>
      </c>
      <c r="D147" t="str">
        <f t="shared" si="5"/>
        <v>Juma Miyagi</v>
      </c>
      <c r="E147">
        <f ca="1" t="shared" si="6"/>
        <v>24.375</v>
      </c>
      <c r="H147" s="3" t="s">
        <v>203</v>
      </c>
      <c r="I147">
        <v>64.6525</v>
      </c>
      <c r="K147" s="3" t="s">
        <v>179</v>
      </c>
      <c r="L147">
        <v>0</v>
      </c>
      <c r="N147" s="3" t="s">
        <v>205</v>
      </c>
      <c r="O147">
        <v>0</v>
      </c>
      <c r="P147">
        <v>0</v>
      </c>
      <c r="R147" t="str">
        <f t="shared" si="7"/>
        <v>Heinrich Klaasen</v>
      </c>
      <c r="S147">
        <f ca="1" t="shared" si="8"/>
        <v>0</v>
      </c>
      <c r="T147">
        <f ca="1" t="shared" si="9"/>
        <v>0</v>
      </c>
    </row>
    <row r="148" spans="1:20">
      <c r="A148" s="3" t="s">
        <v>209</v>
      </c>
      <c r="B148">
        <v>75</v>
      </c>
      <c r="D148" t="str">
        <f t="shared" si="5"/>
        <v>Junaid Siddiqui</v>
      </c>
      <c r="E148">
        <f ca="1" t="shared" si="6"/>
        <v>0</v>
      </c>
      <c r="H148" s="3" t="s">
        <v>204</v>
      </c>
      <c r="I148">
        <v>0</v>
      </c>
      <c r="K148" s="3" t="s">
        <v>180</v>
      </c>
      <c r="L148">
        <v>1</v>
      </c>
      <c r="N148" s="3" t="s">
        <v>206</v>
      </c>
      <c r="O148">
        <v>0</v>
      </c>
      <c r="P148">
        <v>0</v>
      </c>
      <c r="R148" t="str">
        <f t="shared" si="7"/>
        <v>Henry Ssenyondo</v>
      </c>
      <c r="S148">
        <f ca="1" t="shared" si="8"/>
        <v>0</v>
      </c>
      <c r="T148">
        <f ca="1" t="shared" si="9"/>
        <v>0</v>
      </c>
    </row>
    <row r="149" spans="1:20">
      <c r="A149" s="3" t="s">
        <v>210</v>
      </c>
      <c r="B149">
        <v>24</v>
      </c>
      <c r="D149" t="str">
        <f t="shared" si="5"/>
        <v>K Waiswa</v>
      </c>
      <c r="E149">
        <f ca="1" t="shared" si="6"/>
        <v>61.11</v>
      </c>
      <c r="H149" s="3" t="s">
        <v>205</v>
      </c>
      <c r="I149">
        <v>91.4525</v>
      </c>
      <c r="K149" s="3" t="s">
        <v>181</v>
      </c>
      <c r="L149">
        <v>0</v>
      </c>
      <c r="N149" s="3" t="s">
        <v>207</v>
      </c>
      <c r="O149">
        <v>0</v>
      </c>
      <c r="P149">
        <v>0</v>
      </c>
      <c r="R149" t="str">
        <f t="shared" si="7"/>
        <v>Hiri Hiri</v>
      </c>
      <c r="S149">
        <f ca="1" t="shared" si="8"/>
        <v>0</v>
      </c>
      <c r="T149">
        <f ca="1" t="shared" si="9"/>
        <v>0</v>
      </c>
    </row>
    <row r="150" spans="1:20">
      <c r="A150" s="3" t="s">
        <v>211</v>
      </c>
      <c r="B150">
        <v>37</v>
      </c>
      <c r="D150" t="str">
        <f t="shared" si="5"/>
        <v>Kabua Morea</v>
      </c>
      <c r="E150">
        <f ca="1" t="shared" si="6"/>
        <v>25</v>
      </c>
      <c r="H150" s="3" t="s">
        <v>206</v>
      </c>
      <c r="I150">
        <v>82.275</v>
      </c>
      <c r="K150" s="3" t="s">
        <v>182</v>
      </c>
      <c r="L150">
        <v>1</v>
      </c>
      <c r="N150" s="3" t="s">
        <v>208</v>
      </c>
      <c r="O150">
        <v>0</v>
      </c>
      <c r="P150">
        <v>0</v>
      </c>
      <c r="R150" t="str">
        <f t="shared" si="7"/>
        <v>Ibrahim Zadran</v>
      </c>
      <c r="S150">
        <f ca="1" t="shared" si="8"/>
        <v>0</v>
      </c>
      <c r="T150">
        <f ca="1" t="shared" si="9"/>
        <v>0</v>
      </c>
    </row>
    <row r="151" spans="1:20">
      <c r="A151" s="3" t="s">
        <v>212</v>
      </c>
      <c r="B151">
        <v>0</v>
      </c>
      <c r="D151" t="str">
        <f t="shared" ref="D151:D214" si="10">H136</f>
        <v>Kagiso Rabada</v>
      </c>
      <c r="E151">
        <f ca="1" t="shared" ref="E151:E214" si="11">GETPIVOTDATA("scored_SR",$H$6,"Player",D151)</f>
        <v>0</v>
      </c>
      <c r="H151" s="3" t="s">
        <v>207</v>
      </c>
      <c r="I151">
        <v>133.33</v>
      </c>
      <c r="K151" s="3" t="s">
        <v>183</v>
      </c>
      <c r="L151">
        <v>0</v>
      </c>
      <c r="N151" s="3" t="s">
        <v>209</v>
      </c>
      <c r="O151">
        <v>0</v>
      </c>
      <c r="P151">
        <v>0</v>
      </c>
      <c r="R151" t="str">
        <f t="shared" si="7"/>
        <v>Iftikhar Ahmed</v>
      </c>
      <c r="S151">
        <f ca="1" t="shared" si="8"/>
        <v>2</v>
      </c>
      <c r="T151">
        <f ca="1" t="shared" si="9"/>
        <v>15.8000001907349</v>
      </c>
    </row>
    <row r="152" spans="1:20">
      <c r="A152" s="3" t="s">
        <v>213</v>
      </c>
      <c r="B152">
        <v>13</v>
      </c>
      <c r="D152" t="str">
        <f t="shared" si="10"/>
        <v>Kaleem Sana</v>
      </c>
      <c r="E152">
        <f ca="1" t="shared" si="11"/>
        <v>23.215</v>
      </c>
      <c r="H152" s="3" t="s">
        <v>208</v>
      </c>
      <c r="I152">
        <v>0</v>
      </c>
      <c r="K152" s="3" t="s">
        <v>184</v>
      </c>
      <c r="L152">
        <v>2</v>
      </c>
      <c r="N152" s="3" t="s">
        <v>210</v>
      </c>
      <c r="O152">
        <v>4</v>
      </c>
      <c r="P152">
        <v>10.3000001907349</v>
      </c>
      <c r="R152" t="str">
        <f t="shared" si="7"/>
        <v>Imad Wasim</v>
      </c>
      <c r="S152">
        <f ca="1" t="shared" si="8"/>
        <v>2</v>
      </c>
      <c r="T152">
        <f ca="1" t="shared" si="9"/>
        <v>24.5</v>
      </c>
    </row>
    <row r="153" spans="1:20">
      <c r="A153" s="3" t="s">
        <v>214</v>
      </c>
      <c r="B153">
        <v>15</v>
      </c>
      <c r="D153" t="str">
        <f t="shared" si="10"/>
        <v>Kaleemullah</v>
      </c>
      <c r="E153">
        <f ca="1" t="shared" si="11"/>
        <v>45.2385714285714</v>
      </c>
      <c r="H153" s="3" t="s">
        <v>209</v>
      </c>
      <c r="I153">
        <v>115.65</v>
      </c>
      <c r="K153" s="3" t="s">
        <v>185</v>
      </c>
      <c r="L153">
        <v>12</v>
      </c>
      <c r="N153" s="3" t="s">
        <v>211</v>
      </c>
      <c r="O153">
        <v>0</v>
      </c>
      <c r="P153">
        <v>8.5</v>
      </c>
      <c r="R153" t="str">
        <f t="shared" si="7"/>
        <v>Ish Sodhi</v>
      </c>
      <c r="S153">
        <f ca="1" t="shared" si="8"/>
        <v>3</v>
      </c>
      <c r="T153">
        <f ca="1" t="shared" si="9"/>
        <v>0</v>
      </c>
    </row>
    <row r="154" spans="1:20">
      <c r="A154" s="3" t="s">
        <v>215</v>
      </c>
      <c r="B154">
        <v>56</v>
      </c>
      <c r="D154" t="str">
        <f t="shared" si="10"/>
        <v>Kamindu Mendis</v>
      </c>
      <c r="E154">
        <f ca="1" t="shared" si="11"/>
        <v>79.4433333333333</v>
      </c>
      <c r="H154" s="3" t="s">
        <v>210</v>
      </c>
      <c r="I154">
        <v>36.38</v>
      </c>
      <c r="K154" s="3" t="s">
        <v>186</v>
      </c>
      <c r="L154">
        <v>0</v>
      </c>
      <c r="N154" s="3" t="s">
        <v>212</v>
      </c>
      <c r="O154">
        <v>2</v>
      </c>
      <c r="P154">
        <v>8.69999980926514</v>
      </c>
      <c r="R154" t="str">
        <f t="shared" si="7"/>
        <v>J Charles</v>
      </c>
      <c r="S154">
        <f ca="1" t="shared" si="8"/>
        <v>0</v>
      </c>
      <c r="T154">
        <f ca="1" t="shared" si="9"/>
        <v>0</v>
      </c>
    </row>
    <row r="155" spans="1:20">
      <c r="A155" s="3" t="s">
        <v>216</v>
      </c>
      <c r="B155">
        <v>13</v>
      </c>
      <c r="D155" t="str">
        <f t="shared" si="10"/>
        <v>Kane Williamson (c)</v>
      </c>
      <c r="E155">
        <f ca="1" t="shared" si="11"/>
        <v>75.0366666666667</v>
      </c>
      <c r="H155" s="3" t="s">
        <v>211</v>
      </c>
      <c r="I155">
        <v>50.2075</v>
      </c>
      <c r="K155" s="3" t="s">
        <v>187</v>
      </c>
      <c r="L155">
        <v>5</v>
      </c>
      <c r="N155" s="3" t="s">
        <v>213</v>
      </c>
      <c r="O155">
        <v>0</v>
      </c>
      <c r="P155">
        <v>0</v>
      </c>
      <c r="R155" t="str">
        <f t="shared" si="7"/>
        <v>Jack Brassell</v>
      </c>
      <c r="S155">
        <f ca="1" t="shared" si="8"/>
        <v>0</v>
      </c>
      <c r="T155">
        <f ca="1" t="shared" si="9"/>
        <v>34</v>
      </c>
    </row>
    <row r="156" spans="1:20">
      <c r="A156" s="3" t="s">
        <v>217</v>
      </c>
      <c r="B156">
        <v>2</v>
      </c>
      <c r="D156" t="str">
        <f t="shared" si="10"/>
        <v>Karan KC</v>
      </c>
      <c r="E156">
        <f ca="1" t="shared" si="11"/>
        <v>47.2233333333333</v>
      </c>
      <c r="H156" s="3" t="s">
        <v>212</v>
      </c>
      <c r="I156">
        <v>0</v>
      </c>
      <c r="K156" s="3" t="s">
        <v>188</v>
      </c>
      <c r="L156">
        <v>0</v>
      </c>
      <c r="N156" s="3" t="s">
        <v>214</v>
      </c>
      <c r="O156">
        <v>0</v>
      </c>
      <c r="P156">
        <v>0</v>
      </c>
      <c r="R156" t="str">
        <f t="shared" si="7"/>
        <v>Jaker Ali</v>
      </c>
      <c r="S156">
        <f ca="1" t="shared" si="8"/>
        <v>0</v>
      </c>
      <c r="T156">
        <f ca="1" t="shared" si="9"/>
        <v>0</v>
      </c>
    </row>
    <row r="157" spans="1:20">
      <c r="A157" s="3" t="s">
        <v>218</v>
      </c>
      <c r="B157">
        <v>2</v>
      </c>
      <c r="D157" t="str">
        <f t="shared" si="10"/>
        <v>Karim Janat</v>
      </c>
      <c r="E157">
        <f ca="1" t="shared" si="11"/>
        <v>87.88</v>
      </c>
      <c r="H157" s="3" t="s">
        <v>213</v>
      </c>
      <c r="I157">
        <v>40.1966666666667</v>
      </c>
      <c r="K157" s="3" t="s">
        <v>189</v>
      </c>
      <c r="L157">
        <v>0</v>
      </c>
      <c r="N157" s="3" t="s">
        <v>215</v>
      </c>
      <c r="O157">
        <v>0</v>
      </c>
      <c r="P157">
        <v>0</v>
      </c>
      <c r="R157" t="str">
        <f t="shared" si="7"/>
        <v>James Neesham</v>
      </c>
      <c r="S157">
        <f ca="1" t="shared" si="8"/>
        <v>0</v>
      </c>
      <c r="T157">
        <f ca="1" t="shared" si="9"/>
        <v>0</v>
      </c>
    </row>
    <row r="158" spans="1:20">
      <c r="A158" s="3" t="s">
        <v>219</v>
      </c>
      <c r="B158">
        <v>22</v>
      </c>
      <c r="D158" t="str">
        <f t="shared" si="10"/>
        <v>Kashyap</v>
      </c>
      <c r="E158">
        <f ca="1" t="shared" si="11"/>
        <v>28.125</v>
      </c>
      <c r="H158" s="3" t="s">
        <v>214</v>
      </c>
      <c r="I158">
        <v>125</v>
      </c>
      <c r="K158" s="3" t="s">
        <v>190</v>
      </c>
      <c r="L158">
        <v>2</v>
      </c>
      <c r="N158" s="3" t="s">
        <v>216</v>
      </c>
      <c r="O158">
        <v>2</v>
      </c>
      <c r="P158">
        <v>11</v>
      </c>
      <c r="R158" t="str">
        <f t="shared" si="7"/>
        <v>Jan Frylinck</v>
      </c>
      <c r="S158">
        <f ca="1" t="shared" si="8"/>
        <v>0</v>
      </c>
      <c r="T158">
        <f ca="1" t="shared" si="9"/>
        <v>0</v>
      </c>
    </row>
    <row r="159" spans="1:20">
      <c r="A159" s="3" t="s">
        <v>220</v>
      </c>
      <c r="B159">
        <v>0</v>
      </c>
      <c r="D159" t="str">
        <f t="shared" si="10"/>
        <v>Kashyap Prajapati</v>
      </c>
      <c r="E159">
        <f ca="1" t="shared" si="11"/>
        <v>43.75</v>
      </c>
      <c r="H159" s="3" t="s">
        <v>215</v>
      </c>
      <c r="I159">
        <v>74.325</v>
      </c>
      <c r="K159" s="3" t="s">
        <v>191</v>
      </c>
      <c r="L159">
        <v>0</v>
      </c>
      <c r="N159" s="3" t="s">
        <v>217</v>
      </c>
      <c r="O159">
        <v>6</v>
      </c>
      <c r="P159">
        <v>19.1999998092651</v>
      </c>
      <c r="R159" t="str">
        <f t="shared" si="7"/>
        <v>Jasdeep Singh</v>
      </c>
      <c r="S159">
        <f ca="1" t="shared" si="8"/>
        <v>1</v>
      </c>
      <c r="T159">
        <f ca="1" t="shared" si="9"/>
        <v>18.3000001907349</v>
      </c>
    </row>
    <row r="160" spans="1:20">
      <c r="A160" s="3" t="s">
        <v>221</v>
      </c>
      <c r="B160">
        <v>7</v>
      </c>
      <c r="D160" t="str">
        <f t="shared" si="10"/>
        <v>Kenneth Waiswa</v>
      </c>
      <c r="E160">
        <f ca="1" t="shared" si="11"/>
        <v>26.875</v>
      </c>
      <c r="H160" s="3" t="s">
        <v>216</v>
      </c>
      <c r="I160">
        <v>162.5</v>
      </c>
      <c r="K160" s="3" t="s">
        <v>192</v>
      </c>
      <c r="L160">
        <v>0</v>
      </c>
      <c r="N160" s="3" t="s">
        <v>218</v>
      </c>
      <c r="O160">
        <v>2</v>
      </c>
      <c r="P160">
        <v>5.19999980926514</v>
      </c>
      <c r="R160" t="str">
        <f t="shared" si="7"/>
        <v>Jasprit Bumrah</v>
      </c>
      <c r="S160">
        <f ca="1" t="shared" si="8"/>
        <v>3</v>
      </c>
      <c r="T160">
        <f ca="1" t="shared" si="9"/>
        <v>3.5</v>
      </c>
    </row>
    <row r="161" spans="1:20">
      <c r="A161" s="3" t="s">
        <v>222</v>
      </c>
      <c r="B161">
        <v>4</v>
      </c>
      <c r="D161" t="str">
        <f t="shared" si="10"/>
        <v>Keshav Maharaj</v>
      </c>
      <c r="E161">
        <f ca="1" t="shared" si="11"/>
        <v>0</v>
      </c>
      <c r="H161" s="3" t="s">
        <v>217</v>
      </c>
      <c r="I161">
        <v>6.66666666666667</v>
      </c>
      <c r="K161" s="3" t="s">
        <v>193</v>
      </c>
      <c r="L161">
        <v>1</v>
      </c>
      <c r="N161" s="3" t="s">
        <v>219</v>
      </c>
      <c r="O161">
        <v>0</v>
      </c>
      <c r="P161">
        <v>0</v>
      </c>
      <c r="R161" t="str">
        <f t="shared" si="7"/>
        <v>Jeremy Gordon</v>
      </c>
      <c r="S161">
        <f ca="1" t="shared" si="8"/>
        <v>3</v>
      </c>
      <c r="T161">
        <f ca="1" t="shared" si="9"/>
        <v>23.5999999046326</v>
      </c>
    </row>
    <row r="162" spans="1:20">
      <c r="A162" s="3" t="s">
        <v>223</v>
      </c>
      <c r="B162">
        <v>0</v>
      </c>
      <c r="D162" t="str">
        <f t="shared" si="10"/>
        <v>Khalid Kail</v>
      </c>
      <c r="E162">
        <f ca="1" t="shared" si="11"/>
        <v>64.6525</v>
      </c>
      <c r="H162" s="3" t="s">
        <v>218</v>
      </c>
      <c r="I162">
        <v>22.2233333333333</v>
      </c>
      <c r="K162" s="3" t="s">
        <v>194</v>
      </c>
      <c r="L162">
        <v>1</v>
      </c>
      <c r="N162" s="3" t="s">
        <v>220</v>
      </c>
      <c r="O162">
        <v>0</v>
      </c>
      <c r="P162">
        <v>6</v>
      </c>
      <c r="R162" t="str">
        <f t="shared" si="7"/>
        <v>Jessy Singh</v>
      </c>
      <c r="S162">
        <f ca="1" t="shared" si="8"/>
        <v>0</v>
      </c>
      <c r="T162">
        <f ca="1" t="shared" si="9"/>
        <v>8</v>
      </c>
    </row>
    <row r="163" spans="1:20">
      <c r="A163" s="3" t="s">
        <v>224</v>
      </c>
      <c r="B163">
        <v>74</v>
      </c>
      <c r="D163" t="str">
        <f t="shared" si="10"/>
        <v>Kingma</v>
      </c>
      <c r="E163">
        <f ca="1" t="shared" si="11"/>
        <v>0</v>
      </c>
      <c r="H163" s="3" t="s">
        <v>219</v>
      </c>
      <c r="I163">
        <v>81.1966666666667</v>
      </c>
      <c r="K163" s="3" t="s">
        <v>195</v>
      </c>
      <c r="L163">
        <v>4</v>
      </c>
      <c r="N163" s="3" t="s">
        <v>221</v>
      </c>
      <c r="O163">
        <v>0</v>
      </c>
      <c r="P163">
        <v>0</v>
      </c>
      <c r="R163" t="str">
        <f t="shared" si="7"/>
        <v>JJ Smit</v>
      </c>
      <c r="S163">
        <f ca="1" t="shared" si="8"/>
        <v>0</v>
      </c>
      <c r="T163">
        <f ca="1" t="shared" si="9"/>
        <v>0</v>
      </c>
    </row>
    <row r="164" spans="1:20">
      <c r="A164" s="3" t="s">
        <v>225</v>
      </c>
      <c r="B164">
        <v>3</v>
      </c>
      <c r="D164" t="str">
        <f t="shared" si="10"/>
        <v>Kiplin Doriga (wk)</v>
      </c>
      <c r="E164">
        <f ca="1" t="shared" si="11"/>
        <v>91.4525</v>
      </c>
      <c r="H164" s="3" t="s">
        <v>220</v>
      </c>
      <c r="I164">
        <v>0</v>
      </c>
      <c r="K164" s="3" t="s">
        <v>196</v>
      </c>
      <c r="L164">
        <v>3</v>
      </c>
      <c r="N164" s="3" t="s">
        <v>222</v>
      </c>
      <c r="O164">
        <v>2</v>
      </c>
      <c r="P164">
        <v>11.5</v>
      </c>
      <c r="R164" t="str">
        <f t="shared" si="7"/>
        <v>Jofra Archer</v>
      </c>
      <c r="S164">
        <f ca="1" t="shared" si="8"/>
        <v>4</v>
      </c>
      <c r="T164">
        <f ca="1" t="shared" si="9"/>
        <v>39.0999999046326</v>
      </c>
    </row>
    <row r="165" spans="1:20">
      <c r="A165" s="3" t="s">
        <v>226</v>
      </c>
      <c r="B165">
        <v>9</v>
      </c>
      <c r="D165" t="str">
        <f t="shared" si="10"/>
        <v>Klaasen</v>
      </c>
      <c r="E165">
        <f ca="1" t="shared" si="11"/>
        <v>82.275</v>
      </c>
      <c r="H165" s="3" t="s">
        <v>221</v>
      </c>
      <c r="I165">
        <v>21.875</v>
      </c>
      <c r="K165" s="3" t="s">
        <v>197</v>
      </c>
      <c r="L165">
        <v>2</v>
      </c>
      <c r="N165" s="3" t="s">
        <v>223</v>
      </c>
      <c r="O165">
        <v>1</v>
      </c>
      <c r="P165">
        <v>17.5</v>
      </c>
      <c r="R165" t="str">
        <f t="shared" si="7"/>
        <v>John Kariko</v>
      </c>
      <c r="S165">
        <f ca="1" t="shared" si="8"/>
        <v>1</v>
      </c>
      <c r="T165">
        <f ca="1" t="shared" si="9"/>
        <v>13.6999998092651</v>
      </c>
    </row>
    <row r="166" spans="1:20">
      <c r="A166" s="3" t="s">
        <v>227</v>
      </c>
      <c r="B166">
        <v>59</v>
      </c>
      <c r="D166" t="str">
        <f t="shared" si="10"/>
        <v>Kohli</v>
      </c>
      <c r="E166">
        <f ca="1" t="shared" si="11"/>
        <v>133.33</v>
      </c>
      <c r="H166" s="3" t="s">
        <v>222</v>
      </c>
      <c r="I166">
        <v>16.6666666666667</v>
      </c>
      <c r="K166" s="3" t="s">
        <v>198</v>
      </c>
      <c r="L166">
        <v>3</v>
      </c>
      <c r="N166" s="3" t="s">
        <v>224</v>
      </c>
      <c r="O166">
        <v>1</v>
      </c>
      <c r="P166">
        <v>23.1999998092651</v>
      </c>
      <c r="R166" t="str">
        <f t="shared" si="7"/>
        <v>Johnson Charles</v>
      </c>
      <c r="S166">
        <f ca="1" t="shared" si="8"/>
        <v>0</v>
      </c>
      <c r="T166">
        <f ca="1" t="shared" si="9"/>
        <v>0</v>
      </c>
    </row>
    <row r="167" spans="1:20">
      <c r="A167" s="3" t="s">
        <v>228</v>
      </c>
      <c r="B167">
        <v>52</v>
      </c>
      <c r="D167" t="str">
        <f t="shared" si="10"/>
        <v>Kotze</v>
      </c>
      <c r="E167">
        <f ca="1" t="shared" si="11"/>
        <v>0</v>
      </c>
      <c r="H167" s="3" t="s">
        <v>223</v>
      </c>
      <c r="I167">
        <v>0</v>
      </c>
      <c r="K167" s="3" t="s">
        <v>199</v>
      </c>
      <c r="L167">
        <v>1</v>
      </c>
      <c r="N167" s="3" t="s">
        <v>225</v>
      </c>
      <c r="O167">
        <v>0</v>
      </c>
      <c r="P167">
        <v>0</v>
      </c>
      <c r="R167" t="str">
        <f t="shared" si="7"/>
        <v>Jonny Bairstow</v>
      </c>
      <c r="S167">
        <f ca="1" t="shared" si="8"/>
        <v>0</v>
      </c>
      <c r="T167">
        <f ca="1" t="shared" si="9"/>
        <v>0</v>
      </c>
    </row>
    <row r="168" spans="1:20">
      <c r="A168" s="3" t="s">
        <v>229</v>
      </c>
      <c r="B168">
        <v>4</v>
      </c>
      <c r="D168" t="str">
        <f t="shared" si="10"/>
        <v>Kusal Mendis (wk)</v>
      </c>
      <c r="E168">
        <f ca="1" t="shared" si="11"/>
        <v>115.65</v>
      </c>
      <c r="H168" s="3" t="s">
        <v>224</v>
      </c>
      <c r="I168">
        <v>52.025</v>
      </c>
      <c r="K168" s="3" t="s">
        <v>200</v>
      </c>
      <c r="L168">
        <v>1</v>
      </c>
      <c r="N168" s="3" t="s">
        <v>226</v>
      </c>
      <c r="O168">
        <v>2</v>
      </c>
      <c r="P168">
        <v>17.8999996185303</v>
      </c>
      <c r="R168" t="str">
        <f t="shared" si="7"/>
        <v>Jos Buttler (c &amp; wk)</v>
      </c>
      <c r="S168">
        <f ca="1" t="shared" si="8"/>
        <v>0</v>
      </c>
      <c r="T168">
        <f ca="1" t="shared" si="9"/>
        <v>0</v>
      </c>
    </row>
    <row r="169" spans="1:20">
      <c r="A169" s="3" t="s">
        <v>230</v>
      </c>
      <c r="B169">
        <v>0</v>
      </c>
      <c r="D169" t="str">
        <f t="shared" si="10"/>
        <v>Kushal Bhurtel</v>
      </c>
      <c r="E169">
        <f ca="1" t="shared" si="11"/>
        <v>36.38</v>
      </c>
      <c r="H169" s="3" t="s">
        <v>225</v>
      </c>
      <c r="I169">
        <v>62.5</v>
      </c>
      <c r="K169" s="3" t="s">
        <v>201</v>
      </c>
      <c r="L169">
        <v>0</v>
      </c>
      <c r="N169" s="3" t="s">
        <v>227</v>
      </c>
      <c r="O169">
        <v>4</v>
      </c>
      <c r="P169">
        <v>14.3000001907349</v>
      </c>
      <c r="R169" t="str">
        <f t="shared" si="7"/>
        <v>Josh Hazlewood</v>
      </c>
      <c r="S169">
        <f ca="1" t="shared" si="8"/>
        <v>1</v>
      </c>
      <c r="T169">
        <f ca="1" t="shared" si="9"/>
        <v>12.1999998092651</v>
      </c>
    </row>
    <row r="170" spans="1:20">
      <c r="A170" s="3" t="s">
        <v>231</v>
      </c>
      <c r="B170">
        <v>0</v>
      </c>
      <c r="D170" t="str">
        <f t="shared" si="10"/>
        <v>Kushal Malla</v>
      </c>
      <c r="E170">
        <f ca="1" t="shared" si="11"/>
        <v>50.2075</v>
      </c>
      <c r="H170" s="3" t="s">
        <v>226</v>
      </c>
      <c r="I170">
        <v>26.4285714285714</v>
      </c>
      <c r="K170" s="3" t="s">
        <v>202</v>
      </c>
      <c r="L170">
        <v>0</v>
      </c>
      <c r="N170" s="3" t="s">
        <v>228</v>
      </c>
      <c r="O170">
        <v>3</v>
      </c>
      <c r="P170">
        <v>18.6000003814697</v>
      </c>
      <c r="R170" t="str">
        <f t="shared" si="7"/>
        <v>Joshua Little</v>
      </c>
      <c r="S170">
        <f ca="1" t="shared" si="8"/>
        <v>0</v>
      </c>
      <c r="T170">
        <f ca="1" t="shared" si="9"/>
        <v>25.3999996185303</v>
      </c>
    </row>
    <row r="171" spans="1:20">
      <c r="A171" s="3" t="s">
        <v>232</v>
      </c>
      <c r="B171">
        <v>19</v>
      </c>
      <c r="D171" t="str">
        <f t="shared" si="10"/>
        <v>Lamichhane</v>
      </c>
      <c r="E171">
        <f ca="1" t="shared" si="11"/>
        <v>0</v>
      </c>
      <c r="H171" s="3" t="s">
        <v>227</v>
      </c>
      <c r="I171">
        <v>67.8166666666667</v>
      </c>
      <c r="K171" s="3" t="s">
        <v>203</v>
      </c>
      <c r="L171">
        <v>3</v>
      </c>
      <c r="N171" s="3" t="s">
        <v>229</v>
      </c>
      <c r="O171">
        <v>0</v>
      </c>
      <c r="P171">
        <v>0</v>
      </c>
      <c r="R171" t="str">
        <f t="shared" si="7"/>
        <v>Juma Miyagi</v>
      </c>
      <c r="S171">
        <f ca="1" t="shared" si="8"/>
        <v>2</v>
      </c>
      <c r="T171">
        <f ca="1" t="shared" si="9"/>
        <v>19.0999999046326</v>
      </c>
    </row>
    <row r="172" spans="1:20">
      <c r="A172" s="3" t="s">
        <v>233</v>
      </c>
      <c r="B172">
        <v>3</v>
      </c>
      <c r="D172" t="str">
        <f t="shared" si="10"/>
        <v>Lega Siaka</v>
      </c>
      <c r="E172">
        <f ca="1" t="shared" si="11"/>
        <v>40.1966666666667</v>
      </c>
      <c r="H172" s="3" t="s">
        <v>228</v>
      </c>
      <c r="I172">
        <v>61.77</v>
      </c>
      <c r="K172" s="3" t="s">
        <v>204</v>
      </c>
      <c r="L172">
        <v>0</v>
      </c>
      <c r="N172" s="3" t="s">
        <v>230</v>
      </c>
      <c r="O172">
        <v>4</v>
      </c>
      <c r="P172">
        <v>22.3999996185303</v>
      </c>
      <c r="R172" t="str">
        <f t="shared" si="7"/>
        <v>Junaid Siddiqui</v>
      </c>
      <c r="S172">
        <f ca="1" t="shared" si="8"/>
        <v>1</v>
      </c>
      <c r="T172">
        <f ca="1" t="shared" si="9"/>
        <v>16.1000003814697</v>
      </c>
    </row>
    <row r="173" spans="1:20">
      <c r="A173" s="3" t="s">
        <v>234</v>
      </c>
      <c r="B173">
        <v>0</v>
      </c>
      <c r="D173" t="str">
        <f t="shared" si="10"/>
        <v>Liam Livingstone</v>
      </c>
      <c r="E173">
        <f ca="1" t="shared" si="11"/>
        <v>125</v>
      </c>
      <c r="H173" s="3" t="s">
        <v>229</v>
      </c>
      <c r="I173">
        <v>57.14</v>
      </c>
      <c r="K173" s="3" t="s">
        <v>205</v>
      </c>
      <c r="L173">
        <v>7</v>
      </c>
      <c r="N173" s="3" t="s">
        <v>231</v>
      </c>
      <c r="O173">
        <v>4</v>
      </c>
      <c r="P173">
        <v>16.5</v>
      </c>
      <c r="R173" t="str">
        <f t="shared" si="7"/>
        <v>K Waiswa</v>
      </c>
      <c r="S173">
        <f ca="1" t="shared" si="8"/>
        <v>0</v>
      </c>
      <c r="T173">
        <f ca="1" t="shared" si="9"/>
        <v>0</v>
      </c>
    </row>
    <row r="174" spans="1:20">
      <c r="A174" s="3" t="s">
        <v>235</v>
      </c>
      <c r="B174">
        <v>62</v>
      </c>
      <c r="D174" t="str">
        <f t="shared" si="10"/>
        <v>Litton Das (wk)</v>
      </c>
      <c r="E174">
        <f ca="1" t="shared" si="11"/>
        <v>74.325</v>
      </c>
      <c r="H174" s="3" t="s">
        <v>230</v>
      </c>
      <c r="I174">
        <v>0</v>
      </c>
      <c r="K174" s="3" t="s">
        <v>206</v>
      </c>
      <c r="L174">
        <v>5</v>
      </c>
      <c r="N174" s="3" t="s">
        <v>232</v>
      </c>
      <c r="O174">
        <v>0</v>
      </c>
      <c r="P174">
        <v>0</v>
      </c>
      <c r="R174" t="str">
        <f t="shared" si="7"/>
        <v>Kabua Morea</v>
      </c>
      <c r="S174">
        <f ca="1" t="shared" si="8"/>
        <v>2</v>
      </c>
      <c r="T174">
        <f ca="1" t="shared" si="9"/>
        <v>11.7000000476837</v>
      </c>
    </row>
    <row r="175" spans="1:20">
      <c r="A175" s="3" t="s">
        <v>236</v>
      </c>
      <c r="B175">
        <v>12</v>
      </c>
      <c r="D175" t="str">
        <f t="shared" si="10"/>
        <v>Livingstone</v>
      </c>
      <c r="E175">
        <f ca="1" t="shared" si="11"/>
        <v>162.5</v>
      </c>
      <c r="H175" s="3" t="s">
        <v>231</v>
      </c>
      <c r="I175">
        <v>0</v>
      </c>
      <c r="K175" s="3" t="s">
        <v>207</v>
      </c>
      <c r="L175">
        <v>1</v>
      </c>
      <c r="N175" s="3" t="s">
        <v>233</v>
      </c>
      <c r="O175">
        <v>5</v>
      </c>
      <c r="P175">
        <v>17.1999998092651</v>
      </c>
      <c r="R175" t="str">
        <f t="shared" ref="R175:R238" si="12">N134</f>
        <v>Kagiso Rabada</v>
      </c>
      <c r="S175">
        <f ca="1" t="shared" ref="S175:S238" si="13">GETPIVOTDATA("Sum of Wickets_Conseded",$N$4,"Player",N134)</f>
        <v>2</v>
      </c>
      <c r="T175">
        <f ca="1" t="shared" ref="T175:T238" si="14">GETPIVOTDATA("Sum of ECO_Conseded",$N$4,"Player",N134)</f>
        <v>13.3000001907349</v>
      </c>
    </row>
    <row r="176" spans="1:20">
      <c r="A176" s="3" t="s">
        <v>237</v>
      </c>
      <c r="B176">
        <v>36</v>
      </c>
      <c r="D176" t="str">
        <f t="shared" si="10"/>
        <v>Lockie Ferguson</v>
      </c>
      <c r="E176">
        <f ca="1" t="shared" si="11"/>
        <v>6.66666666666667</v>
      </c>
      <c r="H176" s="3" t="s">
        <v>232</v>
      </c>
      <c r="I176">
        <v>59.09</v>
      </c>
      <c r="K176" s="3" t="s">
        <v>208</v>
      </c>
      <c r="L176">
        <v>0</v>
      </c>
      <c r="N176" s="3" t="s">
        <v>234</v>
      </c>
      <c r="O176">
        <v>3</v>
      </c>
      <c r="P176">
        <v>14.8000001907349</v>
      </c>
      <c r="R176" t="str">
        <f t="shared" si="12"/>
        <v>Kaleem Sana</v>
      </c>
      <c r="S176">
        <f ca="1" t="shared" si="13"/>
        <v>1</v>
      </c>
      <c r="T176">
        <f ca="1" t="shared" si="14"/>
        <v>25</v>
      </c>
    </row>
    <row r="177" spans="1:20">
      <c r="A177" s="3" t="s">
        <v>238</v>
      </c>
      <c r="B177">
        <v>4</v>
      </c>
      <c r="D177" t="str">
        <f t="shared" si="10"/>
        <v>Logan van Beek</v>
      </c>
      <c r="E177">
        <f ca="1" t="shared" si="11"/>
        <v>22.2233333333333</v>
      </c>
      <c r="H177" s="3" t="s">
        <v>233</v>
      </c>
      <c r="I177">
        <v>3.75</v>
      </c>
      <c r="K177" s="3" t="s">
        <v>209</v>
      </c>
      <c r="L177">
        <v>8</v>
      </c>
      <c r="N177" s="3" t="s">
        <v>235</v>
      </c>
      <c r="O177">
        <v>0</v>
      </c>
      <c r="P177">
        <v>0</v>
      </c>
      <c r="R177" t="str">
        <f t="shared" si="12"/>
        <v>Kaleemullah</v>
      </c>
      <c r="S177">
        <f ca="1" t="shared" si="13"/>
        <v>2</v>
      </c>
      <c r="T177">
        <f ca="1" t="shared" si="14"/>
        <v>33.5</v>
      </c>
    </row>
    <row r="178" spans="1:20">
      <c r="A178" s="3" t="s">
        <v>239</v>
      </c>
      <c r="B178">
        <v>79</v>
      </c>
      <c r="D178" t="str">
        <f t="shared" si="10"/>
        <v>Lorcan Tucker (wk)</v>
      </c>
      <c r="E178">
        <f ca="1" t="shared" si="11"/>
        <v>81.1966666666667</v>
      </c>
      <c r="H178" s="3" t="s">
        <v>234</v>
      </c>
      <c r="I178">
        <v>0</v>
      </c>
      <c r="K178" s="3" t="s">
        <v>210</v>
      </c>
      <c r="L178">
        <v>4</v>
      </c>
      <c r="N178" s="3" t="s">
        <v>236</v>
      </c>
      <c r="O178">
        <v>2</v>
      </c>
      <c r="P178">
        <v>5.5</v>
      </c>
      <c r="R178" t="str">
        <f t="shared" si="12"/>
        <v>Kamindu Mendis</v>
      </c>
      <c r="S178">
        <f ca="1" t="shared" si="13"/>
        <v>0</v>
      </c>
      <c r="T178">
        <f ca="1" t="shared" si="14"/>
        <v>0</v>
      </c>
    </row>
    <row r="179" spans="1:20">
      <c r="A179" s="3" t="s">
        <v>240</v>
      </c>
      <c r="B179">
        <v>28</v>
      </c>
      <c r="D179" t="str">
        <f t="shared" si="10"/>
        <v>M Bracewell</v>
      </c>
      <c r="E179">
        <f ca="1" t="shared" si="11"/>
        <v>0</v>
      </c>
      <c r="H179" s="3" t="s">
        <v>235</v>
      </c>
      <c r="I179">
        <v>128.07</v>
      </c>
      <c r="K179" s="3" t="s">
        <v>211</v>
      </c>
      <c r="L179">
        <v>3</v>
      </c>
      <c r="N179" s="3" t="s">
        <v>237</v>
      </c>
      <c r="O179">
        <v>0</v>
      </c>
      <c r="P179">
        <v>0</v>
      </c>
      <c r="R179" t="str">
        <f t="shared" si="12"/>
        <v>Kane Williamson (c)</v>
      </c>
      <c r="S179">
        <f ca="1" t="shared" si="13"/>
        <v>0</v>
      </c>
      <c r="T179">
        <f ca="1" t="shared" si="14"/>
        <v>0</v>
      </c>
    </row>
    <row r="180" spans="1:20">
      <c r="A180" s="3" t="s">
        <v>241</v>
      </c>
      <c r="B180">
        <v>47</v>
      </c>
      <c r="D180" t="str">
        <f t="shared" si="10"/>
        <v>M Theekshana</v>
      </c>
      <c r="E180">
        <f ca="1" t="shared" si="11"/>
        <v>21.875</v>
      </c>
      <c r="H180" s="3" t="s">
        <v>236</v>
      </c>
      <c r="I180">
        <v>35.295</v>
      </c>
      <c r="K180" s="3" t="s">
        <v>212</v>
      </c>
      <c r="L180">
        <v>0</v>
      </c>
      <c r="N180" s="3" t="s">
        <v>238</v>
      </c>
      <c r="O180">
        <v>0</v>
      </c>
      <c r="P180">
        <v>0</v>
      </c>
      <c r="R180" t="str">
        <f t="shared" si="12"/>
        <v>Karan KC</v>
      </c>
      <c r="S180">
        <f ca="1" t="shared" si="13"/>
        <v>0</v>
      </c>
      <c r="T180">
        <f ca="1" t="shared" si="14"/>
        <v>14.6999998092651</v>
      </c>
    </row>
    <row r="181" spans="1:20">
      <c r="A181" s="3" t="s">
        <v>242</v>
      </c>
      <c r="B181">
        <v>0</v>
      </c>
      <c r="D181" t="str">
        <f t="shared" si="10"/>
        <v>Maharaj</v>
      </c>
      <c r="E181">
        <f ca="1" t="shared" si="11"/>
        <v>16.6666666666667</v>
      </c>
      <c r="H181" s="3" t="s">
        <v>237</v>
      </c>
      <c r="I181">
        <v>137.046666666667</v>
      </c>
      <c r="K181" s="3" t="s">
        <v>213</v>
      </c>
      <c r="L181">
        <v>1</v>
      </c>
      <c r="N181" s="3" t="s">
        <v>239</v>
      </c>
      <c r="O181">
        <v>0</v>
      </c>
      <c r="P181">
        <v>0</v>
      </c>
      <c r="R181" t="str">
        <f t="shared" si="12"/>
        <v>Karim Janat</v>
      </c>
      <c r="S181">
        <f ca="1" t="shared" si="13"/>
        <v>0</v>
      </c>
      <c r="T181">
        <f ca="1" t="shared" si="14"/>
        <v>2.5</v>
      </c>
    </row>
    <row r="182" spans="1:20">
      <c r="A182" s="3" t="s">
        <v>243</v>
      </c>
      <c r="B182">
        <v>89</v>
      </c>
      <c r="D182" t="str">
        <f t="shared" si="10"/>
        <v>Maheesh Theekshana</v>
      </c>
      <c r="E182">
        <f ca="1" t="shared" si="11"/>
        <v>0</v>
      </c>
      <c r="H182" s="3" t="s">
        <v>238</v>
      </c>
      <c r="I182">
        <v>80</v>
      </c>
      <c r="K182" s="3" t="s">
        <v>214</v>
      </c>
      <c r="L182">
        <v>1</v>
      </c>
      <c r="N182" s="3" t="s">
        <v>240</v>
      </c>
      <c r="O182">
        <v>1</v>
      </c>
      <c r="P182">
        <v>8.5</v>
      </c>
      <c r="R182" t="str">
        <f t="shared" si="12"/>
        <v>Kashyap</v>
      </c>
      <c r="S182">
        <f ca="1" t="shared" si="13"/>
        <v>0</v>
      </c>
      <c r="T182">
        <f ca="1" t="shared" si="14"/>
        <v>0</v>
      </c>
    </row>
    <row r="183" spans="1:20">
      <c r="A183" s="3" t="s">
        <v>244</v>
      </c>
      <c r="B183">
        <v>40</v>
      </c>
      <c r="D183" t="str">
        <f t="shared" si="10"/>
        <v>Mahmudullah</v>
      </c>
      <c r="E183">
        <f ca="1" t="shared" si="11"/>
        <v>52.025</v>
      </c>
      <c r="H183" s="3" t="s">
        <v>239</v>
      </c>
      <c r="I183">
        <v>89.5825</v>
      </c>
      <c r="K183" s="3" t="s">
        <v>215</v>
      </c>
      <c r="L183">
        <v>5</v>
      </c>
      <c r="N183" s="3" t="s">
        <v>241</v>
      </c>
      <c r="O183">
        <v>6</v>
      </c>
      <c r="P183">
        <v>27.7999999523163</v>
      </c>
      <c r="R183" t="str">
        <f t="shared" si="12"/>
        <v>Kashyap Prajapati</v>
      </c>
      <c r="S183">
        <f ca="1" t="shared" si="13"/>
        <v>0</v>
      </c>
      <c r="T183">
        <f ca="1" t="shared" si="14"/>
        <v>0</v>
      </c>
    </row>
    <row r="184" spans="1:20">
      <c r="A184" s="3" t="s">
        <v>245</v>
      </c>
      <c r="B184">
        <v>50</v>
      </c>
      <c r="D184" t="str">
        <f t="shared" si="10"/>
        <v>Malan Kruger</v>
      </c>
      <c r="E184">
        <f ca="1" t="shared" si="11"/>
        <v>62.5</v>
      </c>
      <c r="H184" s="3" t="s">
        <v>240</v>
      </c>
      <c r="I184">
        <v>37.3333333333333</v>
      </c>
      <c r="K184" s="3" t="s">
        <v>216</v>
      </c>
      <c r="L184">
        <v>2</v>
      </c>
      <c r="N184" s="3" t="s">
        <v>242</v>
      </c>
      <c r="O184">
        <v>0</v>
      </c>
      <c r="P184">
        <v>0</v>
      </c>
      <c r="R184" t="str">
        <f t="shared" si="12"/>
        <v>Kenneth Waiswa</v>
      </c>
      <c r="S184">
        <f ca="1" t="shared" si="13"/>
        <v>0</v>
      </c>
      <c r="T184">
        <f ca="1" t="shared" si="14"/>
        <v>0</v>
      </c>
    </row>
    <row r="185" spans="1:20">
      <c r="A185" s="3" t="s">
        <v>246</v>
      </c>
      <c r="B185">
        <v>43</v>
      </c>
      <c r="D185" t="str">
        <f t="shared" si="10"/>
        <v>Marco Jansen</v>
      </c>
      <c r="E185">
        <f ca="1" t="shared" si="11"/>
        <v>26.4285714285714</v>
      </c>
      <c r="H185" s="3" t="s">
        <v>241</v>
      </c>
      <c r="I185">
        <v>55.1785714285714</v>
      </c>
      <c r="K185" s="3" t="s">
        <v>217</v>
      </c>
      <c r="L185">
        <v>0</v>
      </c>
      <c r="N185" s="3" t="s">
        <v>243</v>
      </c>
      <c r="O185">
        <v>0</v>
      </c>
      <c r="P185">
        <v>0</v>
      </c>
      <c r="R185" t="str">
        <f t="shared" si="12"/>
        <v>Keshav Maharaj</v>
      </c>
      <c r="S185">
        <f ca="1" t="shared" si="13"/>
        <v>3</v>
      </c>
      <c r="T185">
        <f ca="1" t="shared" si="14"/>
        <v>6.80000019073486</v>
      </c>
    </row>
    <row r="186" spans="1:20">
      <c r="A186" s="3" t="s">
        <v>247</v>
      </c>
      <c r="B186">
        <v>75</v>
      </c>
      <c r="D186" t="str">
        <f t="shared" si="10"/>
        <v>Marcus Stoinis</v>
      </c>
      <c r="E186">
        <f ca="1" t="shared" si="11"/>
        <v>67.8166666666667</v>
      </c>
      <c r="H186" s="3" t="s">
        <v>242</v>
      </c>
      <c r="I186">
        <v>0</v>
      </c>
      <c r="K186" s="3" t="s">
        <v>218</v>
      </c>
      <c r="L186">
        <v>0</v>
      </c>
      <c r="N186" s="3" t="s">
        <v>244</v>
      </c>
      <c r="O186">
        <v>3</v>
      </c>
      <c r="P186">
        <v>27.8000001907349</v>
      </c>
      <c r="R186" t="str">
        <f t="shared" si="12"/>
        <v>Khalid Kail</v>
      </c>
      <c r="S186">
        <f ca="1" t="shared" si="13"/>
        <v>0</v>
      </c>
      <c r="T186">
        <f ca="1" t="shared" si="14"/>
        <v>0</v>
      </c>
    </row>
    <row r="187" spans="1:20">
      <c r="A187" s="3" t="s">
        <v>248</v>
      </c>
      <c r="B187">
        <v>25</v>
      </c>
      <c r="D187" t="str">
        <f t="shared" si="10"/>
        <v>Mark Adair</v>
      </c>
      <c r="E187">
        <f ca="1" t="shared" si="11"/>
        <v>61.77</v>
      </c>
      <c r="H187" s="3" t="s">
        <v>243</v>
      </c>
      <c r="I187">
        <v>117.4375</v>
      </c>
      <c r="K187" s="3" t="s">
        <v>219</v>
      </c>
      <c r="L187">
        <v>2</v>
      </c>
      <c r="N187" s="3" t="s">
        <v>245</v>
      </c>
      <c r="O187">
        <v>0</v>
      </c>
      <c r="P187">
        <v>0</v>
      </c>
      <c r="R187" t="str">
        <f t="shared" si="12"/>
        <v>Kingma</v>
      </c>
      <c r="S187">
        <f ca="1" t="shared" si="13"/>
        <v>1</v>
      </c>
      <c r="T187">
        <f ca="1" t="shared" si="14"/>
        <v>23.5</v>
      </c>
    </row>
    <row r="188" spans="1:20">
      <c r="A188" s="3" t="s">
        <v>249</v>
      </c>
      <c r="B188">
        <v>0</v>
      </c>
      <c r="D188" t="str">
        <f t="shared" si="10"/>
        <v>Mark Chapman</v>
      </c>
      <c r="E188">
        <f ca="1" t="shared" si="11"/>
        <v>57.14</v>
      </c>
      <c r="H188" s="3" t="s">
        <v>244</v>
      </c>
      <c r="I188">
        <v>53.676</v>
      </c>
      <c r="K188" s="3" t="s">
        <v>220</v>
      </c>
      <c r="L188">
        <v>0</v>
      </c>
      <c r="N188" s="3" t="s">
        <v>246</v>
      </c>
      <c r="O188">
        <v>0</v>
      </c>
      <c r="P188">
        <v>0</v>
      </c>
      <c r="R188" t="str">
        <f t="shared" si="12"/>
        <v>Kiplin Doriga (wk)</v>
      </c>
      <c r="S188">
        <f ca="1" t="shared" si="13"/>
        <v>0</v>
      </c>
      <c r="T188">
        <f ca="1" t="shared" si="14"/>
        <v>0</v>
      </c>
    </row>
    <row r="189" spans="1:20">
      <c r="A189" s="3" t="s">
        <v>250</v>
      </c>
      <c r="B189">
        <v>16</v>
      </c>
      <c r="D189" t="str">
        <f t="shared" si="10"/>
        <v>Mark Watt</v>
      </c>
      <c r="E189">
        <f ca="1" t="shared" si="11"/>
        <v>0</v>
      </c>
      <c r="H189" s="3" t="s">
        <v>245</v>
      </c>
      <c r="I189">
        <v>70.1525</v>
      </c>
      <c r="K189" s="3" t="s">
        <v>221</v>
      </c>
      <c r="L189">
        <v>1</v>
      </c>
      <c r="N189" s="3" t="s">
        <v>247</v>
      </c>
      <c r="O189">
        <v>0</v>
      </c>
      <c r="P189">
        <v>0</v>
      </c>
      <c r="R189" t="str">
        <f t="shared" si="12"/>
        <v>Klaasen</v>
      </c>
      <c r="S189">
        <f ca="1" t="shared" si="13"/>
        <v>0</v>
      </c>
      <c r="T189">
        <f ca="1" t="shared" si="14"/>
        <v>0</v>
      </c>
    </row>
    <row r="190" spans="1:20">
      <c r="A190" s="3" t="s">
        <v>251</v>
      </c>
      <c r="B190">
        <v>25</v>
      </c>
      <c r="D190" t="str">
        <f t="shared" si="10"/>
        <v>Mark Wood</v>
      </c>
      <c r="E190">
        <f ca="1" t="shared" si="11"/>
        <v>0</v>
      </c>
      <c r="H190" s="3" t="s">
        <v>246</v>
      </c>
      <c r="I190">
        <v>71.2633333333333</v>
      </c>
      <c r="K190" s="3" t="s">
        <v>222</v>
      </c>
      <c r="L190">
        <v>0</v>
      </c>
      <c r="N190" s="3" t="s">
        <v>248</v>
      </c>
      <c r="O190">
        <v>0</v>
      </c>
      <c r="P190">
        <v>0</v>
      </c>
      <c r="R190" t="str">
        <f t="shared" si="12"/>
        <v>Kohli</v>
      </c>
      <c r="S190">
        <f ca="1" t="shared" si="13"/>
        <v>0</v>
      </c>
      <c r="T190">
        <f ca="1" t="shared" si="14"/>
        <v>0</v>
      </c>
    </row>
    <row r="191" spans="1:20">
      <c r="A191" s="3" t="s">
        <v>252</v>
      </c>
      <c r="B191">
        <v>0</v>
      </c>
      <c r="D191" t="str">
        <f t="shared" si="10"/>
        <v>Markram (c)</v>
      </c>
      <c r="E191">
        <f ca="1" t="shared" si="11"/>
        <v>59.09</v>
      </c>
      <c r="H191" s="3" t="s">
        <v>247</v>
      </c>
      <c r="I191">
        <v>123.89</v>
      </c>
      <c r="K191" s="3" t="s">
        <v>223</v>
      </c>
      <c r="L191">
        <v>0</v>
      </c>
      <c r="N191" s="3" t="s">
        <v>249</v>
      </c>
      <c r="O191">
        <v>3</v>
      </c>
      <c r="P191">
        <v>28.8000001907349</v>
      </c>
      <c r="R191" t="str">
        <f t="shared" si="12"/>
        <v>Kotze</v>
      </c>
      <c r="S191">
        <f ca="1" t="shared" si="13"/>
        <v>0</v>
      </c>
      <c r="T191">
        <f ca="1" t="shared" si="14"/>
        <v>0</v>
      </c>
    </row>
    <row r="192" spans="1:20">
      <c r="A192" s="3" t="s">
        <v>253</v>
      </c>
      <c r="B192">
        <v>30</v>
      </c>
      <c r="D192" t="str">
        <f t="shared" si="10"/>
        <v>Masaba (c)</v>
      </c>
      <c r="E192">
        <f ca="1" t="shared" si="11"/>
        <v>3.75</v>
      </c>
      <c r="H192" s="3" t="s">
        <v>248</v>
      </c>
      <c r="I192">
        <v>112.5</v>
      </c>
      <c r="K192" s="3" t="s">
        <v>224</v>
      </c>
      <c r="L192">
        <v>9</v>
      </c>
      <c r="N192" s="3" t="s">
        <v>250</v>
      </c>
      <c r="O192">
        <v>0</v>
      </c>
      <c r="P192">
        <v>0</v>
      </c>
      <c r="R192" t="str">
        <f t="shared" si="12"/>
        <v>Kusal Mendis (wk)</v>
      </c>
      <c r="S192">
        <f ca="1" t="shared" si="13"/>
        <v>0</v>
      </c>
      <c r="T192">
        <f ca="1" t="shared" si="14"/>
        <v>0</v>
      </c>
    </row>
    <row r="193" spans="1:20">
      <c r="A193" s="3" t="s">
        <v>254</v>
      </c>
      <c r="B193">
        <v>6</v>
      </c>
      <c r="D193" t="str">
        <f t="shared" si="10"/>
        <v>Matheesha Pathirana</v>
      </c>
      <c r="E193">
        <f ca="1" t="shared" si="11"/>
        <v>0</v>
      </c>
      <c r="H193" s="3" t="s">
        <v>249</v>
      </c>
      <c r="I193">
        <v>0</v>
      </c>
      <c r="K193" s="3" t="s">
        <v>225</v>
      </c>
      <c r="L193">
        <v>0</v>
      </c>
      <c r="N193" s="3" t="s">
        <v>251</v>
      </c>
      <c r="O193">
        <v>0</v>
      </c>
      <c r="P193">
        <v>7.5</v>
      </c>
      <c r="R193" t="str">
        <f t="shared" si="12"/>
        <v>Kushal Bhurtel</v>
      </c>
      <c r="S193">
        <f ca="1" t="shared" si="13"/>
        <v>4</v>
      </c>
      <c r="T193">
        <f ca="1" t="shared" si="14"/>
        <v>10.3000001907349</v>
      </c>
    </row>
    <row r="194" spans="1:20">
      <c r="A194" s="3" t="s">
        <v>255</v>
      </c>
      <c r="B194">
        <v>101</v>
      </c>
      <c r="D194" t="str">
        <f t="shared" si="10"/>
        <v>Mathews</v>
      </c>
      <c r="E194">
        <f ca="1" t="shared" si="11"/>
        <v>128.07</v>
      </c>
      <c r="H194" s="3" t="s">
        <v>250</v>
      </c>
      <c r="I194">
        <v>266.67</v>
      </c>
      <c r="K194" s="3" t="s">
        <v>226</v>
      </c>
      <c r="L194">
        <v>0</v>
      </c>
      <c r="N194" s="3" t="s">
        <v>252</v>
      </c>
      <c r="O194">
        <v>1</v>
      </c>
      <c r="P194">
        <v>6.19999980926514</v>
      </c>
      <c r="R194" t="str">
        <f t="shared" si="12"/>
        <v>Kushal Malla</v>
      </c>
      <c r="S194">
        <f ca="1" t="shared" si="13"/>
        <v>0</v>
      </c>
      <c r="T194">
        <f ca="1" t="shared" si="14"/>
        <v>8.5</v>
      </c>
    </row>
    <row r="195" spans="1:20">
      <c r="A195" s="3" t="s">
        <v>256</v>
      </c>
      <c r="B195">
        <v>0</v>
      </c>
      <c r="D195" t="str">
        <f t="shared" si="10"/>
        <v>Matt Henry</v>
      </c>
      <c r="E195">
        <f ca="1" t="shared" si="11"/>
        <v>35.295</v>
      </c>
      <c r="H195" s="3" t="s">
        <v>251</v>
      </c>
      <c r="I195">
        <v>83.335</v>
      </c>
      <c r="K195" s="3" t="s">
        <v>227</v>
      </c>
      <c r="L195">
        <v>11</v>
      </c>
      <c r="N195" s="3" t="s">
        <v>253</v>
      </c>
      <c r="O195">
        <v>2</v>
      </c>
      <c r="P195">
        <v>12</v>
      </c>
      <c r="R195" t="str">
        <f t="shared" si="12"/>
        <v>Lamichhane</v>
      </c>
      <c r="S195">
        <f ca="1" t="shared" si="13"/>
        <v>2</v>
      </c>
      <c r="T195">
        <f ca="1" t="shared" si="14"/>
        <v>8.69999980926514</v>
      </c>
    </row>
    <row r="196" spans="1:20">
      <c r="A196" s="3" t="s">
        <v>257</v>
      </c>
      <c r="B196">
        <v>66</v>
      </c>
      <c r="D196" t="str">
        <f t="shared" si="10"/>
        <v>Matthew Cross (wk)</v>
      </c>
      <c r="E196">
        <f ca="1" t="shared" si="11"/>
        <v>137.046666666667</v>
      </c>
      <c r="H196" s="3" t="s">
        <v>252</v>
      </c>
      <c r="I196">
        <v>0</v>
      </c>
      <c r="K196" s="3" t="s">
        <v>228</v>
      </c>
      <c r="L196">
        <v>6</v>
      </c>
      <c r="N196" s="3" t="s">
        <v>254</v>
      </c>
      <c r="O196">
        <v>0</v>
      </c>
      <c r="P196">
        <v>0</v>
      </c>
      <c r="R196" t="str">
        <f t="shared" si="12"/>
        <v>Lega Siaka</v>
      </c>
      <c r="S196">
        <f ca="1" t="shared" si="13"/>
        <v>0</v>
      </c>
      <c r="T196">
        <f ca="1" t="shared" si="14"/>
        <v>0</v>
      </c>
    </row>
    <row r="197" spans="1:20">
      <c r="A197" s="3" t="s">
        <v>258</v>
      </c>
      <c r="B197">
        <v>0</v>
      </c>
      <c r="D197" t="str">
        <f t="shared" si="10"/>
        <v>Matthew Wade (wk)</v>
      </c>
      <c r="E197">
        <f ca="1" t="shared" si="11"/>
        <v>80</v>
      </c>
      <c r="H197" s="3" t="s">
        <v>253</v>
      </c>
      <c r="I197">
        <v>56.2825</v>
      </c>
      <c r="K197" s="3" t="s">
        <v>229</v>
      </c>
      <c r="L197">
        <v>0</v>
      </c>
      <c r="N197" s="3" t="s">
        <v>255</v>
      </c>
      <c r="O197">
        <v>0</v>
      </c>
      <c r="P197">
        <v>0</v>
      </c>
      <c r="R197" t="str">
        <f t="shared" si="12"/>
        <v>Liam Livingstone</v>
      </c>
      <c r="S197">
        <f ca="1" t="shared" si="13"/>
        <v>0</v>
      </c>
      <c r="T197">
        <f ca="1" t="shared" si="14"/>
        <v>0</v>
      </c>
    </row>
    <row r="198" spans="1:20">
      <c r="A198" s="3" t="s">
        <v>259</v>
      </c>
      <c r="B198">
        <v>0</v>
      </c>
      <c r="D198" t="str">
        <f t="shared" si="10"/>
        <v>Max ODowd</v>
      </c>
      <c r="E198">
        <f ca="1" t="shared" si="11"/>
        <v>89.5825</v>
      </c>
      <c r="H198" s="3" t="s">
        <v>254</v>
      </c>
      <c r="I198">
        <v>60</v>
      </c>
      <c r="K198" s="3" t="s">
        <v>230</v>
      </c>
      <c r="L198">
        <v>0</v>
      </c>
      <c r="N198" s="3" t="s">
        <v>256</v>
      </c>
      <c r="O198">
        <v>0</v>
      </c>
      <c r="P198">
        <v>4.80000019073486</v>
      </c>
      <c r="R198" t="str">
        <f t="shared" si="12"/>
        <v>Litton Das (wk)</v>
      </c>
      <c r="S198">
        <f ca="1" t="shared" si="13"/>
        <v>0</v>
      </c>
      <c r="T198">
        <f ca="1" t="shared" si="14"/>
        <v>0</v>
      </c>
    </row>
    <row r="199" spans="1:20">
      <c r="A199" s="3" t="s">
        <v>260</v>
      </c>
      <c r="B199">
        <v>35</v>
      </c>
      <c r="D199" t="str">
        <f t="shared" si="10"/>
        <v>Maxwell</v>
      </c>
      <c r="E199">
        <f ca="1" t="shared" si="11"/>
        <v>37.3333333333333</v>
      </c>
      <c r="H199" s="3" t="s">
        <v>255</v>
      </c>
      <c r="I199">
        <v>92.2333333333333</v>
      </c>
      <c r="K199" s="3" t="s">
        <v>231</v>
      </c>
      <c r="L199">
        <v>0</v>
      </c>
      <c r="N199" s="3" t="s">
        <v>257</v>
      </c>
      <c r="O199">
        <v>0</v>
      </c>
      <c r="P199">
        <v>0</v>
      </c>
      <c r="R199" t="str">
        <f t="shared" si="12"/>
        <v>Livingstone</v>
      </c>
      <c r="S199">
        <f ca="1" t="shared" si="13"/>
        <v>2</v>
      </c>
      <c r="T199">
        <f ca="1" t="shared" si="14"/>
        <v>11</v>
      </c>
    </row>
    <row r="200" spans="1:20">
      <c r="A200" s="3" t="s">
        <v>261</v>
      </c>
      <c r="B200">
        <v>3</v>
      </c>
      <c r="D200" t="str">
        <f t="shared" si="10"/>
        <v>Mehran Khan</v>
      </c>
      <c r="E200">
        <f ca="1" t="shared" si="11"/>
        <v>55.1785714285714</v>
      </c>
      <c r="H200" s="3" t="s">
        <v>256</v>
      </c>
      <c r="I200">
        <v>0</v>
      </c>
      <c r="K200" s="3" t="s">
        <v>232</v>
      </c>
      <c r="L200">
        <v>3</v>
      </c>
      <c r="N200" s="3" t="s">
        <v>258</v>
      </c>
      <c r="O200">
        <v>0</v>
      </c>
      <c r="P200">
        <v>0</v>
      </c>
      <c r="R200" t="str">
        <f t="shared" si="12"/>
        <v>Lockie Ferguson</v>
      </c>
      <c r="S200">
        <f ca="1" t="shared" si="13"/>
        <v>6</v>
      </c>
      <c r="T200">
        <f ca="1" t="shared" si="14"/>
        <v>19.1999998092651</v>
      </c>
    </row>
    <row r="201" spans="1:20">
      <c r="A201" s="3" t="s">
        <v>262</v>
      </c>
      <c r="B201">
        <v>0</v>
      </c>
      <c r="D201" t="str">
        <f t="shared" si="10"/>
        <v>Michael Bracewell</v>
      </c>
      <c r="E201">
        <f ca="1" t="shared" si="11"/>
        <v>0</v>
      </c>
      <c r="H201" s="3" t="s">
        <v>257</v>
      </c>
      <c r="I201">
        <v>115.79</v>
      </c>
      <c r="K201" s="3" t="s">
        <v>233</v>
      </c>
      <c r="L201">
        <v>0</v>
      </c>
      <c r="N201" s="3" t="s">
        <v>259</v>
      </c>
      <c r="O201">
        <v>1</v>
      </c>
      <c r="P201">
        <v>5.30000019073486</v>
      </c>
      <c r="R201" t="str">
        <f t="shared" si="12"/>
        <v>Logan van Beek</v>
      </c>
      <c r="S201">
        <f ca="1" t="shared" si="13"/>
        <v>2</v>
      </c>
      <c r="T201">
        <f ca="1" t="shared" si="14"/>
        <v>5.19999980926514</v>
      </c>
    </row>
    <row r="202" spans="1:20">
      <c r="A202" s="3" t="s">
        <v>263</v>
      </c>
      <c r="B202">
        <v>0</v>
      </c>
      <c r="D202" t="str">
        <f t="shared" si="10"/>
        <v>Michael Jones</v>
      </c>
      <c r="E202">
        <f ca="1" t="shared" si="11"/>
        <v>117.4375</v>
      </c>
      <c r="H202" s="3" t="s">
        <v>258</v>
      </c>
      <c r="I202">
        <v>0</v>
      </c>
      <c r="K202" s="3" t="s">
        <v>234</v>
      </c>
      <c r="L202">
        <v>0</v>
      </c>
      <c r="N202" s="3" t="s">
        <v>260</v>
      </c>
      <c r="O202">
        <v>0</v>
      </c>
      <c r="P202">
        <v>0</v>
      </c>
      <c r="R202" t="str">
        <f t="shared" si="12"/>
        <v>Lorcan Tucker (wk)</v>
      </c>
      <c r="S202">
        <f ca="1" t="shared" si="13"/>
        <v>0</v>
      </c>
      <c r="T202">
        <f ca="1" t="shared" si="14"/>
        <v>0</v>
      </c>
    </row>
    <row r="203" spans="1:20">
      <c r="A203" s="3" t="s">
        <v>264</v>
      </c>
      <c r="B203">
        <v>14</v>
      </c>
      <c r="D203" t="str">
        <f t="shared" si="10"/>
        <v>Michael Leask</v>
      </c>
      <c r="E203">
        <f ca="1" t="shared" si="11"/>
        <v>53.676</v>
      </c>
      <c r="H203" s="3" t="s">
        <v>259</v>
      </c>
      <c r="I203">
        <v>0</v>
      </c>
      <c r="K203" s="3" t="s">
        <v>235</v>
      </c>
      <c r="L203">
        <v>6</v>
      </c>
      <c r="N203" s="3" t="s">
        <v>261</v>
      </c>
      <c r="O203">
        <v>3</v>
      </c>
      <c r="P203">
        <v>8.69999980926514</v>
      </c>
      <c r="R203" t="str">
        <f t="shared" si="12"/>
        <v>M Bracewell</v>
      </c>
      <c r="S203">
        <f ca="1" t="shared" si="13"/>
        <v>0</v>
      </c>
      <c r="T203">
        <f ca="1" t="shared" si="14"/>
        <v>6</v>
      </c>
    </row>
    <row r="204" spans="1:20">
      <c r="A204" s="3" t="s">
        <v>265</v>
      </c>
      <c r="B204">
        <v>3</v>
      </c>
      <c r="D204" t="str">
        <f t="shared" si="10"/>
        <v>Michael Levitt</v>
      </c>
      <c r="E204">
        <f ca="1" t="shared" si="11"/>
        <v>70.1525</v>
      </c>
      <c r="H204" s="3" t="s">
        <v>260</v>
      </c>
      <c r="I204">
        <v>152.17</v>
      </c>
      <c r="K204" s="3" t="s">
        <v>236</v>
      </c>
      <c r="L204">
        <v>1</v>
      </c>
      <c r="N204" s="3" t="s">
        <v>262</v>
      </c>
      <c r="O204">
        <v>4</v>
      </c>
      <c r="P204">
        <v>4.79999995231628</v>
      </c>
      <c r="R204" t="str">
        <f t="shared" si="12"/>
        <v>M Theekshana</v>
      </c>
      <c r="S204">
        <f ca="1" t="shared" si="13"/>
        <v>0</v>
      </c>
      <c r="T204">
        <f ca="1" t="shared" si="14"/>
        <v>0</v>
      </c>
    </row>
    <row r="205" spans="1:20">
      <c r="A205" s="3" t="s">
        <v>266</v>
      </c>
      <c r="B205">
        <v>1</v>
      </c>
      <c r="D205" t="str">
        <f t="shared" si="10"/>
        <v>Michael van Lingen</v>
      </c>
      <c r="E205">
        <f ca="1" t="shared" si="11"/>
        <v>71.2633333333333</v>
      </c>
      <c r="H205" s="3" t="s">
        <v>261</v>
      </c>
      <c r="I205">
        <v>25</v>
      </c>
      <c r="K205" s="3" t="s">
        <v>237</v>
      </c>
      <c r="L205">
        <v>4</v>
      </c>
      <c r="N205" s="3" t="s">
        <v>263</v>
      </c>
      <c r="O205">
        <v>0</v>
      </c>
      <c r="P205">
        <v>0</v>
      </c>
      <c r="R205" t="str">
        <f t="shared" si="12"/>
        <v>Maharaj</v>
      </c>
      <c r="S205">
        <f ca="1" t="shared" si="13"/>
        <v>2</v>
      </c>
      <c r="T205">
        <f ca="1" t="shared" si="14"/>
        <v>11.5</v>
      </c>
    </row>
    <row r="206" spans="1:20">
      <c r="A206" s="3" t="s">
        <v>267</v>
      </c>
      <c r="B206">
        <v>21</v>
      </c>
      <c r="D206" t="str">
        <f t="shared" si="10"/>
        <v>Mitchell Marsh (c)</v>
      </c>
      <c r="E206">
        <f ca="1" t="shared" si="11"/>
        <v>123.89</v>
      </c>
      <c r="H206" s="3" t="s">
        <v>262</v>
      </c>
      <c r="I206">
        <v>0</v>
      </c>
      <c r="K206" s="3" t="s">
        <v>238</v>
      </c>
      <c r="L206">
        <v>0</v>
      </c>
      <c r="N206" s="3" t="s">
        <v>264</v>
      </c>
      <c r="O206">
        <v>0</v>
      </c>
      <c r="P206">
        <v>0</v>
      </c>
      <c r="R206" t="str">
        <f t="shared" si="12"/>
        <v>Maheesh Theekshana</v>
      </c>
      <c r="S206">
        <f ca="1" t="shared" si="13"/>
        <v>1</v>
      </c>
      <c r="T206">
        <f ca="1" t="shared" si="14"/>
        <v>17.5</v>
      </c>
    </row>
    <row r="207" spans="1:20">
      <c r="A207" s="3" t="s">
        <v>268</v>
      </c>
      <c r="B207">
        <v>10</v>
      </c>
      <c r="D207" t="str">
        <f t="shared" si="10"/>
        <v>Mitchell Santner</v>
      </c>
      <c r="E207">
        <f ca="1" t="shared" si="11"/>
        <v>112.5</v>
      </c>
      <c r="H207" s="3" t="s">
        <v>263</v>
      </c>
      <c r="I207">
        <v>0</v>
      </c>
      <c r="K207" s="3" t="s">
        <v>239</v>
      </c>
      <c r="L207">
        <v>9</v>
      </c>
      <c r="N207" s="3" t="s">
        <v>265</v>
      </c>
      <c r="O207">
        <v>0</v>
      </c>
      <c r="P207">
        <v>0</v>
      </c>
      <c r="R207" t="str">
        <f t="shared" si="12"/>
        <v>Mahmudullah</v>
      </c>
      <c r="S207">
        <f ca="1" t="shared" si="13"/>
        <v>1</v>
      </c>
      <c r="T207">
        <f ca="1" t="shared" si="14"/>
        <v>23.1999998092651</v>
      </c>
    </row>
    <row r="208" spans="1:20">
      <c r="A208" s="3" t="s">
        <v>269</v>
      </c>
      <c r="B208">
        <v>6</v>
      </c>
      <c r="D208" t="str">
        <f t="shared" si="10"/>
        <v>Mitchell Starc</v>
      </c>
      <c r="E208">
        <f ca="1" t="shared" si="11"/>
        <v>0</v>
      </c>
      <c r="H208" s="3" t="s">
        <v>264</v>
      </c>
      <c r="I208">
        <v>43.75</v>
      </c>
      <c r="K208" s="3" t="s">
        <v>240</v>
      </c>
      <c r="L208">
        <v>4</v>
      </c>
      <c r="N208" s="3" t="s">
        <v>266</v>
      </c>
      <c r="O208">
        <v>0</v>
      </c>
      <c r="P208">
        <v>0</v>
      </c>
      <c r="R208" t="str">
        <f t="shared" si="12"/>
        <v>Malan Kruger</v>
      </c>
      <c r="S208">
        <f ca="1" t="shared" si="13"/>
        <v>0</v>
      </c>
      <c r="T208">
        <f ca="1" t="shared" si="14"/>
        <v>0</v>
      </c>
    </row>
    <row r="209" spans="1:20">
      <c r="A209" s="3" t="s">
        <v>270</v>
      </c>
      <c r="B209">
        <v>10</v>
      </c>
      <c r="D209" t="str">
        <f t="shared" si="10"/>
        <v>Moeen</v>
      </c>
      <c r="E209">
        <f ca="1" t="shared" si="11"/>
        <v>266.67</v>
      </c>
      <c r="H209" s="3" t="s">
        <v>265</v>
      </c>
      <c r="I209">
        <v>83.335</v>
      </c>
      <c r="K209" s="3" t="s">
        <v>241</v>
      </c>
      <c r="L209">
        <v>6</v>
      </c>
      <c r="N209" s="3" t="s">
        <v>267</v>
      </c>
      <c r="O209">
        <v>0</v>
      </c>
      <c r="P209">
        <v>0</v>
      </c>
      <c r="R209" t="str">
        <f t="shared" si="12"/>
        <v>Marco Jansen</v>
      </c>
      <c r="S209">
        <f ca="1" t="shared" si="13"/>
        <v>2</v>
      </c>
      <c r="T209">
        <f ca="1" t="shared" si="14"/>
        <v>17.8999996185303</v>
      </c>
    </row>
    <row r="210" spans="1:20">
      <c r="A210" s="3" t="s">
        <v>271</v>
      </c>
      <c r="B210">
        <v>0</v>
      </c>
      <c r="D210" t="str">
        <f t="shared" si="10"/>
        <v>Moeen Ali</v>
      </c>
      <c r="E210">
        <f ca="1" t="shared" si="11"/>
        <v>83.335</v>
      </c>
      <c r="H210" s="3" t="s">
        <v>266</v>
      </c>
      <c r="I210">
        <v>25</v>
      </c>
      <c r="K210" s="3" t="s">
        <v>242</v>
      </c>
      <c r="L210">
        <v>0</v>
      </c>
      <c r="N210" s="3" t="s">
        <v>268</v>
      </c>
      <c r="O210">
        <v>0</v>
      </c>
      <c r="P210">
        <v>0</v>
      </c>
      <c r="R210" t="str">
        <f t="shared" si="12"/>
        <v>Marcus Stoinis</v>
      </c>
      <c r="S210">
        <f ca="1" t="shared" si="13"/>
        <v>4</v>
      </c>
      <c r="T210">
        <f ca="1" t="shared" si="14"/>
        <v>14.3000001907349</v>
      </c>
    </row>
    <row r="211" spans="1:20">
      <c r="A211" s="3" t="s">
        <v>272</v>
      </c>
      <c r="B211">
        <v>0</v>
      </c>
      <c r="D211" t="str">
        <f t="shared" si="10"/>
        <v>Mohammad Amir</v>
      </c>
      <c r="E211">
        <f ca="1" t="shared" si="11"/>
        <v>0</v>
      </c>
      <c r="H211" s="3" t="s">
        <v>267</v>
      </c>
      <c r="I211">
        <v>57.36</v>
      </c>
      <c r="K211" s="3" t="s">
        <v>243</v>
      </c>
      <c r="L211">
        <v>13</v>
      </c>
      <c r="N211" s="3" t="s">
        <v>269</v>
      </c>
      <c r="O211">
        <v>0</v>
      </c>
      <c r="P211">
        <v>0</v>
      </c>
      <c r="R211" t="str">
        <f t="shared" si="12"/>
        <v>Mark Adair</v>
      </c>
      <c r="S211">
        <f ca="1" t="shared" si="13"/>
        <v>3</v>
      </c>
      <c r="T211">
        <f ca="1" t="shared" si="14"/>
        <v>18.6000003814697</v>
      </c>
    </row>
    <row r="212" spans="1:20">
      <c r="A212" s="3" t="s">
        <v>273</v>
      </c>
      <c r="B212">
        <v>71</v>
      </c>
      <c r="D212" t="str">
        <f t="shared" si="10"/>
        <v>Mohammad Nabi</v>
      </c>
      <c r="E212">
        <f ca="1" t="shared" si="11"/>
        <v>56.2825</v>
      </c>
      <c r="H212" s="3" t="s">
        <v>268</v>
      </c>
      <c r="I212">
        <v>111.11</v>
      </c>
      <c r="K212" s="3" t="s">
        <v>244</v>
      </c>
      <c r="L212">
        <v>4</v>
      </c>
      <c r="N212" s="3" t="s">
        <v>270</v>
      </c>
      <c r="O212">
        <v>5</v>
      </c>
      <c r="P212">
        <v>17.6999998092651</v>
      </c>
      <c r="R212" t="str">
        <f t="shared" si="12"/>
        <v>Mark Chapman</v>
      </c>
      <c r="S212">
        <f ca="1" t="shared" si="13"/>
        <v>0</v>
      </c>
      <c r="T212">
        <f ca="1" t="shared" si="14"/>
        <v>0</v>
      </c>
    </row>
    <row r="213" spans="1:20">
      <c r="A213" s="3" t="s">
        <v>274</v>
      </c>
      <c r="B213">
        <v>0</v>
      </c>
      <c r="D213" t="str">
        <f t="shared" si="10"/>
        <v>Mohammad Nadeem</v>
      </c>
      <c r="E213">
        <f ca="1" t="shared" si="11"/>
        <v>60</v>
      </c>
      <c r="H213" s="3" t="s">
        <v>269</v>
      </c>
      <c r="I213">
        <v>100</v>
      </c>
      <c r="K213" s="3" t="s">
        <v>245</v>
      </c>
      <c r="L213">
        <v>8</v>
      </c>
      <c r="N213" s="3" t="s">
        <v>271</v>
      </c>
      <c r="O213">
        <v>6</v>
      </c>
      <c r="P213">
        <v>17.8000001907349</v>
      </c>
      <c r="R213" t="str">
        <f t="shared" si="12"/>
        <v>Mark Watt</v>
      </c>
      <c r="S213">
        <f ca="1" t="shared" si="13"/>
        <v>4</v>
      </c>
      <c r="T213">
        <f ca="1" t="shared" si="14"/>
        <v>22.3999996185303</v>
      </c>
    </row>
    <row r="214" spans="1:20">
      <c r="A214" s="3" t="s">
        <v>275</v>
      </c>
      <c r="B214">
        <v>0</v>
      </c>
      <c r="D214" t="str">
        <f t="shared" si="10"/>
        <v>Mohammad Rizwan (wk)</v>
      </c>
      <c r="E214">
        <f ca="1" t="shared" si="11"/>
        <v>92.2333333333333</v>
      </c>
      <c r="H214" s="3" t="s">
        <v>270</v>
      </c>
      <c r="I214">
        <v>62.5</v>
      </c>
      <c r="K214" s="3" t="s">
        <v>246</v>
      </c>
      <c r="L214">
        <v>6</v>
      </c>
      <c r="N214" s="3" t="s">
        <v>272</v>
      </c>
      <c r="O214">
        <v>3</v>
      </c>
      <c r="P214">
        <v>24.4999997615814</v>
      </c>
      <c r="R214" t="str">
        <f t="shared" si="12"/>
        <v>Mark Wood</v>
      </c>
      <c r="S214">
        <f ca="1" t="shared" si="13"/>
        <v>4</v>
      </c>
      <c r="T214">
        <f ca="1" t="shared" si="14"/>
        <v>16.5</v>
      </c>
    </row>
    <row r="215" spans="1:20">
      <c r="A215" s="3" t="s">
        <v>276</v>
      </c>
      <c r="B215">
        <v>101</v>
      </c>
      <c r="D215" t="str">
        <f t="shared" ref="D215:D278" si="15">H200</f>
        <v>Mohammed Siraj</v>
      </c>
      <c r="E215">
        <f ca="1" t="shared" ref="E215:E278" si="16">GETPIVOTDATA("scored_SR",$H$6,"Player",D215)</f>
        <v>0</v>
      </c>
      <c r="H215" s="3" t="s">
        <v>271</v>
      </c>
      <c r="I215">
        <v>0</v>
      </c>
      <c r="K215" s="3" t="s">
        <v>247</v>
      </c>
      <c r="L215">
        <v>11</v>
      </c>
      <c r="N215" s="3" t="s">
        <v>273</v>
      </c>
      <c r="O215">
        <v>0</v>
      </c>
      <c r="P215">
        <v>0</v>
      </c>
      <c r="R215" t="str">
        <f t="shared" si="12"/>
        <v>Markram (c)</v>
      </c>
      <c r="S215">
        <f ca="1" t="shared" si="13"/>
        <v>0</v>
      </c>
      <c r="T215">
        <f ca="1" t="shared" si="14"/>
        <v>0</v>
      </c>
    </row>
    <row r="216" spans="1:20">
      <c r="A216" s="3" t="s">
        <v>277</v>
      </c>
      <c r="B216">
        <v>27</v>
      </c>
      <c r="D216" t="str">
        <f t="shared" si="15"/>
        <v>Monank Patel (c &amp; wk)</v>
      </c>
      <c r="E216">
        <f ca="1" t="shared" si="16"/>
        <v>115.79</v>
      </c>
      <c r="H216" s="3" t="s">
        <v>272</v>
      </c>
      <c r="I216">
        <v>0</v>
      </c>
      <c r="K216" s="3" t="s">
        <v>248</v>
      </c>
      <c r="L216">
        <v>3</v>
      </c>
      <c r="N216" s="3" t="s">
        <v>274</v>
      </c>
      <c r="O216">
        <v>2</v>
      </c>
      <c r="P216">
        <v>6.80000019073486</v>
      </c>
      <c r="R216" t="str">
        <f t="shared" si="12"/>
        <v>Masaba (c)</v>
      </c>
      <c r="S216">
        <f ca="1" t="shared" si="13"/>
        <v>5</v>
      </c>
      <c r="T216">
        <f ca="1" t="shared" si="14"/>
        <v>17.1999998092651</v>
      </c>
    </row>
    <row r="217" spans="1:20">
      <c r="A217" s="3" t="s">
        <v>278</v>
      </c>
      <c r="B217">
        <v>0</v>
      </c>
      <c r="D217" t="str">
        <f t="shared" si="15"/>
        <v>Motie</v>
      </c>
      <c r="E217">
        <f ca="1" t="shared" si="16"/>
        <v>0</v>
      </c>
      <c r="H217" s="3" t="s">
        <v>273</v>
      </c>
      <c r="I217">
        <v>85.26</v>
      </c>
      <c r="K217" s="3" t="s">
        <v>249</v>
      </c>
      <c r="L217">
        <v>0</v>
      </c>
      <c r="N217" s="3" t="s">
        <v>275</v>
      </c>
      <c r="O217">
        <v>2</v>
      </c>
      <c r="P217">
        <v>12.5</v>
      </c>
      <c r="R217" t="str">
        <f t="shared" si="12"/>
        <v>Matheesha Pathirana</v>
      </c>
      <c r="S217">
        <f ca="1" t="shared" si="13"/>
        <v>3</v>
      </c>
      <c r="T217">
        <f ca="1" t="shared" si="14"/>
        <v>14.8000001907349</v>
      </c>
    </row>
    <row r="218" spans="1:20">
      <c r="A218" s="3" t="s">
        <v>279</v>
      </c>
      <c r="B218">
        <v>22</v>
      </c>
      <c r="D218" t="str">
        <f t="shared" si="15"/>
        <v>Mujeeb Ur Rahman</v>
      </c>
      <c r="E218">
        <f ca="1" t="shared" si="16"/>
        <v>0</v>
      </c>
      <c r="H218" s="3" t="s">
        <v>274</v>
      </c>
      <c r="I218">
        <v>0</v>
      </c>
      <c r="K218" s="3" t="s">
        <v>250</v>
      </c>
      <c r="L218">
        <v>2</v>
      </c>
      <c r="N218" s="3" t="s">
        <v>276</v>
      </c>
      <c r="O218">
        <v>0</v>
      </c>
      <c r="P218">
        <v>0</v>
      </c>
      <c r="R218" t="str">
        <f t="shared" si="12"/>
        <v>Mathews</v>
      </c>
      <c r="S218">
        <f ca="1" t="shared" si="13"/>
        <v>0</v>
      </c>
      <c r="T218">
        <f ca="1" t="shared" si="14"/>
        <v>0</v>
      </c>
    </row>
    <row r="219" spans="1:20">
      <c r="A219" s="3" t="s">
        <v>280</v>
      </c>
      <c r="B219">
        <v>42</v>
      </c>
      <c r="D219" t="str">
        <f t="shared" si="15"/>
        <v>Munsey</v>
      </c>
      <c r="E219">
        <f ca="1" t="shared" si="16"/>
        <v>152.17</v>
      </c>
      <c r="H219" s="3" t="s">
        <v>275</v>
      </c>
      <c r="I219">
        <v>0</v>
      </c>
      <c r="K219" s="3" t="s">
        <v>251</v>
      </c>
      <c r="L219">
        <v>3</v>
      </c>
      <c r="N219" s="3" t="s">
        <v>277</v>
      </c>
      <c r="O219">
        <v>0</v>
      </c>
      <c r="P219">
        <v>0</v>
      </c>
      <c r="R219" t="str">
        <f t="shared" si="12"/>
        <v>Matt Henry</v>
      </c>
      <c r="S219">
        <f ca="1" t="shared" si="13"/>
        <v>2</v>
      </c>
      <c r="T219">
        <f ca="1" t="shared" si="14"/>
        <v>5.5</v>
      </c>
    </row>
    <row r="220" spans="1:20">
      <c r="A220" s="3" t="s">
        <v>281</v>
      </c>
      <c r="B220">
        <v>14</v>
      </c>
      <c r="D220" t="str">
        <f t="shared" si="15"/>
        <v>Mustafizur</v>
      </c>
      <c r="E220">
        <f ca="1" t="shared" si="16"/>
        <v>25</v>
      </c>
      <c r="H220" s="3" t="s">
        <v>276</v>
      </c>
      <c r="I220">
        <v>107.063333333333</v>
      </c>
      <c r="K220" s="3" t="s">
        <v>252</v>
      </c>
      <c r="L220">
        <v>0</v>
      </c>
      <c r="N220" s="3" t="s">
        <v>278</v>
      </c>
      <c r="O220">
        <v>1</v>
      </c>
      <c r="P220">
        <v>15.3999996185303</v>
      </c>
      <c r="R220" t="str">
        <f t="shared" si="12"/>
        <v>Matthew Cross (wk)</v>
      </c>
      <c r="S220">
        <f ca="1" t="shared" si="13"/>
        <v>0</v>
      </c>
      <c r="T220">
        <f ca="1" t="shared" si="14"/>
        <v>0</v>
      </c>
    </row>
    <row r="221" spans="1:20">
      <c r="A221" s="3" t="s">
        <v>282</v>
      </c>
      <c r="B221">
        <v>4</v>
      </c>
      <c r="D221" t="str">
        <f t="shared" si="15"/>
        <v>Mustafizur Rahman</v>
      </c>
      <c r="E221">
        <f ca="1" t="shared" si="16"/>
        <v>0</v>
      </c>
      <c r="H221" s="3" t="s">
        <v>277</v>
      </c>
      <c r="I221">
        <v>100</v>
      </c>
      <c r="K221" s="3" t="s">
        <v>253</v>
      </c>
      <c r="L221">
        <v>2</v>
      </c>
      <c r="N221" s="3" t="s">
        <v>279</v>
      </c>
      <c r="O221">
        <v>0</v>
      </c>
      <c r="P221">
        <v>0</v>
      </c>
      <c r="R221" t="str">
        <f t="shared" si="12"/>
        <v>Matthew Wade (wk)</v>
      </c>
      <c r="S221">
        <f ca="1" t="shared" si="13"/>
        <v>0</v>
      </c>
      <c r="T221">
        <f ca="1" t="shared" si="14"/>
        <v>0</v>
      </c>
    </row>
    <row r="222" spans="1:20">
      <c r="A222" s="3" t="s">
        <v>283</v>
      </c>
      <c r="B222">
        <v>19</v>
      </c>
      <c r="D222" t="str">
        <f t="shared" si="15"/>
        <v>N Thushara</v>
      </c>
      <c r="E222">
        <f ca="1" t="shared" si="16"/>
        <v>0</v>
      </c>
      <c r="H222" s="3" t="s">
        <v>278</v>
      </c>
      <c r="I222">
        <v>0</v>
      </c>
      <c r="K222" s="3" t="s">
        <v>254</v>
      </c>
      <c r="L222">
        <v>0</v>
      </c>
      <c r="N222" s="3" t="s">
        <v>280</v>
      </c>
      <c r="O222">
        <v>0</v>
      </c>
      <c r="P222">
        <v>0</v>
      </c>
      <c r="R222" t="str">
        <f t="shared" si="12"/>
        <v>Max ODowd</v>
      </c>
      <c r="S222">
        <f ca="1" t="shared" si="13"/>
        <v>0</v>
      </c>
      <c r="T222">
        <f ca="1" t="shared" si="14"/>
        <v>0</v>
      </c>
    </row>
    <row r="223" spans="1:20">
      <c r="A223" s="3" t="s">
        <v>284</v>
      </c>
      <c r="B223">
        <v>0</v>
      </c>
      <c r="D223" t="str">
        <f t="shared" si="15"/>
        <v>Nabi</v>
      </c>
      <c r="E223">
        <f ca="1" t="shared" si="16"/>
        <v>43.75</v>
      </c>
      <c r="H223" s="3" t="s">
        <v>279</v>
      </c>
      <c r="I223">
        <v>97.62</v>
      </c>
      <c r="K223" s="3" t="s">
        <v>255</v>
      </c>
      <c r="L223">
        <v>8</v>
      </c>
      <c r="N223" s="3" t="s">
        <v>281</v>
      </c>
      <c r="O223">
        <v>0</v>
      </c>
      <c r="P223">
        <v>0</v>
      </c>
      <c r="R223" t="str">
        <f t="shared" si="12"/>
        <v>Maxwell</v>
      </c>
      <c r="S223">
        <f ca="1" t="shared" si="13"/>
        <v>1</v>
      </c>
      <c r="T223">
        <f ca="1" t="shared" si="14"/>
        <v>8.5</v>
      </c>
    </row>
    <row r="224" spans="1:20">
      <c r="A224" s="3" t="s">
        <v>285</v>
      </c>
      <c r="B224">
        <v>0</v>
      </c>
      <c r="D224" t="str">
        <f t="shared" si="15"/>
        <v>Najibullah</v>
      </c>
      <c r="E224">
        <f ca="1" t="shared" si="16"/>
        <v>83.335</v>
      </c>
      <c r="H224" s="3" t="s">
        <v>280</v>
      </c>
      <c r="I224">
        <v>94.96</v>
      </c>
      <c r="K224" s="3" t="s">
        <v>256</v>
      </c>
      <c r="L224">
        <v>0</v>
      </c>
      <c r="N224" s="3" t="s">
        <v>282</v>
      </c>
      <c r="O224">
        <v>0</v>
      </c>
      <c r="P224">
        <v>21.1999998092651</v>
      </c>
      <c r="R224" t="str">
        <f t="shared" si="12"/>
        <v>Mehran Khan</v>
      </c>
      <c r="S224">
        <f ca="1" t="shared" si="13"/>
        <v>6</v>
      </c>
      <c r="T224">
        <f ca="1" t="shared" si="14"/>
        <v>27.7999999523163</v>
      </c>
    </row>
    <row r="225" spans="1:20">
      <c r="A225" s="3" t="s">
        <v>286</v>
      </c>
      <c r="B225">
        <v>27</v>
      </c>
      <c r="D225" t="str">
        <f t="shared" si="15"/>
        <v>Najibullah Zadran</v>
      </c>
      <c r="E225">
        <f ca="1" t="shared" si="16"/>
        <v>25</v>
      </c>
      <c r="H225" s="3" t="s">
        <v>281</v>
      </c>
      <c r="I225">
        <v>100</v>
      </c>
      <c r="K225" s="3" t="s">
        <v>257</v>
      </c>
      <c r="L225">
        <v>10</v>
      </c>
      <c r="N225" s="3" t="s">
        <v>283</v>
      </c>
      <c r="O225">
        <v>3</v>
      </c>
      <c r="P225">
        <v>16.8000001907349</v>
      </c>
      <c r="R225" t="str">
        <f t="shared" si="12"/>
        <v>Michael Bracewell</v>
      </c>
      <c r="S225">
        <f ca="1" t="shared" si="13"/>
        <v>0</v>
      </c>
      <c r="T225">
        <f ca="1" t="shared" si="14"/>
        <v>0</v>
      </c>
    </row>
    <row r="226" spans="1:20">
      <c r="A226" s="3" t="s">
        <v>287</v>
      </c>
      <c r="B226">
        <v>0</v>
      </c>
      <c r="D226" t="str">
        <f t="shared" si="15"/>
        <v>Najmul Hossain Shanto (c)</v>
      </c>
      <c r="E226">
        <f ca="1" t="shared" si="16"/>
        <v>57.36</v>
      </c>
      <c r="H226" s="3" t="s">
        <v>282</v>
      </c>
      <c r="I226">
        <v>16.6675</v>
      </c>
      <c r="K226" s="3" t="s">
        <v>258</v>
      </c>
      <c r="L226">
        <v>0</v>
      </c>
      <c r="N226" s="3" t="s">
        <v>284</v>
      </c>
      <c r="O226">
        <v>6</v>
      </c>
      <c r="P226">
        <v>6.60000014305115</v>
      </c>
      <c r="R226" t="str">
        <f t="shared" si="12"/>
        <v>Michael Jones</v>
      </c>
      <c r="S226">
        <f ca="1" t="shared" si="13"/>
        <v>0</v>
      </c>
      <c r="T226">
        <f ca="1" t="shared" si="14"/>
        <v>0</v>
      </c>
    </row>
    <row r="227" spans="1:20">
      <c r="A227" s="3" t="s">
        <v>288</v>
      </c>
      <c r="B227">
        <v>0</v>
      </c>
      <c r="D227" t="str">
        <f t="shared" si="15"/>
        <v>Naseem Khushi</v>
      </c>
      <c r="E227">
        <f ca="1" t="shared" si="16"/>
        <v>111.11</v>
      </c>
      <c r="H227" s="3" t="s">
        <v>283</v>
      </c>
      <c r="I227">
        <v>26.2816666666667</v>
      </c>
      <c r="K227" s="3" t="s">
        <v>259</v>
      </c>
      <c r="L227">
        <v>0</v>
      </c>
      <c r="N227" s="3" t="s">
        <v>285</v>
      </c>
      <c r="O227">
        <v>3</v>
      </c>
      <c r="P227">
        <v>7.5</v>
      </c>
      <c r="R227" t="str">
        <f t="shared" si="12"/>
        <v>Michael Leask</v>
      </c>
      <c r="S227">
        <f ca="1" t="shared" si="13"/>
        <v>3</v>
      </c>
      <c r="T227">
        <f ca="1" t="shared" si="14"/>
        <v>27.8000001907349</v>
      </c>
    </row>
    <row r="228" spans="1:20">
      <c r="A228" s="3" t="s">
        <v>289</v>
      </c>
      <c r="B228">
        <v>0</v>
      </c>
      <c r="D228" t="str">
        <f t="shared" si="15"/>
        <v>Naseem Khushi (wk)</v>
      </c>
      <c r="E228">
        <f ca="1" t="shared" si="16"/>
        <v>100</v>
      </c>
      <c r="H228" s="3" t="s">
        <v>284</v>
      </c>
      <c r="I228">
        <v>0</v>
      </c>
      <c r="K228" s="3" t="s">
        <v>260</v>
      </c>
      <c r="L228">
        <v>5</v>
      </c>
      <c r="N228" s="3" t="s">
        <v>286</v>
      </c>
      <c r="O228">
        <v>0</v>
      </c>
      <c r="P228">
        <v>0</v>
      </c>
      <c r="R228" t="str">
        <f t="shared" si="12"/>
        <v>Michael Levitt</v>
      </c>
      <c r="S228">
        <f ca="1" t="shared" si="13"/>
        <v>0</v>
      </c>
      <c r="T228">
        <f ca="1" t="shared" si="14"/>
        <v>0</v>
      </c>
    </row>
    <row r="229" spans="1:20">
      <c r="A229" s="3" t="s">
        <v>290</v>
      </c>
      <c r="B229">
        <v>0</v>
      </c>
      <c r="D229" t="str">
        <f t="shared" si="15"/>
        <v>Naseem Shah</v>
      </c>
      <c r="E229">
        <f ca="1" t="shared" si="16"/>
        <v>62.5</v>
      </c>
      <c r="H229" s="3" t="s">
        <v>285</v>
      </c>
      <c r="I229">
        <v>0</v>
      </c>
      <c r="K229" s="3" t="s">
        <v>261</v>
      </c>
      <c r="L229">
        <v>0</v>
      </c>
      <c r="N229" s="3" t="s">
        <v>287</v>
      </c>
      <c r="O229">
        <v>2</v>
      </c>
      <c r="P229">
        <v>10.6999998092651</v>
      </c>
      <c r="R229" t="str">
        <f t="shared" si="12"/>
        <v>Michael van Lingen</v>
      </c>
      <c r="S229">
        <f ca="1" t="shared" si="13"/>
        <v>0</v>
      </c>
      <c r="T229">
        <f ca="1" t="shared" si="14"/>
        <v>0</v>
      </c>
    </row>
    <row r="230" spans="1:20">
      <c r="A230" s="3" t="s">
        <v>291</v>
      </c>
      <c r="B230">
        <v>42</v>
      </c>
      <c r="D230" t="str">
        <f t="shared" si="15"/>
        <v>Nathan Ellis</v>
      </c>
      <c r="E230">
        <f ca="1" t="shared" si="16"/>
        <v>0</v>
      </c>
      <c r="H230" s="3" t="s">
        <v>286</v>
      </c>
      <c r="I230">
        <v>117.39</v>
      </c>
      <c r="K230" s="3" t="s">
        <v>262</v>
      </c>
      <c r="L230">
        <v>0</v>
      </c>
      <c r="N230" s="3" t="s">
        <v>288</v>
      </c>
      <c r="O230">
        <v>8</v>
      </c>
      <c r="P230">
        <v>17</v>
      </c>
      <c r="R230" t="str">
        <f t="shared" si="12"/>
        <v>Mitchell Marsh (c)</v>
      </c>
      <c r="S230">
        <f ca="1" t="shared" si="13"/>
        <v>0</v>
      </c>
      <c r="T230">
        <f ca="1" t="shared" si="14"/>
        <v>0</v>
      </c>
    </row>
    <row r="231" spans="1:20">
      <c r="A231" s="3" t="s">
        <v>292</v>
      </c>
      <c r="B231">
        <v>25</v>
      </c>
      <c r="D231" t="str">
        <f t="shared" si="15"/>
        <v>Naveen-ul-Haq</v>
      </c>
      <c r="E231">
        <f ca="1" t="shared" si="16"/>
        <v>0</v>
      </c>
      <c r="H231" s="3" t="s">
        <v>287</v>
      </c>
      <c r="I231">
        <v>0</v>
      </c>
      <c r="K231" s="3" t="s">
        <v>263</v>
      </c>
      <c r="L231">
        <v>0</v>
      </c>
      <c r="N231" s="3" t="s">
        <v>289</v>
      </c>
      <c r="O231">
        <v>3</v>
      </c>
      <c r="P231">
        <v>4.69999980926514</v>
      </c>
      <c r="R231" t="str">
        <f t="shared" si="12"/>
        <v>Mitchell Santner</v>
      </c>
      <c r="S231">
        <f ca="1" t="shared" si="13"/>
        <v>0</v>
      </c>
      <c r="T231">
        <f ca="1" t="shared" si="14"/>
        <v>0</v>
      </c>
    </row>
    <row r="232" spans="1:20">
      <c r="A232" s="3" t="s">
        <v>293</v>
      </c>
      <c r="B232">
        <v>0</v>
      </c>
      <c r="D232" t="str">
        <f t="shared" si="15"/>
        <v>Navneet Dhaliwal</v>
      </c>
      <c r="E232">
        <f ca="1" t="shared" si="16"/>
        <v>85.26</v>
      </c>
      <c r="H232" s="3" t="s">
        <v>288</v>
      </c>
      <c r="I232">
        <v>0</v>
      </c>
      <c r="K232" s="3" t="s">
        <v>264</v>
      </c>
      <c r="L232">
        <v>0</v>
      </c>
      <c r="N232" s="3" t="s">
        <v>290</v>
      </c>
      <c r="O232">
        <v>5</v>
      </c>
      <c r="P232">
        <v>16.8000001907349</v>
      </c>
      <c r="R232" t="str">
        <f t="shared" si="12"/>
        <v>Mitchell Starc</v>
      </c>
      <c r="S232">
        <f ca="1" t="shared" si="13"/>
        <v>3</v>
      </c>
      <c r="T232">
        <f ca="1" t="shared" si="14"/>
        <v>28.8000001907349</v>
      </c>
    </row>
    <row r="233" spans="1:20">
      <c r="A233" s="3" t="s">
        <v>294</v>
      </c>
      <c r="B233">
        <v>50</v>
      </c>
      <c r="D233" t="str">
        <f t="shared" si="15"/>
        <v>Neesham</v>
      </c>
      <c r="E233">
        <f ca="1" t="shared" si="16"/>
        <v>0</v>
      </c>
      <c r="H233" s="3" t="s">
        <v>289</v>
      </c>
      <c r="I233">
        <v>0</v>
      </c>
      <c r="K233" s="3" t="s">
        <v>265</v>
      </c>
      <c r="L233">
        <v>0</v>
      </c>
      <c r="N233" s="3" t="s">
        <v>291</v>
      </c>
      <c r="O233">
        <v>0</v>
      </c>
      <c r="P233">
        <v>0</v>
      </c>
      <c r="R233" t="str">
        <f t="shared" si="12"/>
        <v>Moeen</v>
      </c>
      <c r="S233">
        <f ca="1" t="shared" si="13"/>
        <v>0</v>
      </c>
      <c r="T233">
        <f ca="1" t="shared" si="14"/>
        <v>0</v>
      </c>
    </row>
    <row r="234" spans="1:20">
      <c r="A234" s="3" t="s">
        <v>295</v>
      </c>
      <c r="B234">
        <v>9</v>
      </c>
      <c r="D234" t="str">
        <f t="shared" si="15"/>
        <v>Netravalkar</v>
      </c>
      <c r="E234">
        <f ca="1" t="shared" si="16"/>
        <v>0</v>
      </c>
      <c r="H234" s="3" t="s">
        <v>290</v>
      </c>
      <c r="I234">
        <v>0</v>
      </c>
      <c r="K234" s="3" t="s">
        <v>266</v>
      </c>
      <c r="L234">
        <v>0</v>
      </c>
      <c r="N234" s="3" t="s">
        <v>292</v>
      </c>
      <c r="O234">
        <v>0</v>
      </c>
      <c r="P234">
        <v>15</v>
      </c>
      <c r="R234" t="str">
        <f t="shared" si="12"/>
        <v>Moeen Ali</v>
      </c>
      <c r="S234">
        <f ca="1" t="shared" si="13"/>
        <v>0</v>
      </c>
      <c r="T234">
        <f ca="1" t="shared" si="14"/>
        <v>7.5</v>
      </c>
    </row>
    <row r="235" spans="1:20">
      <c r="A235" s="3" t="s">
        <v>296</v>
      </c>
      <c r="B235">
        <v>3</v>
      </c>
      <c r="D235" t="str">
        <f t="shared" si="15"/>
        <v>Nicholas Kirton</v>
      </c>
      <c r="E235">
        <f ca="1" t="shared" si="16"/>
        <v>107.063333333333</v>
      </c>
      <c r="H235" s="3" t="s">
        <v>291</v>
      </c>
      <c r="I235">
        <v>135.48</v>
      </c>
      <c r="K235" s="3" t="s">
        <v>267</v>
      </c>
      <c r="L235">
        <v>1</v>
      </c>
      <c r="N235" s="3" t="s">
        <v>293</v>
      </c>
      <c r="O235">
        <v>2</v>
      </c>
      <c r="P235">
        <v>5.80000019073486</v>
      </c>
      <c r="R235" t="str">
        <f t="shared" si="12"/>
        <v>Mohammad Amir</v>
      </c>
      <c r="S235">
        <f ca="1" t="shared" si="13"/>
        <v>1</v>
      </c>
      <c r="T235">
        <f ca="1" t="shared" si="14"/>
        <v>6.19999980926514</v>
      </c>
    </row>
    <row r="236" spans="1:20">
      <c r="A236" s="3" t="s">
        <v>297</v>
      </c>
      <c r="B236">
        <v>49</v>
      </c>
      <c r="D236" t="str">
        <f t="shared" si="15"/>
        <v>Nicholas Pooran (wk)</v>
      </c>
      <c r="E236">
        <f ca="1" t="shared" si="16"/>
        <v>100</v>
      </c>
      <c r="H236" s="3" t="s">
        <v>292</v>
      </c>
      <c r="I236">
        <v>58.3325</v>
      </c>
      <c r="K236" s="3" t="s">
        <v>268</v>
      </c>
      <c r="L236">
        <v>1</v>
      </c>
      <c r="N236" s="3" t="s">
        <v>294</v>
      </c>
      <c r="O236">
        <v>0</v>
      </c>
      <c r="P236">
        <v>0</v>
      </c>
      <c r="R236" t="str">
        <f t="shared" si="12"/>
        <v>Mohammad Nabi</v>
      </c>
      <c r="S236">
        <f ca="1" t="shared" si="13"/>
        <v>2</v>
      </c>
      <c r="T236">
        <f ca="1" t="shared" si="14"/>
        <v>12</v>
      </c>
    </row>
    <row r="237" spans="1:20">
      <c r="A237" s="3" t="s">
        <v>298</v>
      </c>
      <c r="B237">
        <v>137</v>
      </c>
      <c r="D237" t="str">
        <f t="shared" si="15"/>
        <v>Nikhil Dutta</v>
      </c>
      <c r="E237">
        <f ca="1" t="shared" si="16"/>
        <v>0</v>
      </c>
      <c r="H237" s="3" t="s">
        <v>293</v>
      </c>
      <c r="I237">
        <v>0</v>
      </c>
      <c r="K237" s="3" t="s">
        <v>269</v>
      </c>
      <c r="L237">
        <v>1</v>
      </c>
      <c r="N237" s="3" t="s">
        <v>295</v>
      </c>
      <c r="O237">
        <v>0</v>
      </c>
      <c r="P237">
        <v>0</v>
      </c>
      <c r="R237" t="str">
        <f t="shared" si="12"/>
        <v>Mohammad Nadeem</v>
      </c>
      <c r="S237">
        <f ca="1" t="shared" si="13"/>
        <v>0</v>
      </c>
      <c r="T237">
        <f ca="1" t="shared" si="14"/>
        <v>0</v>
      </c>
    </row>
    <row r="238" spans="1:20">
      <c r="A238" s="3" t="s">
        <v>299</v>
      </c>
      <c r="B238">
        <v>59</v>
      </c>
      <c r="D238" t="str">
        <f t="shared" si="15"/>
        <v>Niko Davin</v>
      </c>
      <c r="E238">
        <f ca="1" t="shared" si="16"/>
        <v>97.62</v>
      </c>
      <c r="H238" s="3" t="s">
        <v>294</v>
      </c>
      <c r="I238">
        <v>68.4533333333333</v>
      </c>
      <c r="K238" s="3" t="s">
        <v>270</v>
      </c>
      <c r="L238">
        <v>2</v>
      </c>
      <c r="N238" s="3" t="s">
        <v>296</v>
      </c>
      <c r="O238">
        <v>0</v>
      </c>
      <c r="P238">
        <v>3.20000004768372</v>
      </c>
      <c r="R238" t="str">
        <f t="shared" si="12"/>
        <v>Mohammad Rizwan (wk)</v>
      </c>
      <c r="S238">
        <f ca="1" t="shared" si="13"/>
        <v>0</v>
      </c>
      <c r="T238">
        <f ca="1" t="shared" si="14"/>
        <v>0</v>
      </c>
    </row>
    <row r="239" spans="1:20">
      <c r="A239" s="3" t="s">
        <v>300</v>
      </c>
      <c r="B239">
        <v>20</v>
      </c>
      <c r="D239" t="str">
        <f t="shared" si="15"/>
        <v>Nikolaas Davin</v>
      </c>
      <c r="E239">
        <f ca="1" t="shared" si="16"/>
        <v>94.96</v>
      </c>
      <c r="H239" s="3" t="s">
        <v>295</v>
      </c>
      <c r="I239">
        <v>52.94</v>
      </c>
      <c r="K239" s="3" t="s">
        <v>271</v>
      </c>
      <c r="L239">
        <v>0</v>
      </c>
      <c r="N239" s="3" t="s">
        <v>297</v>
      </c>
      <c r="O239">
        <v>0</v>
      </c>
      <c r="P239">
        <v>0</v>
      </c>
      <c r="R239" t="str">
        <f t="shared" ref="R239:R302" si="17">N198</f>
        <v>Mohammed Siraj</v>
      </c>
      <c r="S239">
        <f ca="1" t="shared" ref="S239:S302" si="18">GETPIVOTDATA("Sum of Wickets_Conseded",$N$4,"Player",N198)</f>
        <v>0</v>
      </c>
      <c r="T239">
        <f ca="1" t="shared" ref="T239:T302" si="19">GETPIVOTDATA("Sum of ECO_Conseded",$N$4,"Player",N198)</f>
        <v>4.80000019073486</v>
      </c>
    </row>
    <row r="240" spans="1:20">
      <c r="A240" s="3" t="s">
        <v>301</v>
      </c>
      <c r="B240">
        <v>0</v>
      </c>
      <c r="D240" t="str">
        <f t="shared" si="15"/>
        <v>Nitish Kumar</v>
      </c>
      <c r="E240">
        <f ca="1" t="shared" si="16"/>
        <v>100</v>
      </c>
      <c r="H240" s="3" t="s">
        <v>296</v>
      </c>
      <c r="I240">
        <v>18.75</v>
      </c>
      <c r="K240" s="3" t="s">
        <v>272</v>
      </c>
      <c r="L240">
        <v>0</v>
      </c>
      <c r="N240" s="3" t="s">
        <v>298</v>
      </c>
      <c r="O240">
        <v>0</v>
      </c>
      <c r="P240">
        <v>0</v>
      </c>
      <c r="R240" t="str">
        <f t="shared" si="17"/>
        <v>Monank Patel (c &amp; wk)</v>
      </c>
      <c r="S240">
        <f ca="1" t="shared" si="18"/>
        <v>0</v>
      </c>
      <c r="T240">
        <f ca="1" t="shared" si="19"/>
        <v>0</v>
      </c>
    </row>
    <row r="241" spans="1:20">
      <c r="A241" s="3" t="s">
        <v>302</v>
      </c>
      <c r="B241">
        <v>0</v>
      </c>
      <c r="D241" t="str">
        <f t="shared" si="15"/>
        <v>Noor Ahmad</v>
      </c>
      <c r="E241">
        <f ca="1" t="shared" si="16"/>
        <v>16.6675</v>
      </c>
      <c r="H241" s="3" t="s">
        <v>297</v>
      </c>
      <c r="I241">
        <v>280.435</v>
      </c>
      <c r="K241" s="3" t="s">
        <v>273</v>
      </c>
      <c r="L241">
        <v>11</v>
      </c>
      <c r="N241" s="3" t="s">
        <v>299</v>
      </c>
      <c r="O241">
        <v>0</v>
      </c>
      <c r="P241">
        <v>0</v>
      </c>
      <c r="R241" t="str">
        <f t="shared" si="17"/>
        <v>Motie</v>
      </c>
      <c r="S241">
        <f ca="1" t="shared" si="18"/>
        <v>0</v>
      </c>
      <c r="T241">
        <f ca="1" t="shared" si="19"/>
        <v>0</v>
      </c>
    </row>
    <row r="242" spans="1:20">
      <c r="A242" s="3" t="s">
        <v>303</v>
      </c>
      <c r="B242">
        <v>17</v>
      </c>
      <c r="D242" t="str">
        <f t="shared" si="15"/>
        <v>Norman Vanua</v>
      </c>
      <c r="E242">
        <f ca="1" t="shared" si="16"/>
        <v>26.2816666666667</v>
      </c>
      <c r="H242" s="3" t="s">
        <v>298</v>
      </c>
      <c r="I242">
        <v>151.996666666667</v>
      </c>
      <c r="K242" s="3" t="s">
        <v>274</v>
      </c>
      <c r="L242">
        <v>0</v>
      </c>
      <c r="N242" s="3" t="s">
        <v>300</v>
      </c>
      <c r="O242">
        <v>0</v>
      </c>
      <c r="P242">
        <v>0</v>
      </c>
      <c r="R242" t="str">
        <f t="shared" si="17"/>
        <v>Mujeeb Ur Rahman</v>
      </c>
      <c r="S242">
        <f ca="1" t="shared" si="18"/>
        <v>1</v>
      </c>
      <c r="T242">
        <f ca="1" t="shared" si="19"/>
        <v>5.30000019073486</v>
      </c>
    </row>
    <row r="243" spans="1:20">
      <c r="A243" s="3" t="s">
        <v>304</v>
      </c>
      <c r="B243">
        <v>0</v>
      </c>
      <c r="D243" t="str">
        <f t="shared" si="15"/>
        <v>Nortje</v>
      </c>
      <c r="E243">
        <f ca="1" t="shared" si="16"/>
        <v>0</v>
      </c>
      <c r="H243" s="3" t="s">
        <v>299</v>
      </c>
      <c r="I243">
        <v>100.556666666667</v>
      </c>
      <c r="K243" s="3" t="s">
        <v>275</v>
      </c>
      <c r="L243">
        <v>0</v>
      </c>
      <c r="N243" s="3" t="s">
        <v>301</v>
      </c>
      <c r="O243">
        <v>0</v>
      </c>
      <c r="P243">
        <v>4</v>
      </c>
      <c r="R243" t="str">
        <f t="shared" si="17"/>
        <v>Munsey</v>
      </c>
      <c r="S243">
        <f ca="1" t="shared" si="18"/>
        <v>0</v>
      </c>
      <c r="T243">
        <f ca="1" t="shared" si="19"/>
        <v>0</v>
      </c>
    </row>
    <row r="244" spans="1:20">
      <c r="A244" s="3" t="s">
        <v>305</v>
      </c>
      <c r="B244">
        <v>49</v>
      </c>
      <c r="D244" t="str">
        <f t="shared" si="15"/>
        <v>Nosthush Kenjige</v>
      </c>
      <c r="E244">
        <f ca="1" t="shared" si="16"/>
        <v>0</v>
      </c>
      <c r="H244" s="3" t="s">
        <v>300</v>
      </c>
      <c r="I244">
        <v>37.035</v>
      </c>
      <c r="K244" s="3" t="s">
        <v>276</v>
      </c>
      <c r="L244">
        <v>10</v>
      </c>
      <c r="N244" s="3" t="s">
        <v>302</v>
      </c>
      <c r="O244">
        <v>2</v>
      </c>
      <c r="P244">
        <v>12</v>
      </c>
      <c r="R244" t="str">
        <f t="shared" si="17"/>
        <v>Mustafizur</v>
      </c>
      <c r="S244">
        <f ca="1" t="shared" si="18"/>
        <v>3</v>
      </c>
      <c r="T244">
        <f ca="1" t="shared" si="19"/>
        <v>8.69999980926514</v>
      </c>
    </row>
    <row r="245" spans="1:20">
      <c r="A245" s="3" t="s">
        <v>306</v>
      </c>
      <c r="B245">
        <v>10</v>
      </c>
      <c r="D245" t="str">
        <f t="shared" si="15"/>
        <v>NR Kumar</v>
      </c>
      <c r="E245">
        <f ca="1" t="shared" si="16"/>
        <v>117.39</v>
      </c>
      <c r="H245" s="3" t="s">
        <v>301</v>
      </c>
      <c r="I245">
        <v>0</v>
      </c>
      <c r="K245" s="3" t="s">
        <v>277</v>
      </c>
      <c r="L245">
        <v>3</v>
      </c>
      <c r="N245" s="3" t="s">
        <v>303</v>
      </c>
      <c r="O245">
        <v>1</v>
      </c>
      <c r="P245">
        <v>2.20000004768372</v>
      </c>
      <c r="R245" t="str">
        <f t="shared" si="17"/>
        <v>Mustafizur Rahman</v>
      </c>
      <c r="S245">
        <f ca="1" t="shared" si="18"/>
        <v>4</v>
      </c>
      <c r="T245">
        <f ca="1" t="shared" si="19"/>
        <v>4.79999995231628</v>
      </c>
    </row>
    <row r="246" spans="1:20">
      <c r="A246" s="3" t="s">
        <v>307</v>
      </c>
      <c r="B246">
        <v>0</v>
      </c>
      <c r="D246" t="str">
        <f t="shared" si="15"/>
        <v>Nsubuga</v>
      </c>
      <c r="E246">
        <f ca="1" t="shared" si="16"/>
        <v>0</v>
      </c>
      <c r="H246" s="3" t="s">
        <v>302</v>
      </c>
      <c r="I246">
        <v>0</v>
      </c>
      <c r="K246" s="3" t="s">
        <v>278</v>
      </c>
      <c r="L246">
        <v>0</v>
      </c>
      <c r="N246" s="3" t="s">
        <v>304</v>
      </c>
      <c r="O246">
        <v>0</v>
      </c>
      <c r="P246">
        <v>0</v>
      </c>
      <c r="R246" t="str">
        <f t="shared" si="17"/>
        <v>N Thushara</v>
      </c>
      <c r="S246">
        <f ca="1" t="shared" si="18"/>
        <v>0</v>
      </c>
      <c r="T246">
        <f ca="1" t="shared" si="19"/>
        <v>0</v>
      </c>
    </row>
    <row r="247" spans="1:20">
      <c r="A247" s="3" t="s">
        <v>308</v>
      </c>
      <c r="B247">
        <v>0</v>
      </c>
      <c r="D247" t="str">
        <f t="shared" si="15"/>
        <v>Nuwan Thushara</v>
      </c>
      <c r="E247">
        <f ca="1" t="shared" si="16"/>
        <v>0</v>
      </c>
      <c r="H247" s="3" t="s">
        <v>303</v>
      </c>
      <c r="I247">
        <v>57.8675</v>
      </c>
      <c r="K247" s="3" t="s">
        <v>279</v>
      </c>
      <c r="L247">
        <v>4</v>
      </c>
      <c r="N247" s="3" t="s">
        <v>305</v>
      </c>
      <c r="O247">
        <v>0</v>
      </c>
      <c r="P247">
        <v>0</v>
      </c>
      <c r="R247" t="str">
        <f t="shared" si="17"/>
        <v>Nabi</v>
      </c>
      <c r="S247">
        <f ca="1" t="shared" si="18"/>
        <v>0</v>
      </c>
      <c r="T247">
        <f ca="1" t="shared" si="19"/>
        <v>0</v>
      </c>
    </row>
    <row r="248" spans="1:20">
      <c r="A248" s="3" t="s">
        <v>309</v>
      </c>
      <c r="B248">
        <v>0</v>
      </c>
      <c r="D248" t="str">
        <f t="shared" si="15"/>
        <v>Obed McCoy</v>
      </c>
      <c r="E248">
        <f ca="1" t="shared" si="16"/>
        <v>0</v>
      </c>
      <c r="H248" s="3" t="s">
        <v>304</v>
      </c>
      <c r="I248">
        <v>0</v>
      </c>
      <c r="K248" s="3" t="s">
        <v>280</v>
      </c>
      <c r="L248">
        <v>5</v>
      </c>
      <c r="N248" s="3" t="s">
        <v>306</v>
      </c>
      <c r="O248">
        <v>8</v>
      </c>
      <c r="P248">
        <v>19.7999995946884</v>
      </c>
      <c r="R248" t="str">
        <f t="shared" si="17"/>
        <v>Najibullah</v>
      </c>
      <c r="S248">
        <f ca="1" t="shared" si="18"/>
        <v>0</v>
      </c>
      <c r="T248">
        <f ca="1" t="shared" si="19"/>
        <v>0</v>
      </c>
    </row>
    <row r="249" spans="1:20">
      <c r="A249" s="3" t="s">
        <v>310</v>
      </c>
      <c r="B249">
        <v>50</v>
      </c>
      <c r="D249" t="str">
        <f t="shared" si="15"/>
        <v>Ottneil Baartman</v>
      </c>
      <c r="E249">
        <f ca="1" t="shared" si="16"/>
        <v>0</v>
      </c>
      <c r="H249" s="3" t="s">
        <v>305</v>
      </c>
      <c r="I249">
        <v>146.425</v>
      </c>
      <c r="K249" s="3" t="s">
        <v>281</v>
      </c>
      <c r="L249">
        <v>1</v>
      </c>
      <c r="N249" s="3" t="s">
        <v>307</v>
      </c>
      <c r="O249">
        <v>0</v>
      </c>
      <c r="P249">
        <v>0</v>
      </c>
      <c r="R249" t="str">
        <f t="shared" si="17"/>
        <v>Najibullah Zadran</v>
      </c>
      <c r="S249">
        <f ca="1" t="shared" si="18"/>
        <v>0</v>
      </c>
      <c r="T249">
        <f ca="1" t="shared" si="19"/>
        <v>0</v>
      </c>
    </row>
    <row r="250" spans="1:20">
      <c r="A250" s="3" t="s">
        <v>311</v>
      </c>
      <c r="B250">
        <v>49</v>
      </c>
      <c r="D250" t="str">
        <f t="shared" si="15"/>
        <v>Pant (wk)</v>
      </c>
      <c r="E250">
        <f ca="1" t="shared" si="16"/>
        <v>135.48</v>
      </c>
      <c r="H250" s="3" t="s">
        <v>306</v>
      </c>
      <c r="I250">
        <v>52.8571428571429</v>
      </c>
      <c r="K250" s="3" t="s">
        <v>282</v>
      </c>
      <c r="L250">
        <v>1</v>
      </c>
      <c r="N250" s="3" t="s">
        <v>308</v>
      </c>
      <c r="O250">
        <v>3</v>
      </c>
      <c r="P250">
        <v>11.8000001907349</v>
      </c>
      <c r="R250" t="str">
        <f t="shared" si="17"/>
        <v>Najmul Hossain Shanto (c)</v>
      </c>
      <c r="S250">
        <f ca="1" t="shared" si="18"/>
        <v>0</v>
      </c>
      <c r="T250">
        <f ca="1" t="shared" si="19"/>
        <v>0</v>
      </c>
    </row>
    <row r="251" spans="1:20">
      <c r="A251" s="3" t="s">
        <v>312</v>
      </c>
      <c r="B251">
        <v>60</v>
      </c>
      <c r="D251" t="str">
        <f t="shared" si="15"/>
        <v>Pargat Singh</v>
      </c>
      <c r="E251">
        <f ca="1" t="shared" si="16"/>
        <v>58.3325</v>
      </c>
      <c r="H251" s="3" t="s">
        <v>307</v>
      </c>
      <c r="I251">
        <v>0</v>
      </c>
      <c r="K251" s="3" t="s">
        <v>283</v>
      </c>
      <c r="L251">
        <v>2</v>
      </c>
      <c r="N251" s="3" t="s">
        <v>309</v>
      </c>
      <c r="O251">
        <v>0</v>
      </c>
      <c r="P251">
        <v>3</v>
      </c>
      <c r="R251" t="str">
        <f t="shared" si="17"/>
        <v>Naseem Khushi</v>
      </c>
      <c r="S251">
        <f ca="1" t="shared" si="18"/>
        <v>0</v>
      </c>
      <c r="T251">
        <f ca="1" t="shared" si="19"/>
        <v>0</v>
      </c>
    </row>
    <row r="252" spans="1:20">
      <c r="A252" s="3" t="s">
        <v>313</v>
      </c>
      <c r="B252">
        <v>54</v>
      </c>
      <c r="D252" t="str">
        <f t="shared" si="15"/>
        <v>Pat Cummins</v>
      </c>
      <c r="E252">
        <f ca="1" t="shared" si="16"/>
        <v>0</v>
      </c>
      <c r="H252" s="3" t="s">
        <v>308</v>
      </c>
      <c r="I252">
        <v>0</v>
      </c>
      <c r="K252" s="3" t="s">
        <v>284</v>
      </c>
      <c r="L252">
        <v>0</v>
      </c>
      <c r="N252" s="3" t="s">
        <v>310</v>
      </c>
      <c r="O252">
        <v>0</v>
      </c>
      <c r="P252">
        <v>0</v>
      </c>
      <c r="R252" t="str">
        <f t="shared" si="17"/>
        <v>Naseem Khushi (wk)</v>
      </c>
      <c r="S252">
        <f ca="1" t="shared" si="18"/>
        <v>0</v>
      </c>
      <c r="T252">
        <f ca="1" t="shared" si="19"/>
        <v>0</v>
      </c>
    </row>
    <row r="253" spans="1:20">
      <c r="A253" s="3" t="s">
        <v>314</v>
      </c>
      <c r="B253">
        <v>14</v>
      </c>
      <c r="D253" t="str">
        <f t="shared" si="15"/>
        <v>Pathum Nissanka</v>
      </c>
      <c r="E253">
        <f ca="1" t="shared" si="16"/>
        <v>68.4533333333333</v>
      </c>
      <c r="H253" s="3" t="s">
        <v>309</v>
      </c>
      <c r="I253">
        <v>0</v>
      </c>
      <c r="K253" s="3" t="s">
        <v>285</v>
      </c>
      <c r="L253">
        <v>0</v>
      </c>
      <c r="N253" s="3" t="s">
        <v>311</v>
      </c>
      <c r="O253">
        <v>1</v>
      </c>
      <c r="P253">
        <v>21</v>
      </c>
      <c r="R253" t="str">
        <f t="shared" si="17"/>
        <v>Naseem Shah</v>
      </c>
      <c r="S253">
        <f ca="1" t="shared" si="18"/>
        <v>5</v>
      </c>
      <c r="T253">
        <f ca="1" t="shared" si="19"/>
        <v>17.6999998092651</v>
      </c>
    </row>
    <row r="254" spans="1:20">
      <c r="A254" s="3" t="s">
        <v>315</v>
      </c>
      <c r="B254">
        <v>9</v>
      </c>
      <c r="D254" t="str">
        <f t="shared" si="15"/>
        <v>Paul Stirling (c)</v>
      </c>
      <c r="E254">
        <f ca="1" t="shared" si="16"/>
        <v>52.94</v>
      </c>
      <c r="H254" s="3" t="s">
        <v>310</v>
      </c>
      <c r="I254">
        <v>79.44</v>
      </c>
      <c r="K254" s="3" t="s">
        <v>286</v>
      </c>
      <c r="L254">
        <v>3</v>
      </c>
      <c r="N254" s="3" t="s">
        <v>312</v>
      </c>
      <c r="O254">
        <v>0</v>
      </c>
      <c r="P254">
        <v>0</v>
      </c>
      <c r="R254" t="str">
        <f t="shared" si="17"/>
        <v>Nathan Ellis</v>
      </c>
      <c r="S254">
        <f ca="1" t="shared" si="18"/>
        <v>6</v>
      </c>
      <c r="T254">
        <f ca="1" t="shared" si="19"/>
        <v>17.8000001907349</v>
      </c>
    </row>
    <row r="255" spans="1:20">
      <c r="A255" s="3" t="s">
        <v>316</v>
      </c>
      <c r="B255">
        <v>21</v>
      </c>
      <c r="D255" t="str">
        <f t="shared" si="15"/>
        <v>Paul van Meekeren</v>
      </c>
      <c r="E255">
        <f ca="1" t="shared" si="16"/>
        <v>18.75</v>
      </c>
      <c r="H255" s="3" t="s">
        <v>311</v>
      </c>
      <c r="I255">
        <v>24.0266666666667</v>
      </c>
      <c r="K255" s="3" t="s">
        <v>287</v>
      </c>
      <c r="L255">
        <v>0</v>
      </c>
      <c r="N255" s="3" t="s">
        <v>313</v>
      </c>
      <c r="O255">
        <v>0</v>
      </c>
      <c r="P255">
        <v>0</v>
      </c>
      <c r="R255" t="str">
        <f t="shared" si="17"/>
        <v>Naveen-ul-Haq</v>
      </c>
      <c r="S255">
        <f ca="1" t="shared" si="18"/>
        <v>3</v>
      </c>
      <c r="T255">
        <f ca="1" t="shared" si="19"/>
        <v>24.4999997615814</v>
      </c>
    </row>
    <row r="256" spans="1:20">
      <c r="A256" s="3" t="s">
        <v>317</v>
      </c>
      <c r="B256">
        <v>0</v>
      </c>
      <c r="D256" t="str">
        <f t="shared" si="15"/>
        <v>Philip Salt</v>
      </c>
      <c r="E256">
        <f ca="1" t="shared" si="16"/>
        <v>280.435</v>
      </c>
      <c r="H256" s="3" t="s">
        <v>312</v>
      </c>
      <c r="I256">
        <v>160</v>
      </c>
      <c r="K256" s="3" t="s">
        <v>288</v>
      </c>
      <c r="L256">
        <v>0</v>
      </c>
      <c r="N256" s="3" t="s">
        <v>314</v>
      </c>
      <c r="O256">
        <v>7</v>
      </c>
      <c r="P256">
        <v>26.6999998092651</v>
      </c>
      <c r="R256" t="str">
        <f t="shared" si="17"/>
        <v>Navneet Dhaliwal</v>
      </c>
      <c r="S256">
        <f ca="1" t="shared" si="18"/>
        <v>0</v>
      </c>
      <c r="T256">
        <f ca="1" t="shared" si="19"/>
        <v>0</v>
      </c>
    </row>
    <row r="257" spans="1:20">
      <c r="A257" s="3" t="s">
        <v>318</v>
      </c>
      <c r="B257">
        <v>13</v>
      </c>
      <c r="D257" t="str">
        <f t="shared" si="15"/>
        <v>Pooran (wk)</v>
      </c>
      <c r="E257">
        <f ca="1" t="shared" si="16"/>
        <v>151.996666666667</v>
      </c>
      <c r="H257" s="3" t="s">
        <v>313</v>
      </c>
      <c r="I257">
        <v>114.23</v>
      </c>
      <c r="K257" s="3" t="s">
        <v>289</v>
      </c>
      <c r="L257">
        <v>0</v>
      </c>
      <c r="N257" s="3" t="s">
        <v>315</v>
      </c>
      <c r="O257">
        <v>0</v>
      </c>
      <c r="P257">
        <v>0</v>
      </c>
      <c r="R257" t="str">
        <f t="shared" si="17"/>
        <v>Neesham</v>
      </c>
      <c r="S257">
        <f ca="1" t="shared" si="18"/>
        <v>2</v>
      </c>
      <c r="T257">
        <f ca="1" t="shared" si="19"/>
        <v>6.80000019073486</v>
      </c>
    </row>
    <row r="258" spans="1:20">
      <c r="A258" s="3" t="s">
        <v>319</v>
      </c>
      <c r="B258">
        <v>36</v>
      </c>
      <c r="D258" t="str">
        <f t="shared" si="15"/>
        <v>Pratik Athavale (wk)</v>
      </c>
      <c r="E258">
        <f ca="1" t="shared" si="16"/>
        <v>100.556666666667</v>
      </c>
      <c r="H258" s="3" t="s">
        <v>314</v>
      </c>
      <c r="I258">
        <v>31.2914285714286</v>
      </c>
      <c r="K258" s="3" t="s">
        <v>290</v>
      </c>
      <c r="L258">
        <v>0</v>
      </c>
      <c r="N258" s="3" t="s">
        <v>316</v>
      </c>
      <c r="O258">
        <v>0</v>
      </c>
      <c r="P258">
        <v>0</v>
      </c>
      <c r="R258" t="str">
        <f t="shared" si="17"/>
        <v>Netravalkar</v>
      </c>
      <c r="S258">
        <f ca="1" t="shared" si="18"/>
        <v>2</v>
      </c>
      <c r="T258">
        <f ca="1" t="shared" si="19"/>
        <v>12.5</v>
      </c>
    </row>
    <row r="259" spans="1:20">
      <c r="A259" s="3" t="s">
        <v>320</v>
      </c>
      <c r="B259">
        <v>55</v>
      </c>
      <c r="D259" t="str">
        <f t="shared" si="15"/>
        <v>Quinton de Kock (wk)</v>
      </c>
      <c r="E259">
        <f ca="1" t="shared" si="16"/>
        <v>37.035</v>
      </c>
      <c r="H259" s="3" t="s">
        <v>315</v>
      </c>
      <c r="I259">
        <v>112.5</v>
      </c>
      <c r="K259" s="3" t="s">
        <v>291</v>
      </c>
      <c r="L259">
        <v>6</v>
      </c>
      <c r="N259" s="3" t="s">
        <v>317</v>
      </c>
      <c r="O259">
        <v>0</v>
      </c>
      <c r="P259">
        <v>0</v>
      </c>
      <c r="R259" t="str">
        <f t="shared" si="17"/>
        <v>Nicholas Kirton</v>
      </c>
      <c r="S259">
        <f ca="1" t="shared" si="18"/>
        <v>0</v>
      </c>
      <c r="T259">
        <f ca="1" t="shared" si="19"/>
        <v>0</v>
      </c>
    </row>
    <row r="260" spans="1:20">
      <c r="A260" s="3" t="s">
        <v>321</v>
      </c>
      <c r="B260">
        <v>18</v>
      </c>
      <c r="D260" t="str">
        <f t="shared" si="15"/>
        <v>R Topley</v>
      </c>
      <c r="E260">
        <f ca="1" t="shared" si="16"/>
        <v>0</v>
      </c>
      <c r="H260" s="3" t="s">
        <v>316</v>
      </c>
      <c r="I260">
        <v>45.25</v>
      </c>
      <c r="K260" s="3" t="s">
        <v>292</v>
      </c>
      <c r="L260">
        <v>2</v>
      </c>
      <c r="N260" s="3" t="s">
        <v>318</v>
      </c>
      <c r="O260">
        <v>0</v>
      </c>
      <c r="P260">
        <v>0</v>
      </c>
      <c r="R260" t="str">
        <f t="shared" si="17"/>
        <v>Nicholas Pooran (wk)</v>
      </c>
      <c r="S260">
        <f ca="1" t="shared" si="18"/>
        <v>0</v>
      </c>
      <c r="T260">
        <f ca="1" t="shared" si="19"/>
        <v>0</v>
      </c>
    </row>
    <row r="261" spans="1:20">
      <c r="A261" s="3" t="s">
        <v>322</v>
      </c>
      <c r="B261">
        <v>6</v>
      </c>
      <c r="D261" t="str">
        <f t="shared" si="15"/>
        <v>Rabada</v>
      </c>
      <c r="E261">
        <f ca="1" t="shared" si="16"/>
        <v>0</v>
      </c>
      <c r="H261" s="3" t="s">
        <v>317</v>
      </c>
      <c r="I261">
        <v>0</v>
      </c>
      <c r="K261" s="3" t="s">
        <v>293</v>
      </c>
      <c r="L261">
        <v>0</v>
      </c>
      <c r="N261" s="3" t="s">
        <v>319</v>
      </c>
      <c r="O261">
        <v>2</v>
      </c>
      <c r="P261">
        <v>5</v>
      </c>
      <c r="R261" t="str">
        <f t="shared" si="17"/>
        <v>Nikhil Dutta</v>
      </c>
      <c r="S261">
        <f ca="1" t="shared" si="18"/>
        <v>1</v>
      </c>
      <c r="T261">
        <f ca="1" t="shared" si="19"/>
        <v>15.3999996185303</v>
      </c>
    </row>
    <row r="262" spans="1:20">
      <c r="A262" s="3" t="s">
        <v>323</v>
      </c>
      <c r="B262">
        <v>42</v>
      </c>
      <c r="D262" t="str">
        <f t="shared" si="15"/>
        <v>Rachin Ravindra</v>
      </c>
      <c r="E262">
        <f ca="1" t="shared" si="16"/>
        <v>57.8675</v>
      </c>
      <c r="H262" s="3" t="s">
        <v>318</v>
      </c>
      <c r="I262">
        <v>108.33</v>
      </c>
      <c r="K262" s="3" t="s">
        <v>294</v>
      </c>
      <c r="L262">
        <v>8</v>
      </c>
      <c r="N262" s="3" t="s">
        <v>320</v>
      </c>
      <c r="O262">
        <v>0</v>
      </c>
      <c r="P262">
        <v>0</v>
      </c>
      <c r="R262" t="str">
        <f t="shared" si="17"/>
        <v>Niko Davin</v>
      </c>
      <c r="S262">
        <f ca="1" t="shared" si="18"/>
        <v>0</v>
      </c>
      <c r="T262">
        <f ca="1" t="shared" si="19"/>
        <v>0</v>
      </c>
    </row>
    <row r="263" spans="1:20">
      <c r="A263" s="3" t="s">
        <v>324</v>
      </c>
      <c r="B263">
        <v>42</v>
      </c>
      <c r="D263" t="str">
        <f t="shared" si="15"/>
        <v>Rafiullah</v>
      </c>
      <c r="E263">
        <f ca="1" t="shared" si="16"/>
        <v>0</v>
      </c>
      <c r="H263" s="3" t="s">
        <v>319</v>
      </c>
      <c r="I263">
        <v>27.815</v>
      </c>
      <c r="K263" s="3" t="s">
        <v>295</v>
      </c>
      <c r="L263">
        <v>1</v>
      </c>
      <c r="N263" s="3" t="s">
        <v>321</v>
      </c>
      <c r="O263">
        <v>2</v>
      </c>
      <c r="P263">
        <v>24.1999998092651</v>
      </c>
      <c r="R263" t="str">
        <f t="shared" si="17"/>
        <v>Nikolaas Davin</v>
      </c>
      <c r="S263">
        <f ca="1" t="shared" si="18"/>
        <v>0</v>
      </c>
      <c r="T263">
        <f ca="1" t="shared" si="19"/>
        <v>0</v>
      </c>
    </row>
    <row r="264" spans="1:20">
      <c r="A264" s="3" t="s">
        <v>325</v>
      </c>
      <c r="B264">
        <v>0</v>
      </c>
      <c r="D264" t="str">
        <f t="shared" si="15"/>
        <v>Rahmanullah Gurbaz (wk)</v>
      </c>
      <c r="E264">
        <f ca="1" t="shared" si="16"/>
        <v>146.425</v>
      </c>
      <c r="H264" s="3" t="s">
        <v>320</v>
      </c>
      <c r="I264">
        <v>95.27</v>
      </c>
      <c r="K264" s="3" t="s">
        <v>296</v>
      </c>
      <c r="L264">
        <v>0</v>
      </c>
      <c r="N264" s="3" t="s">
        <v>322</v>
      </c>
      <c r="O264">
        <v>0</v>
      </c>
      <c r="P264">
        <v>0</v>
      </c>
      <c r="R264" t="str">
        <f t="shared" si="17"/>
        <v>Nitish Kumar</v>
      </c>
      <c r="S264">
        <f ca="1" t="shared" si="18"/>
        <v>0</v>
      </c>
      <c r="T264">
        <f ca="1" t="shared" si="19"/>
        <v>0</v>
      </c>
    </row>
    <row r="265" spans="1:20">
      <c r="A265" s="3" t="s">
        <v>326</v>
      </c>
      <c r="B265">
        <v>45</v>
      </c>
      <c r="D265" t="str">
        <f t="shared" si="15"/>
        <v>Rashid Khan (c)</v>
      </c>
      <c r="E265">
        <f ca="1" t="shared" si="16"/>
        <v>52.8571428571429</v>
      </c>
      <c r="H265" s="3" t="s">
        <v>321</v>
      </c>
      <c r="I265">
        <v>40</v>
      </c>
      <c r="K265" s="3" t="s">
        <v>297</v>
      </c>
      <c r="L265">
        <v>8</v>
      </c>
      <c r="N265" s="3" t="s">
        <v>323</v>
      </c>
      <c r="O265">
        <v>0</v>
      </c>
      <c r="P265">
        <v>10.5</v>
      </c>
      <c r="R265" t="str">
        <f t="shared" si="17"/>
        <v>Noor Ahmad</v>
      </c>
      <c r="S265">
        <f ca="1" t="shared" si="18"/>
        <v>0</v>
      </c>
      <c r="T265">
        <f ca="1" t="shared" si="19"/>
        <v>21.1999998092651</v>
      </c>
    </row>
    <row r="266" spans="1:20">
      <c r="A266" s="3" t="s">
        <v>327</v>
      </c>
      <c r="B266">
        <v>11</v>
      </c>
      <c r="D266" t="str">
        <f t="shared" si="15"/>
        <v>Ravinderpal Singh</v>
      </c>
      <c r="E266">
        <f ca="1" t="shared" si="16"/>
        <v>0</v>
      </c>
      <c r="H266" s="3" t="s">
        <v>322</v>
      </c>
      <c r="I266">
        <v>105</v>
      </c>
      <c r="K266" s="3" t="s">
        <v>298</v>
      </c>
      <c r="L266">
        <v>20</v>
      </c>
      <c r="N266" s="3" t="s">
        <v>324</v>
      </c>
      <c r="O266">
        <v>0</v>
      </c>
      <c r="P266">
        <v>0</v>
      </c>
      <c r="R266" t="str">
        <f t="shared" si="17"/>
        <v>Norman Vanua</v>
      </c>
      <c r="S266">
        <f ca="1" t="shared" si="18"/>
        <v>3</v>
      </c>
      <c r="T266">
        <f ca="1" t="shared" si="19"/>
        <v>16.8000001907349</v>
      </c>
    </row>
    <row r="267" spans="1:20">
      <c r="A267" s="3" t="s">
        <v>328</v>
      </c>
      <c r="B267">
        <v>0</v>
      </c>
      <c r="D267" t="str">
        <f t="shared" si="15"/>
        <v>Ravindra Jadeja</v>
      </c>
      <c r="E267">
        <f ca="1" t="shared" si="16"/>
        <v>0</v>
      </c>
      <c r="H267" s="3" t="s">
        <v>323</v>
      </c>
      <c r="I267">
        <v>38.89</v>
      </c>
      <c r="K267" s="3" t="s">
        <v>299</v>
      </c>
      <c r="L267">
        <v>8</v>
      </c>
      <c r="N267" s="3" t="s">
        <v>325</v>
      </c>
      <c r="O267">
        <v>1</v>
      </c>
      <c r="P267">
        <v>18.5</v>
      </c>
      <c r="R267" t="str">
        <f t="shared" si="17"/>
        <v>Nortje</v>
      </c>
      <c r="S267">
        <f ca="1" t="shared" si="18"/>
        <v>6</v>
      </c>
      <c r="T267">
        <f ca="1" t="shared" si="19"/>
        <v>6.60000014305115</v>
      </c>
    </row>
    <row r="268" spans="1:20">
      <c r="A268" s="3" t="s">
        <v>329</v>
      </c>
      <c r="B268">
        <v>0</v>
      </c>
      <c r="D268" t="str">
        <f t="shared" si="15"/>
        <v>Reece Topley</v>
      </c>
      <c r="E268">
        <f ca="1" t="shared" si="16"/>
        <v>0</v>
      </c>
      <c r="H268" s="3" t="s">
        <v>324</v>
      </c>
      <c r="I268">
        <v>88.73</v>
      </c>
      <c r="K268" s="3" t="s">
        <v>300</v>
      </c>
      <c r="L268">
        <v>1</v>
      </c>
      <c r="N268" s="3" t="s">
        <v>326</v>
      </c>
      <c r="O268">
        <v>2</v>
      </c>
      <c r="P268">
        <v>6.30000019073486</v>
      </c>
      <c r="R268" t="str">
        <f t="shared" si="17"/>
        <v>Nosthush Kenjige</v>
      </c>
      <c r="S268">
        <f ca="1" t="shared" si="18"/>
        <v>3</v>
      </c>
      <c r="T268">
        <f ca="1" t="shared" si="19"/>
        <v>7.5</v>
      </c>
    </row>
    <row r="269" spans="1:20">
      <c r="A269" s="3" t="s">
        <v>330</v>
      </c>
      <c r="B269">
        <v>23</v>
      </c>
      <c r="D269" t="str">
        <f t="shared" si="15"/>
        <v>Reeza Hendricks</v>
      </c>
      <c r="E269">
        <f ca="1" t="shared" si="16"/>
        <v>79.44</v>
      </c>
      <c r="H269" s="3" t="s">
        <v>325</v>
      </c>
      <c r="I269">
        <v>0</v>
      </c>
      <c r="K269" s="3" t="s">
        <v>301</v>
      </c>
      <c r="L269">
        <v>0</v>
      </c>
      <c r="N269" s="3" t="s">
        <v>327</v>
      </c>
      <c r="O269">
        <v>1</v>
      </c>
      <c r="P269">
        <v>21.8000001907349</v>
      </c>
      <c r="R269" t="str">
        <f t="shared" si="17"/>
        <v>NR Kumar</v>
      </c>
      <c r="S269">
        <f ca="1" t="shared" si="18"/>
        <v>0</v>
      </c>
      <c r="T269">
        <f ca="1" t="shared" si="19"/>
        <v>0</v>
      </c>
    </row>
    <row r="270" spans="1:20">
      <c r="A270" s="3" t="s">
        <v>331</v>
      </c>
      <c r="B270">
        <v>11</v>
      </c>
      <c r="D270" t="str">
        <f t="shared" si="15"/>
        <v>Riazat Ali Shah</v>
      </c>
      <c r="E270">
        <f ca="1" t="shared" si="16"/>
        <v>24.0266666666667</v>
      </c>
      <c r="H270" s="3" t="s">
        <v>326</v>
      </c>
      <c r="I270">
        <v>119.1175</v>
      </c>
      <c r="K270" s="3" t="s">
        <v>302</v>
      </c>
      <c r="L270">
        <v>0</v>
      </c>
      <c r="N270" s="3" t="s">
        <v>328</v>
      </c>
      <c r="O270">
        <v>3</v>
      </c>
      <c r="P270">
        <v>20.6999998092651</v>
      </c>
      <c r="R270" t="str">
        <f t="shared" si="17"/>
        <v>Nsubuga</v>
      </c>
      <c r="S270">
        <f ca="1" t="shared" si="18"/>
        <v>2</v>
      </c>
      <c r="T270">
        <f ca="1" t="shared" si="19"/>
        <v>10.6999998092651</v>
      </c>
    </row>
    <row r="271" spans="1:20">
      <c r="A271" s="3" t="s">
        <v>332</v>
      </c>
      <c r="B271">
        <v>0</v>
      </c>
      <c r="D271" t="str">
        <f t="shared" si="15"/>
        <v>Richie Berrington (c)</v>
      </c>
      <c r="E271">
        <f ca="1" t="shared" si="16"/>
        <v>160</v>
      </c>
      <c r="H271" s="3" t="s">
        <v>327</v>
      </c>
      <c r="I271">
        <v>29.524</v>
      </c>
      <c r="K271" s="3" t="s">
        <v>303</v>
      </c>
      <c r="L271">
        <v>0</v>
      </c>
      <c r="N271" s="3" t="s">
        <v>329</v>
      </c>
      <c r="O271">
        <v>0</v>
      </c>
      <c r="P271">
        <v>5.19999980926514</v>
      </c>
      <c r="R271" t="str">
        <f t="shared" si="17"/>
        <v>Nuwan Thushara</v>
      </c>
      <c r="S271">
        <f ca="1" t="shared" si="18"/>
        <v>8</v>
      </c>
      <c r="T271">
        <f ca="1" t="shared" si="19"/>
        <v>17</v>
      </c>
    </row>
    <row r="272" spans="1:20">
      <c r="A272" s="3" t="s">
        <v>333</v>
      </c>
      <c r="B272">
        <v>0</v>
      </c>
      <c r="D272" t="str">
        <f t="shared" si="15"/>
        <v>Rishabh Pant (wk)</v>
      </c>
      <c r="E272">
        <f ca="1" t="shared" si="16"/>
        <v>114.23</v>
      </c>
      <c r="H272" s="3" t="s">
        <v>328</v>
      </c>
      <c r="I272">
        <v>0</v>
      </c>
      <c r="K272" s="3" t="s">
        <v>304</v>
      </c>
      <c r="L272">
        <v>0</v>
      </c>
      <c r="N272" s="3" t="s">
        <v>330</v>
      </c>
      <c r="O272">
        <v>0</v>
      </c>
      <c r="P272">
        <v>0</v>
      </c>
      <c r="R272" t="str">
        <f t="shared" si="17"/>
        <v>Obed McCoy</v>
      </c>
      <c r="S272">
        <f ca="1" t="shared" si="18"/>
        <v>3</v>
      </c>
      <c r="T272">
        <f ca="1" t="shared" si="19"/>
        <v>4.69999980926514</v>
      </c>
    </row>
    <row r="273" spans="1:20">
      <c r="A273" s="3" t="s">
        <v>334</v>
      </c>
      <c r="B273">
        <v>0</v>
      </c>
      <c r="D273" t="str">
        <f t="shared" si="15"/>
        <v>Rishad Hossain</v>
      </c>
      <c r="E273">
        <f ca="1" t="shared" si="16"/>
        <v>31.2914285714286</v>
      </c>
      <c r="H273" s="3" t="s">
        <v>329</v>
      </c>
      <c r="I273">
        <v>0</v>
      </c>
      <c r="K273" s="3" t="s">
        <v>305</v>
      </c>
      <c r="L273">
        <v>8</v>
      </c>
      <c r="N273" s="3" t="s">
        <v>331</v>
      </c>
      <c r="O273">
        <v>0</v>
      </c>
      <c r="P273">
        <v>0</v>
      </c>
      <c r="R273" t="str">
        <f t="shared" si="17"/>
        <v>Ottneil Baartman</v>
      </c>
      <c r="S273">
        <f ca="1" t="shared" si="18"/>
        <v>5</v>
      </c>
      <c r="T273">
        <f ca="1" t="shared" si="19"/>
        <v>16.8000001907349</v>
      </c>
    </row>
    <row r="274" spans="1:20">
      <c r="A274" s="3" t="s">
        <v>335</v>
      </c>
      <c r="B274">
        <v>0</v>
      </c>
      <c r="D274" t="str">
        <f t="shared" si="15"/>
        <v>Rizwan (wk)</v>
      </c>
      <c r="E274">
        <f ca="1" t="shared" si="16"/>
        <v>112.5</v>
      </c>
      <c r="H274" s="3" t="s">
        <v>330</v>
      </c>
      <c r="I274">
        <v>75</v>
      </c>
      <c r="K274" s="3" t="s">
        <v>306</v>
      </c>
      <c r="L274">
        <v>1</v>
      </c>
      <c r="N274" s="3" t="s">
        <v>332</v>
      </c>
      <c r="O274">
        <v>0</v>
      </c>
      <c r="P274">
        <v>6.5</v>
      </c>
      <c r="R274" t="str">
        <f t="shared" si="17"/>
        <v>Pant (wk)</v>
      </c>
      <c r="S274">
        <f ca="1" t="shared" si="18"/>
        <v>0</v>
      </c>
      <c r="T274">
        <f ca="1" t="shared" si="19"/>
        <v>0</v>
      </c>
    </row>
    <row r="275" spans="1:20">
      <c r="A275" s="3" t="s">
        <v>336</v>
      </c>
      <c r="B275">
        <v>0</v>
      </c>
      <c r="D275" t="str">
        <f t="shared" si="15"/>
        <v>Robinson Obuya</v>
      </c>
      <c r="E275">
        <f ca="1" t="shared" si="16"/>
        <v>45.25</v>
      </c>
      <c r="H275" s="3" t="s">
        <v>331</v>
      </c>
      <c r="I275">
        <v>137.5</v>
      </c>
      <c r="K275" s="3" t="s">
        <v>307</v>
      </c>
      <c r="L275">
        <v>0</v>
      </c>
      <c r="N275" s="3" t="s">
        <v>333</v>
      </c>
      <c r="O275">
        <v>0</v>
      </c>
      <c r="P275">
        <v>0</v>
      </c>
      <c r="R275" t="str">
        <f t="shared" si="17"/>
        <v>Pargat Singh</v>
      </c>
      <c r="S275">
        <f ca="1" t="shared" si="18"/>
        <v>0</v>
      </c>
      <c r="T275">
        <f ca="1" t="shared" si="19"/>
        <v>15</v>
      </c>
    </row>
    <row r="276" spans="1:20">
      <c r="A276" s="3" t="s">
        <v>337</v>
      </c>
      <c r="B276">
        <v>61</v>
      </c>
      <c r="D276" t="str">
        <f t="shared" si="15"/>
        <v>Roger Mukasa</v>
      </c>
      <c r="E276">
        <f ca="1" t="shared" si="16"/>
        <v>0</v>
      </c>
      <c r="H276" s="3" t="s">
        <v>332</v>
      </c>
      <c r="I276">
        <v>0</v>
      </c>
      <c r="K276" s="3" t="s">
        <v>308</v>
      </c>
      <c r="L276">
        <v>0</v>
      </c>
      <c r="N276" s="3" t="s">
        <v>334</v>
      </c>
      <c r="O276">
        <v>0</v>
      </c>
      <c r="P276">
        <v>0</v>
      </c>
      <c r="R276" t="str">
        <f t="shared" si="17"/>
        <v>Pat Cummins</v>
      </c>
      <c r="S276">
        <f ca="1" t="shared" si="18"/>
        <v>2</v>
      </c>
      <c r="T276">
        <f ca="1" t="shared" si="19"/>
        <v>5.80000019073486</v>
      </c>
    </row>
    <row r="277" spans="1:20">
      <c r="A277" s="3" t="s">
        <v>338</v>
      </c>
      <c r="B277">
        <v>3</v>
      </c>
      <c r="D277" t="str">
        <f t="shared" si="15"/>
        <v>Rohit (c)</v>
      </c>
      <c r="E277">
        <f ca="1" t="shared" si="16"/>
        <v>108.33</v>
      </c>
      <c r="H277" s="3" t="s">
        <v>333</v>
      </c>
      <c r="I277">
        <v>0</v>
      </c>
      <c r="K277" s="3" t="s">
        <v>309</v>
      </c>
      <c r="L277">
        <v>0</v>
      </c>
      <c r="N277" s="3" t="s">
        <v>335</v>
      </c>
      <c r="O277">
        <v>7</v>
      </c>
      <c r="P277">
        <v>27.0999999046326</v>
      </c>
      <c r="R277" t="str">
        <f t="shared" si="17"/>
        <v>Pathum Nissanka</v>
      </c>
      <c r="S277">
        <f ca="1" t="shared" si="18"/>
        <v>0</v>
      </c>
      <c r="T277">
        <f ca="1" t="shared" si="19"/>
        <v>0</v>
      </c>
    </row>
    <row r="278" spans="1:20">
      <c r="A278" s="3" t="s">
        <v>339</v>
      </c>
      <c r="B278">
        <v>67</v>
      </c>
      <c r="D278" t="str">
        <f t="shared" si="15"/>
        <v>Rohit Paudel (c)</v>
      </c>
      <c r="E278">
        <f ca="1" t="shared" si="16"/>
        <v>27.815</v>
      </c>
      <c r="H278" s="3" t="s">
        <v>334</v>
      </c>
      <c r="I278">
        <v>0</v>
      </c>
      <c r="K278" s="3" t="s">
        <v>310</v>
      </c>
      <c r="L278">
        <v>7</v>
      </c>
      <c r="N278" s="3" t="s">
        <v>336</v>
      </c>
      <c r="O278">
        <v>2</v>
      </c>
      <c r="P278">
        <v>4.5</v>
      </c>
      <c r="R278" t="str">
        <f t="shared" si="17"/>
        <v>Paul Stirling (c)</v>
      </c>
      <c r="S278">
        <f ca="1" t="shared" si="18"/>
        <v>0</v>
      </c>
      <c r="T278">
        <f ca="1" t="shared" si="19"/>
        <v>0</v>
      </c>
    </row>
    <row r="279" spans="1:20">
      <c r="A279" s="3" t="s">
        <v>340</v>
      </c>
      <c r="B279">
        <v>44</v>
      </c>
      <c r="D279" t="str">
        <f t="shared" ref="D279:D342" si="20">H264</f>
        <v>Rohit Sharma (c)</v>
      </c>
      <c r="E279">
        <f ca="1" t="shared" ref="E279:E342" si="21">GETPIVOTDATA("scored_SR",$H$6,"Player",D279)</f>
        <v>95.27</v>
      </c>
      <c r="H279" s="3" t="s">
        <v>335</v>
      </c>
      <c r="I279">
        <v>0</v>
      </c>
      <c r="K279" s="3" t="s">
        <v>311</v>
      </c>
      <c r="L279">
        <v>1</v>
      </c>
      <c r="N279" s="3" t="s">
        <v>337</v>
      </c>
      <c r="O279">
        <v>0</v>
      </c>
      <c r="P279">
        <v>0</v>
      </c>
      <c r="R279" t="str">
        <f t="shared" si="17"/>
        <v>Paul van Meekeren</v>
      </c>
      <c r="S279">
        <f ca="1" t="shared" si="18"/>
        <v>0</v>
      </c>
      <c r="T279">
        <f ca="1" t="shared" si="19"/>
        <v>3.20000004768372</v>
      </c>
    </row>
    <row r="280" spans="1:20">
      <c r="A280" s="3" t="s">
        <v>341</v>
      </c>
      <c r="B280">
        <v>0</v>
      </c>
      <c r="D280" t="str">
        <f t="shared" si="20"/>
        <v>Romario Shepherd</v>
      </c>
      <c r="E280">
        <f ca="1" t="shared" si="21"/>
        <v>40</v>
      </c>
      <c r="H280" s="3" t="s">
        <v>336</v>
      </c>
      <c r="I280">
        <v>0</v>
      </c>
      <c r="K280" s="3" t="s">
        <v>312</v>
      </c>
      <c r="L280">
        <v>6</v>
      </c>
      <c r="N280" s="3" t="s">
        <v>338</v>
      </c>
      <c r="O280">
        <v>2</v>
      </c>
      <c r="P280">
        <v>13</v>
      </c>
      <c r="R280" t="str">
        <f t="shared" si="17"/>
        <v>Philip Salt</v>
      </c>
      <c r="S280">
        <f ca="1" t="shared" si="18"/>
        <v>0</v>
      </c>
      <c r="T280">
        <f ca="1" t="shared" si="19"/>
        <v>0</v>
      </c>
    </row>
    <row r="281" spans="1:20">
      <c r="A281" s="3" t="s">
        <v>342</v>
      </c>
      <c r="B281">
        <v>36</v>
      </c>
      <c r="D281" t="str">
        <f t="shared" si="20"/>
        <v>Ronak Patel</v>
      </c>
      <c r="E281">
        <f ca="1" t="shared" si="21"/>
        <v>105</v>
      </c>
      <c r="H281" s="3" t="s">
        <v>337</v>
      </c>
      <c r="I281">
        <v>100.123333333333</v>
      </c>
      <c r="K281" s="3" t="s">
        <v>313</v>
      </c>
      <c r="L281">
        <v>7</v>
      </c>
      <c r="N281" s="3" t="s">
        <v>339</v>
      </c>
      <c r="O281">
        <v>0</v>
      </c>
      <c r="P281">
        <v>18</v>
      </c>
      <c r="R281" t="str">
        <f t="shared" si="17"/>
        <v>Pooran (wk)</v>
      </c>
      <c r="S281">
        <f ca="1" t="shared" si="18"/>
        <v>0</v>
      </c>
      <c r="T281">
        <f ca="1" t="shared" si="19"/>
        <v>0</v>
      </c>
    </row>
    <row r="282" spans="1:20">
      <c r="A282" s="3" t="s">
        <v>343</v>
      </c>
      <c r="B282">
        <v>25</v>
      </c>
      <c r="D282" t="str">
        <f t="shared" si="20"/>
        <v>Roston Chase</v>
      </c>
      <c r="E282">
        <f ca="1" t="shared" si="21"/>
        <v>38.89</v>
      </c>
      <c r="H282" s="3" t="s">
        <v>338</v>
      </c>
      <c r="I282">
        <v>41.6675</v>
      </c>
      <c r="K282" s="3" t="s">
        <v>314</v>
      </c>
      <c r="L282">
        <v>2</v>
      </c>
      <c r="N282" s="3" t="s">
        <v>340</v>
      </c>
      <c r="O282">
        <v>0</v>
      </c>
      <c r="P282">
        <v>19.3000001907349</v>
      </c>
      <c r="R282" t="str">
        <f t="shared" si="17"/>
        <v>Pratik Athavale (wk)</v>
      </c>
      <c r="S282">
        <f ca="1" t="shared" si="18"/>
        <v>0</v>
      </c>
      <c r="T282">
        <f ca="1" t="shared" si="19"/>
        <v>0</v>
      </c>
    </row>
    <row r="283" spans="1:20">
      <c r="A283" s="3" t="s">
        <v>344</v>
      </c>
      <c r="B283">
        <v>25</v>
      </c>
      <c r="D283" t="str">
        <f t="shared" si="20"/>
        <v>Rovman Powell (c)</v>
      </c>
      <c r="E283">
        <f ca="1" t="shared" si="21"/>
        <v>88.73</v>
      </c>
      <c r="H283" s="3" t="s">
        <v>339</v>
      </c>
      <c r="I283">
        <v>43.256</v>
      </c>
      <c r="K283" s="3" t="s">
        <v>315</v>
      </c>
      <c r="L283">
        <v>1</v>
      </c>
      <c r="N283" s="3" t="s">
        <v>341</v>
      </c>
      <c r="O283">
        <v>0</v>
      </c>
      <c r="P283">
        <v>6.19999980926514</v>
      </c>
      <c r="R283" t="str">
        <f t="shared" si="17"/>
        <v>Quinton de Kock (wk)</v>
      </c>
      <c r="S283">
        <f ca="1" t="shared" si="18"/>
        <v>0</v>
      </c>
      <c r="T283">
        <f ca="1" t="shared" si="19"/>
        <v>0</v>
      </c>
    </row>
    <row r="284" spans="1:20">
      <c r="A284" s="3" t="s">
        <v>345</v>
      </c>
      <c r="B284">
        <v>81</v>
      </c>
      <c r="D284" t="str">
        <f t="shared" si="20"/>
        <v>Ruben Trumpelmann</v>
      </c>
      <c r="E284">
        <f ca="1" t="shared" si="21"/>
        <v>0</v>
      </c>
      <c r="H284" s="3" t="s">
        <v>340</v>
      </c>
      <c r="I284">
        <v>43.428</v>
      </c>
      <c r="K284" s="3" t="s">
        <v>316</v>
      </c>
      <c r="L284">
        <v>2</v>
      </c>
      <c r="N284" s="3" t="s">
        <v>342</v>
      </c>
      <c r="O284">
        <v>5</v>
      </c>
      <c r="P284">
        <v>26.0999994277954</v>
      </c>
      <c r="R284" t="str">
        <f t="shared" si="17"/>
        <v>R Topley</v>
      </c>
      <c r="S284">
        <f ca="1" t="shared" si="18"/>
        <v>0</v>
      </c>
      <c r="T284">
        <f ca="1" t="shared" si="19"/>
        <v>4</v>
      </c>
    </row>
    <row r="285" spans="1:20">
      <c r="A285" s="3" t="s">
        <v>346</v>
      </c>
      <c r="B285">
        <v>11</v>
      </c>
      <c r="D285" t="str">
        <f t="shared" si="20"/>
        <v>Russell</v>
      </c>
      <c r="E285">
        <f ca="1" t="shared" si="21"/>
        <v>119.1175</v>
      </c>
      <c r="H285" s="3" t="s">
        <v>341</v>
      </c>
      <c r="I285">
        <v>0</v>
      </c>
      <c r="K285" s="3" t="s">
        <v>317</v>
      </c>
      <c r="L285">
        <v>0</v>
      </c>
      <c r="N285" s="3" t="s">
        <v>343</v>
      </c>
      <c r="O285">
        <v>0</v>
      </c>
      <c r="P285">
        <v>0</v>
      </c>
      <c r="R285" t="str">
        <f t="shared" si="17"/>
        <v>Rabada</v>
      </c>
      <c r="S285">
        <f ca="1" t="shared" si="18"/>
        <v>2</v>
      </c>
      <c r="T285">
        <f ca="1" t="shared" si="19"/>
        <v>12</v>
      </c>
    </row>
    <row r="286" spans="1:20">
      <c r="A286" s="3" t="s">
        <v>347</v>
      </c>
      <c r="B286">
        <v>12</v>
      </c>
      <c r="D286" t="str">
        <f t="shared" si="20"/>
        <v>Saad Bin Zafar (c)</v>
      </c>
      <c r="E286">
        <f ca="1" t="shared" si="21"/>
        <v>29.524</v>
      </c>
      <c r="H286" s="3" t="s">
        <v>342</v>
      </c>
      <c r="I286">
        <v>57.6785714285714</v>
      </c>
      <c r="K286" s="3" t="s">
        <v>318</v>
      </c>
      <c r="L286">
        <v>2</v>
      </c>
      <c r="N286" s="3" t="s">
        <v>344</v>
      </c>
      <c r="O286">
        <v>0</v>
      </c>
      <c r="P286">
        <v>25.1999998092651</v>
      </c>
      <c r="R286" t="str">
        <f t="shared" si="17"/>
        <v>Rachin Ravindra</v>
      </c>
      <c r="S286">
        <f ca="1" t="shared" si="18"/>
        <v>1</v>
      </c>
      <c r="T286">
        <f ca="1" t="shared" si="19"/>
        <v>2.20000004768372</v>
      </c>
    </row>
    <row r="287" spans="1:20">
      <c r="A287" s="3" t="s">
        <v>348</v>
      </c>
      <c r="B287">
        <v>5</v>
      </c>
      <c r="D287" t="str">
        <f t="shared" si="20"/>
        <v>Safyaan Sharif</v>
      </c>
      <c r="E287">
        <f ca="1" t="shared" si="21"/>
        <v>0</v>
      </c>
      <c r="H287" s="3" t="s">
        <v>343</v>
      </c>
      <c r="I287">
        <v>147.06</v>
      </c>
      <c r="K287" s="3" t="s">
        <v>319</v>
      </c>
      <c r="L287">
        <v>5</v>
      </c>
      <c r="N287" s="3" t="s">
        <v>345</v>
      </c>
      <c r="O287">
        <v>0</v>
      </c>
      <c r="P287">
        <v>16</v>
      </c>
      <c r="R287" t="str">
        <f t="shared" si="17"/>
        <v>Rafiullah</v>
      </c>
      <c r="S287">
        <f ca="1" t="shared" si="18"/>
        <v>0</v>
      </c>
      <c r="T287">
        <f ca="1" t="shared" si="19"/>
        <v>0</v>
      </c>
    </row>
    <row r="288" spans="1:20">
      <c r="A288" s="3" t="s">
        <v>349</v>
      </c>
      <c r="B288">
        <v>0</v>
      </c>
      <c r="D288" t="str">
        <f t="shared" si="20"/>
        <v>Sagar Dhakal</v>
      </c>
      <c r="E288">
        <f ca="1" t="shared" si="21"/>
        <v>0</v>
      </c>
      <c r="H288" s="3" t="s">
        <v>344</v>
      </c>
      <c r="I288">
        <v>63.7033333333333</v>
      </c>
      <c r="K288" s="3" t="s">
        <v>320</v>
      </c>
      <c r="L288">
        <v>7</v>
      </c>
      <c r="N288" s="3" t="s">
        <v>346</v>
      </c>
      <c r="O288">
        <v>2</v>
      </c>
      <c r="P288">
        <v>11.0999999046326</v>
      </c>
      <c r="R288" t="str">
        <f t="shared" si="17"/>
        <v>Rahmanullah Gurbaz (wk)</v>
      </c>
      <c r="S288">
        <f ca="1" t="shared" si="18"/>
        <v>0</v>
      </c>
      <c r="T288">
        <f ca="1" t="shared" si="19"/>
        <v>0</v>
      </c>
    </row>
    <row r="289" spans="1:20">
      <c r="A289" s="3" t="s">
        <v>350</v>
      </c>
      <c r="B289">
        <v>92</v>
      </c>
      <c r="D289" t="str">
        <f t="shared" si="20"/>
        <v>Saim Ayub</v>
      </c>
      <c r="E289">
        <f ca="1" t="shared" si="21"/>
        <v>75</v>
      </c>
      <c r="H289" s="3" t="s">
        <v>345</v>
      </c>
      <c r="I289">
        <v>54.1</v>
      </c>
      <c r="K289" s="3" t="s">
        <v>321</v>
      </c>
      <c r="L289">
        <v>1</v>
      </c>
      <c r="N289" s="3" t="s">
        <v>347</v>
      </c>
      <c r="O289">
        <v>0</v>
      </c>
      <c r="P289">
        <v>0</v>
      </c>
      <c r="R289" t="str">
        <f t="shared" si="17"/>
        <v>Rashid Khan (c)</v>
      </c>
      <c r="S289">
        <f ca="1" t="shared" si="18"/>
        <v>8</v>
      </c>
      <c r="T289">
        <f ca="1" t="shared" si="19"/>
        <v>19.7999995946884</v>
      </c>
    </row>
    <row r="290" spans="1:20">
      <c r="A290" s="3" t="s">
        <v>351</v>
      </c>
      <c r="B290">
        <v>34</v>
      </c>
      <c r="D290" t="str">
        <f t="shared" si="20"/>
        <v>Salt</v>
      </c>
      <c r="E290">
        <f ca="1" t="shared" si="21"/>
        <v>137.5</v>
      </c>
      <c r="H290" s="3" t="s">
        <v>346</v>
      </c>
      <c r="I290">
        <v>33.035</v>
      </c>
      <c r="K290" s="3" t="s">
        <v>322</v>
      </c>
      <c r="L290">
        <v>1</v>
      </c>
      <c r="N290" s="3" t="s">
        <v>348</v>
      </c>
      <c r="O290">
        <v>0</v>
      </c>
      <c r="P290">
        <v>0</v>
      </c>
      <c r="R290" t="str">
        <f t="shared" si="17"/>
        <v>Ravinderpal Singh</v>
      </c>
      <c r="S290">
        <f ca="1" t="shared" si="18"/>
        <v>0</v>
      </c>
      <c r="T290">
        <f ca="1" t="shared" si="19"/>
        <v>0</v>
      </c>
    </row>
    <row r="291" spans="1:20">
      <c r="A291" s="3" t="s">
        <v>352</v>
      </c>
      <c r="B291">
        <v>11</v>
      </c>
      <c r="D291" t="str">
        <f t="shared" si="20"/>
        <v>Sam Curran</v>
      </c>
      <c r="E291">
        <f ca="1" t="shared" si="21"/>
        <v>0</v>
      </c>
      <c r="H291" s="3" t="s">
        <v>347</v>
      </c>
      <c r="I291">
        <v>44.2866666666667</v>
      </c>
      <c r="K291" s="3" t="s">
        <v>323</v>
      </c>
      <c r="L291">
        <v>6</v>
      </c>
      <c r="N291" s="3" t="s">
        <v>349</v>
      </c>
      <c r="O291">
        <v>0</v>
      </c>
      <c r="P291">
        <v>0</v>
      </c>
      <c r="R291" t="str">
        <f t="shared" si="17"/>
        <v>Ravindra Jadeja</v>
      </c>
      <c r="S291">
        <f ca="1" t="shared" si="18"/>
        <v>3</v>
      </c>
      <c r="T291">
        <f ca="1" t="shared" si="19"/>
        <v>11.8000001907349</v>
      </c>
    </row>
    <row r="292" spans="1:20">
      <c r="A292" s="3" t="s">
        <v>353</v>
      </c>
      <c r="B292">
        <v>71</v>
      </c>
      <c r="D292" t="str">
        <f t="shared" si="20"/>
        <v>Samarawickrama</v>
      </c>
      <c r="E292">
        <f ca="1" t="shared" si="21"/>
        <v>0</v>
      </c>
      <c r="H292" s="3" t="s">
        <v>348</v>
      </c>
      <c r="I292">
        <v>56.665</v>
      </c>
      <c r="K292" s="3" t="s">
        <v>324</v>
      </c>
      <c r="L292">
        <v>4</v>
      </c>
      <c r="N292" s="3" t="s">
        <v>350</v>
      </c>
      <c r="O292">
        <v>0</v>
      </c>
      <c r="P292">
        <v>0</v>
      </c>
      <c r="R292" t="str">
        <f t="shared" si="17"/>
        <v>Reece Topley</v>
      </c>
      <c r="S292">
        <f ca="1" t="shared" si="18"/>
        <v>0</v>
      </c>
      <c r="T292">
        <f ca="1" t="shared" si="19"/>
        <v>3</v>
      </c>
    </row>
    <row r="293" spans="1:20">
      <c r="A293" s="3" t="s">
        <v>354</v>
      </c>
      <c r="B293">
        <v>0</v>
      </c>
      <c r="D293" t="str">
        <f t="shared" si="20"/>
        <v>Sandeep Lamichhane</v>
      </c>
      <c r="E293">
        <f ca="1" t="shared" si="21"/>
        <v>0</v>
      </c>
      <c r="H293" s="3" t="s">
        <v>349</v>
      </c>
      <c r="I293">
        <v>0</v>
      </c>
      <c r="K293" s="3" t="s">
        <v>325</v>
      </c>
      <c r="L293">
        <v>0</v>
      </c>
      <c r="N293" s="3" t="s">
        <v>351</v>
      </c>
      <c r="O293">
        <v>2</v>
      </c>
      <c r="P293">
        <v>3.5</v>
      </c>
      <c r="R293" t="str">
        <f t="shared" si="17"/>
        <v>Reeza Hendricks</v>
      </c>
      <c r="S293">
        <f ca="1" t="shared" si="18"/>
        <v>0</v>
      </c>
      <c r="T293">
        <f ca="1" t="shared" si="19"/>
        <v>0</v>
      </c>
    </row>
    <row r="294" spans="1:20">
      <c r="A294" s="3" t="s">
        <v>355</v>
      </c>
      <c r="B294">
        <v>9</v>
      </c>
      <c r="D294" t="str">
        <f t="shared" si="20"/>
        <v>Santner</v>
      </c>
      <c r="E294">
        <f ca="1" t="shared" si="21"/>
        <v>0</v>
      </c>
      <c r="H294" s="3" t="s">
        <v>350</v>
      </c>
      <c r="I294">
        <v>85.1075</v>
      </c>
      <c r="K294" s="3" t="s">
        <v>326</v>
      </c>
      <c r="L294">
        <v>9</v>
      </c>
      <c r="N294" s="3" t="s">
        <v>352</v>
      </c>
      <c r="O294">
        <v>0</v>
      </c>
      <c r="P294">
        <v>0</v>
      </c>
      <c r="R294" t="str">
        <f t="shared" si="17"/>
        <v>Riazat Ali Shah</v>
      </c>
      <c r="S294">
        <f ca="1" t="shared" si="18"/>
        <v>1</v>
      </c>
      <c r="T294">
        <f ca="1" t="shared" si="19"/>
        <v>21</v>
      </c>
    </row>
    <row r="295" spans="1:20">
      <c r="A295" s="3" t="s">
        <v>356</v>
      </c>
      <c r="B295">
        <v>7</v>
      </c>
      <c r="D295" t="str">
        <f t="shared" si="20"/>
        <v>Saurabh Netravalkar</v>
      </c>
      <c r="E295">
        <f ca="1" t="shared" si="21"/>
        <v>0</v>
      </c>
      <c r="H295" s="3" t="s">
        <v>351</v>
      </c>
      <c r="I295">
        <v>30.475</v>
      </c>
      <c r="K295" s="3" t="s">
        <v>327</v>
      </c>
      <c r="L295">
        <v>1</v>
      </c>
      <c r="N295" s="3" t="s">
        <v>353</v>
      </c>
      <c r="O295">
        <v>0</v>
      </c>
      <c r="P295">
        <v>0</v>
      </c>
      <c r="R295" t="str">
        <f t="shared" si="17"/>
        <v>Richie Berrington (c)</v>
      </c>
      <c r="S295">
        <f ca="1" t="shared" si="18"/>
        <v>0</v>
      </c>
      <c r="T295">
        <f ca="1" t="shared" si="19"/>
        <v>0</v>
      </c>
    </row>
    <row r="296" spans="1:20">
      <c r="A296" s="3" t="s">
        <v>357</v>
      </c>
      <c r="B296">
        <v>14</v>
      </c>
      <c r="D296" t="str">
        <f t="shared" si="20"/>
        <v>Scott Edwards (c &amp; wk)</v>
      </c>
      <c r="E296">
        <f ca="1" t="shared" si="21"/>
        <v>100.123333333333</v>
      </c>
      <c r="H296" s="3" t="s">
        <v>352</v>
      </c>
      <c r="I296">
        <v>23.915</v>
      </c>
      <c r="K296" s="3" t="s">
        <v>328</v>
      </c>
      <c r="L296">
        <v>0</v>
      </c>
      <c r="N296" s="3" t="s">
        <v>354</v>
      </c>
      <c r="O296">
        <v>0</v>
      </c>
      <c r="P296">
        <v>0</v>
      </c>
      <c r="R296" t="str">
        <f t="shared" si="17"/>
        <v>Rishabh Pant (wk)</v>
      </c>
      <c r="S296">
        <f ca="1" t="shared" si="18"/>
        <v>0</v>
      </c>
      <c r="T296">
        <f ca="1" t="shared" si="19"/>
        <v>0</v>
      </c>
    </row>
    <row r="297" spans="1:20">
      <c r="A297" s="3" t="s">
        <v>358</v>
      </c>
      <c r="B297">
        <v>8</v>
      </c>
      <c r="D297" t="str">
        <f t="shared" si="20"/>
        <v>Semo Kamea</v>
      </c>
      <c r="E297">
        <f ca="1" t="shared" si="21"/>
        <v>41.6675</v>
      </c>
      <c r="H297" s="3" t="s">
        <v>353</v>
      </c>
      <c r="I297">
        <v>108.333333333333</v>
      </c>
      <c r="K297" s="3" t="s">
        <v>329</v>
      </c>
      <c r="L297">
        <v>0</v>
      </c>
      <c r="N297" s="3" t="s">
        <v>355</v>
      </c>
      <c r="O297">
        <v>0</v>
      </c>
      <c r="P297">
        <v>0</v>
      </c>
      <c r="R297" t="str">
        <f t="shared" si="17"/>
        <v>Rishad Hossain</v>
      </c>
      <c r="S297">
        <f ca="1" t="shared" si="18"/>
        <v>7</v>
      </c>
      <c r="T297">
        <f ca="1" t="shared" si="19"/>
        <v>26.6999998092651</v>
      </c>
    </row>
    <row r="298" spans="1:20">
      <c r="A298" s="3" t="s">
        <v>359</v>
      </c>
      <c r="B298">
        <v>0</v>
      </c>
      <c r="D298" t="str">
        <f t="shared" si="20"/>
        <v>Sese Bau</v>
      </c>
      <c r="E298">
        <f ca="1" t="shared" si="21"/>
        <v>43.256</v>
      </c>
      <c r="H298" s="3" t="s">
        <v>354</v>
      </c>
      <c r="I298">
        <v>0</v>
      </c>
      <c r="K298" s="3" t="s">
        <v>330</v>
      </c>
      <c r="L298">
        <v>3</v>
      </c>
      <c r="N298" s="3" t="s">
        <v>356</v>
      </c>
      <c r="O298">
        <v>0</v>
      </c>
      <c r="P298">
        <v>0</v>
      </c>
      <c r="R298" t="str">
        <f t="shared" si="17"/>
        <v>Rizwan (wk)</v>
      </c>
      <c r="S298">
        <f ca="1" t="shared" si="18"/>
        <v>0</v>
      </c>
      <c r="T298">
        <f ca="1" t="shared" si="19"/>
        <v>0</v>
      </c>
    </row>
    <row r="299" spans="1:20">
      <c r="A299" s="3" t="s">
        <v>360</v>
      </c>
      <c r="B299">
        <v>0</v>
      </c>
      <c r="D299" t="str">
        <f t="shared" si="20"/>
        <v>Shadab Khan</v>
      </c>
      <c r="E299">
        <f ca="1" t="shared" si="21"/>
        <v>43.428</v>
      </c>
      <c r="H299" s="3" t="s">
        <v>355</v>
      </c>
      <c r="I299">
        <v>88.8866666666667</v>
      </c>
      <c r="K299" s="3" t="s">
        <v>331</v>
      </c>
      <c r="L299">
        <v>2</v>
      </c>
      <c r="N299" s="3" t="s">
        <v>357</v>
      </c>
      <c r="O299">
        <v>0</v>
      </c>
      <c r="P299">
        <v>0</v>
      </c>
      <c r="R299" t="str">
        <f t="shared" si="17"/>
        <v>Robinson Obuya</v>
      </c>
      <c r="S299">
        <f ca="1" t="shared" si="18"/>
        <v>0</v>
      </c>
      <c r="T299">
        <f ca="1" t="shared" si="19"/>
        <v>0</v>
      </c>
    </row>
    <row r="300" spans="1:20">
      <c r="A300" s="3" t="s">
        <v>361</v>
      </c>
      <c r="B300">
        <v>0</v>
      </c>
      <c r="D300" t="str">
        <f t="shared" si="20"/>
        <v>Shadley van Schalkwyk</v>
      </c>
      <c r="E300">
        <f ca="1" t="shared" si="21"/>
        <v>0</v>
      </c>
      <c r="H300" s="3" t="s">
        <v>356</v>
      </c>
      <c r="I300">
        <v>100</v>
      </c>
      <c r="K300" s="3" t="s">
        <v>332</v>
      </c>
      <c r="L300">
        <v>0</v>
      </c>
      <c r="N300" s="3" t="s">
        <v>358</v>
      </c>
      <c r="O300">
        <v>3</v>
      </c>
      <c r="P300">
        <v>10.7999999523163</v>
      </c>
      <c r="R300" t="str">
        <f t="shared" si="17"/>
        <v>Roger Mukasa</v>
      </c>
      <c r="S300">
        <f ca="1" t="shared" si="18"/>
        <v>0</v>
      </c>
      <c r="T300">
        <f ca="1" t="shared" si="19"/>
        <v>0</v>
      </c>
    </row>
    <row r="301" spans="1:20">
      <c r="A301" s="3" t="s">
        <v>362</v>
      </c>
      <c r="B301">
        <v>62</v>
      </c>
      <c r="D301" t="str">
        <f t="shared" si="20"/>
        <v>Shaheen Afridi</v>
      </c>
      <c r="E301">
        <f ca="1" t="shared" si="21"/>
        <v>57.6785714285714</v>
      </c>
      <c r="H301" s="3" t="s">
        <v>357</v>
      </c>
      <c r="I301">
        <v>85.415</v>
      </c>
      <c r="K301" s="3" t="s">
        <v>333</v>
      </c>
      <c r="L301">
        <v>0</v>
      </c>
      <c r="N301" s="3" t="s">
        <v>359</v>
      </c>
      <c r="O301">
        <v>0</v>
      </c>
      <c r="P301">
        <v>0</v>
      </c>
      <c r="R301" t="str">
        <f t="shared" si="17"/>
        <v>Rohit (c)</v>
      </c>
      <c r="S301">
        <f ca="1" t="shared" si="18"/>
        <v>0</v>
      </c>
      <c r="T301">
        <f ca="1" t="shared" si="19"/>
        <v>0</v>
      </c>
    </row>
    <row r="302" spans="1:20">
      <c r="A302" s="3" t="s">
        <v>363</v>
      </c>
      <c r="B302">
        <v>3</v>
      </c>
      <c r="D302" t="str">
        <f t="shared" si="20"/>
        <v>Shai Hope</v>
      </c>
      <c r="E302">
        <f ca="1" t="shared" si="21"/>
        <v>147.06</v>
      </c>
      <c r="H302" s="3" t="s">
        <v>358</v>
      </c>
      <c r="I302">
        <v>33.3333333333333</v>
      </c>
      <c r="K302" s="3" t="s">
        <v>334</v>
      </c>
      <c r="L302">
        <v>0</v>
      </c>
      <c r="N302" s="3" t="s">
        <v>360</v>
      </c>
      <c r="O302">
        <v>7</v>
      </c>
      <c r="P302">
        <v>9.29999995231628</v>
      </c>
      <c r="R302" t="str">
        <f t="shared" si="17"/>
        <v>Rohit Paudel (c)</v>
      </c>
      <c r="S302">
        <f ca="1" t="shared" si="18"/>
        <v>2</v>
      </c>
      <c r="T302">
        <f ca="1" t="shared" si="19"/>
        <v>5</v>
      </c>
    </row>
    <row r="303" spans="1:20">
      <c r="A303" s="3" t="s">
        <v>364</v>
      </c>
      <c r="B303">
        <v>97</v>
      </c>
      <c r="D303" t="str">
        <f t="shared" si="20"/>
        <v>Shakeel Ahmed</v>
      </c>
      <c r="E303">
        <f ca="1" t="shared" si="21"/>
        <v>63.7033333333333</v>
      </c>
      <c r="H303" s="3" t="s">
        <v>359</v>
      </c>
      <c r="I303">
        <v>0</v>
      </c>
      <c r="K303" s="3" t="s">
        <v>335</v>
      </c>
      <c r="L303">
        <v>0</v>
      </c>
      <c r="N303" s="3" t="s">
        <v>361</v>
      </c>
      <c r="O303">
        <v>0</v>
      </c>
      <c r="P303">
        <v>9.5</v>
      </c>
      <c r="R303" t="str">
        <f t="shared" ref="R303:R366" si="22">N262</f>
        <v>Rohit Sharma (c)</v>
      </c>
      <c r="S303">
        <f ca="1" t="shared" ref="S303:S366" si="23">GETPIVOTDATA("Sum of Wickets_Conseded",$N$4,"Player",N262)</f>
        <v>0</v>
      </c>
      <c r="T303">
        <f ca="1" t="shared" ref="T303:T366" si="24">GETPIVOTDATA("Sum of ECO_Conseded",$N$4,"Player",N262)</f>
        <v>0</v>
      </c>
    </row>
    <row r="304" spans="1:20">
      <c r="A304" s="3" t="s">
        <v>365</v>
      </c>
      <c r="B304">
        <v>1</v>
      </c>
      <c r="D304" t="str">
        <f t="shared" si="20"/>
        <v>Shakib</v>
      </c>
      <c r="E304">
        <f ca="1" t="shared" si="21"/>
        <v>54.1</v>
      </c>
      <c r="H304" s="3" t="s">
        <v>360</v>
      </c>
      <c r="I304">
        <v>0</v>
      </c>
      <c r="K304" s="3" t="s">
        <v>336</v>
      </c>
      <c r="L304">
        <v>0</v>
      </c>
      <c r="N304" s="3" t="s">
        <v>362</v>
      </c>
      <c r="O304">
        <v>0</v>
      </c>
      <c r="P304">
        <v>15</v>
      </c>
      <c r="R304" t="str">
        <f t="shared" si="22"/>
        <v>Romario Shepherd</v>
      </c>
      <c r="S304">
        <f ca="1" t="shared" si="23"/>
        <v>2</v>
      </c>
      <c r="T304">
        <f ca="1" t="shared" si="24"/>
        <v>24.1999998092651</v>
      </c>
    </row>
    <row r="305" spans="1:20">
      <c r="A305" s="3" t="s">
        <v>366</v>
      </c>
      <c r="B305">
        <v>59</v>
      </c>
      <c r="D305" t="str">
        <f t="shared" si="20"/>
        <v>Shakib Al Hasan</v>
      </c>
      <c r="E305">
        <f ca="1" t="shared" si="21"/>
        <v>33.035</v>
      </c>
      <c r="H305" s="3" t="s">
        <v>361</v>
      </c>
      <c r="I305">
        <v>0</v>
      </c>
      <c r="K305" s="3" t="s">
        <v>337</v>
      </c>
      <c r="L305">
        <v>6</v>
      </c>
      <c r="N305" s="3" t="s">
        <v>363</v>
      </c>
      <c r="O305">
        <v>0</v>
      </c>
      <c r="P305">
        <v>0</v>
      </c>
      <c r="R305" t="str">
        <f t="shared" si="22"/>
        <v>Ronak Patel</v>
      </c>
      <c r="S305">
        <f ca="1" t="shared" si="23"/>
        <v>0</v>
      </c>
      <c r="T305">
        <f ca="1" t="shared" si="24"/>
        <v>0</v>
      </c>
    </row>
    <row r="306" spans="1:20">
      <c r="A306" s="3" t="s">
        <v>367</v>
      </c>
      <c r="B306">
        <v>98</v>
      </c>
      <c r="D306" t="str">
        <f t="shared" si="20"/>
        <v>Shanaka</v>
      </c>
      <c r="E306">
        <f ca="1" t="shared" si="21"/>
        <v>44.2866666666667</v>
      </c>
      <c r="H306" s="3" t="s">
        <v>362</v>
      </c>
      <c r="I306">
        <v>82.0825</v>
      </c>
      <c r="K306" s="3" t="s">
        <v>338</v>
      </c>
      <c r="L306">
        <v>0</v>
      </c>
      <c r="N306" s="3" t="s">
        <v>364</v>
      </c>
      <c r="O306">
        <v>2</v>
      </c>
      <c r="P306">
        <v>3</v>
      </c>
      <c r="R306" t="str">
        <f t="shared" si="22"/>
        <v>Roston Chase</v>
      </c>
      <c r="S306">
        <f ca="1" t="shared" si="23"/>
        <v>0</v>
      </c>
      <c r="T306">
        <f ca="1" t="shared" si="24"/>
        <v>10.5</v>
      </c>
    </row>
    <row r="307" spans="1:20">
      <c r="A307" s="3" t="s">
        <v>368</v>
      </c>
      <c r="B307">
        <v>0</v>
      </c>
      <c r="D307" t="str">
        <f t="shared" si="20"/>
        <v>Shanto (c)</v>
      </c>
      <c r="E307">
        <f ca="1" t="shared" si="21"/>
        <v>56.665</v>
      </c>
      <c r="H307" s="3" t="s">
        <v>363</v>
      </c>
      <c r="I307">
        <v>41.665</v>
      </c>
      <c r="K307" s="3" t="s">
        <v>339</v>
      </c>
      <c r="L307">
        <v>9</v>
      </c>
      <c r="N307" s="3" t="s">
        <v>365</v>
      </c>
      <c r="O307">
        <v>0</v>
      </c>
      <c r="P307">
        <v>0</v>
      </c>
      <c r="R307" t="str">
        <f t="shared" si="22"/>
        <v>Rovman Powell (c)</v>
      </c>
      <c r="S307">
        <f ca="1" t="shared" si="23"/>
        <v>0</v>
      </c>
      <c r="T307">
        <f ca="1" t="shared" si="24"/>
        <v>0</v>
      </c>
    </row>
    <row r="308" spans="1:20">
      <c r="A308" s="3" t="s">
        <v>369</v>
      </c>
      <c r="B308">
        <v>0</v>
      </c>
      <c r="D308" t="str">
        <f t="shared" si="20"/>
        <v>Shayan Jahangir</v>
      </c>
      <c r="E308">
        <f ca="1" t="shared" si="21"/>
        <v>0</v>
      </c>
      <c r="H308" s="3" t="s">
        <v>364</v>
      </c>
      <c r="I308">
        <v>120.86</v>
      </c>
      <c r="K308" s="3" t="s">
        <v>340</v>
      </c>
      <c r="L308">
        <v>4</v>
      </c>
      <c r="N308" s="3" t="s">
        <v>366</v>
      </c>
      <c r="O308">
        <v>0</v>
      </c>
      <c r="P308">
        <v>0</v>
      </c>
      <c r="R308" t="str">
        <f t="shared" si="22"/>
        <v>Ruben Trumpelmann</v>
      </c>
      <c r="S308">
        <f ca="1" t="shared" si="23"/>
        <v>1</v>
      </c>
      <c r="T308">
        <f ca="1" t="shared" si="24"/>
        <v>18.5</v>
      </c>
    </row>
    <row r="309" spans="1:20">
      <c r="A309" s="3" t="s">
        <v>370</v>
      </c>
      <c r="B309">
        <v>47</v>
      </c>
      <c r="D309" t="str">
        <f t="shared" si="20"/>
        <v>Sherfane Rutherford</v>
      </c>
      <c r="E309">
        <f ca="1" t="shared" si="21"/>
        <v>85.1075</v>
      </c>
      <c r="H309" s="3" t="s">
        <v>365</v>
      </c>
      <c r="I309">
        <v>12.5</v>
      </c>
      <c r="K309" s="3" t="s">
        <v>341</v>
      </c>
      <c r="L309">
        <v>0</v>
      </c>
      <c r="N309" s="3" t="s">
        <v>367</v>
      </c>
      <c r="O309">
        <v>0</v>
      </c>
      <c r="P309">
        <v>0</v>
      </c>
      <c r="R309" t="str">
        <f t="shared" si="22"/>
        <v>Russell</v>
      </c>
      <c r="S309">
        <f ca="1" t="shared" si="23"/>
        <v>2</v>
      </c>
      <c r="T309">
        <f ca="1" t="shared" si="24"/>
        <v>6.30000019073486</v>
      </c>
    </row>
    <row r="310" spans="1:20">
      <c r="A310" s="3" t="s">
        <v>371</v>
      </c>
      <c r="B310">
        <v>4</v>
      </c>
      <c r="D310" t="str">
        <f t="shared" si="20"/>
        <v>Shivam Dube</v>
      </c>
      <c r="E310">
        <f ca="1" t="shared" si="21"/>
        <v>30.475</v>
      </c>
      <c r="H310" s="3" t="s">
        <v>366</v>
      </c>
      <c r="I310">
        <v>79.8466666666667</v>
      </c>
      <c r="K310" s="3" t="s">
        <v>342</v>
      </c>
      <c r="L310">
        <v>5</v>
      </c>
      <c r="N310" s="3" t="s">
        <v>368</v>
      </c>
      <c r="O310">
        <v>4</v>
      </c>
      <c r="P310">
        <v>4.80000019073486</v>
      </c>
      <c r="R310" t="str">
        <f t="shared" si="22"/>
        <v>Saad Bin Zafar (c)</v>
      </c>
      <c r="S310">
        <f ca="1" t="shared" si="23"/>
        <v>1</v>
      </c>
      <c r="T310">
        <f ca="1" t="shared" si="24"/>
        <v>21.8000001907349</v>
      </c>
    </row>
    <row r="311" spans="1:20">
      <c r="A311" s="3" t="s">
        <v>372</v>
      </c>
      <c r="B311">
        <v>13</v>
      </c>
      <c r="D311" t="str">
        <f t="shared" si="20"/>
        <v>Shoaib Khan</v>
      </c>
      <c r="E311">
        <f ca="1" t="shared" si="21"/>
        <v>23.915</v>
      </c>
      <c r="H311" s="3" t="s">
        <v>367</v>
      </c>
      <c r="I311">
        <v>112.1525</v>
      </c>
      <c r="K311" s="3" t="s">
        <v>343</v>
      </c>
      <c r="L311">
        <v>2</v>
      </c>
      <c r="N311" s="3" t="s">
        <v>369</v>
      </c>
      <c r="O311">
        <v>4</v>
      </c>
      <c r="P311">
        <v>20.5999999046326</v>
      </c>
      <c r="R311" t="str">
        <f t="shared" si="22"/>
        <v>Safyaan Sharif</v>
      </c>
      <c r="S311">
        <f ca="1" t="shared" si="23"/>
        <v>3</v>
      </c>
      <c r="T311">
        <f ca="1" t="shared" si="24"/>
        <v>20.6999998092651</v>
      </c>
    </row>
    <row r="312" spans="1:20">
      <c r="A312" s="3" t="s">
        <v>373</v>
      </c>
      <c r="B312">
        <v>0</v>
      </c>
      <c r="D312" t="str">
        <f t="shared" si="20"/>
        <v>Shreyas Movva (wk)</v>
      </c>
      <c r="E312">
        <f ca="1" t="shared" si="21"/>
        <v>108.333333333333</v>
      </c>
      <c r="H312" s="3" t="s">
        <v>368</v>
      </c>
      <c r="I312">
        <v>0</v>
      </c>
      <c r="K312" s="3" t="s">
        <v>344</v>
      </c>
      <c r="L312">
        <v>3</v>
      </c>
      <c r="N312" s="3" t="s">
        <v>370</v>
      </c>
      <c r="O312">
        <v>0</v>
      </c>
      <c r="P312">
        <v>0</v>
      </c>
      <c r="R312" t="str">
        <f t="shared" si="22"/>
        <v>Sagar Dhakal</v>
      </c>
      <c r="S312">
        <f ca="1" t="shared" si="23"/>
        <v>0</v>
      </c>
      <c r="T312">
        <f ca="1" t="shared" si="24"/>
        <v>5.19999980926514</v>
      </c>
    </row>
    <row r="313" spans="1:20">
      <c r="A313" s="3" t="s">
        <v>374</v>
      </c>
      <c r="B313">
        <v>44</v>
      </c>
      <c r="D313" t="str">
        <f t="shared" si="20"/>
        <v>Simon Ssesazi</v>
      </c>
      <c r="E313">
        <f ca="1" t="shared" si="21"/>
        <v>0</v>
      </c>
      <c r="H313" s="3" t="s">
        <v>369</v>
      </c>
      <c r="I313">
        <v>0</v>
      </c>
      <c r="K313" s="3" t="s">
        <v>345</v>
      </c>
      <c r="L313">
        <v>11</v>
      </c>
      <c r="N313" s="3" t="s">
        <v>371</v>
      </c>
      <c r="O313">
        <v>9</v>
      </c>
      <c r="P313">
        <v>19.9999997615814</v>
      </c>
      <c r="R313" t="str">
        <f t="shared" si="22"/>
        <v>Saim Ayub</v>
      </c>
      <c r="S313">
        <f ca="1" t="shared" si="23"/>
        <v>0</v>
      </c>
      <c r="T313">
        <f ca="1" t="shared" si="24"/>
        <v>0</v>
      </c>
    </row>
    <row r="314" spans="1:20">
      <c r="A314" s="3" t="s">
        <v>375</v>
      </c>
      <c r="B314">
        <v>3</v>
      </c>
      <c r="D314" t="str">
        <f t="shared" si="20"/>
        <v>Simon Ssesazi (wk)</v>
      </c>
      <c r="E314">
        <f ca="1" t="shared" si="21"/>
        <v>88.8866666666667</v>
      </c>
      <c r="H314" s="3" t="s">
        <v>370</v>
      </c>
      <c r="I314">
        <v>71.155</v>
      </c>
      <c r="K314" s="3" t="s">
        <v>346</v>
      </c>
      <c r="L314">
        <v>0</v>
      </c>
      <c r="N314" s="3" t="s">
        <v>372</v>
      </c>
      <c r="O314">
        <v>7</v>
      </c>
      <c r="P314">
        <v>25.6999998092651</v>
      </c>
      <c r="R314" t="str">
        <f t="shared" si="22"/>
        <v>Salt</v>
      </c>
      <c r="S314">
        <f ca="1" t="shared" si="23"/>
        <v>0</v>
      </c>
      <c r="T314">
        <f ca="1" t="shared" si="24"/>
        <v>0</v>
      </c>
    </row>
    <row r="315" spans="1:20">
      <c r="A315" s="3" t="s">
        <v>376</v>
      </c>
      <c r="B315">
        <v>0</v>
      </c>
      <c r="D315" t="str">
        <f t="shared" si="20"/>
        <v>Siraj</v>
      </c>
      <c r="E315">
        <f ca="1" t="shared" si="21"/>
        <v>100</v>
      </c>
      <c r="H315" s="3" t="s">
        <v>371</v>
      </c>
      <c r="I315">
        <v>14.1666666666667</v>
      </c>
      <c r="K315" s="3" t="s">
        <v>347</v>
      </c>
      <c r="L315">
        <v>1</v>
      </c>
      <c r="N315" s="3" t="s">
        <v>373</v>
      </c>
      <c r="O315">
        <v>0</v>
      </c>
      <c r="P315">
        <v>0</v>
      </c>
      <c r="R315" t="str">
        <f t="shared" si="22"/>
        <v>Sam Curran</v>
      </c>
      <c r="S315">
        <f ca="1" t="shared" si="23"/>
        <v>0</v>
      </c>
      <c r="T315">
        <f ca="1" t="shared" si="24"/>
        <v>6.5</v>
      </c>
    </row>
    <row r="316" spans="1:20">
      <c r="A316" s="3" t="s">
        <v>377</v>
      </c>
      <c r="B316">
        <v>15</v>
      </c>
      <c r="D316" t="str">
        <f t="shared" si="20"/>
        <v>Smit</v>
      </c>
      <c r="E316">
        <f ca="1" t="shared" si="21"/>
        <v>85.415</v>
      </c>
      <c r="H316" s="3" t="s">
        <v>372</v>
      </c>
      <c r="I316">
        <v>25.7142857142857</v>
      </c>
      <c r="K316" s="3" t="s">
        <v>348</v>
      </c>
      <c r="L316">
        <v>0</v>
      </c>
      <c r="N316" s="3" t="s">
        <v>374</v>
      </c>
      <c r="O316">
        <v>0</v>
      </c>
      <c r="P316">
        <v>0</v>
      </c>
      <c r="R316" t="str">
        <f t="shared" si="22"/>
        <v>Samarawickrama</v>
      </c>
      <c r="S316">
        <f ca="1" t="shared" si="23"/>
        <v>0</v>
      </c>
      <c r="T316">
        <f ca="1" t="shared" si="24"/>
        <v>0</v>
      </c>
    </row>
    <row r="317" spans="1:20">
      <c r="A317" s="3" t="s">
        <v>378</v>
      </c>
      <c r="B317">
        <v>95</v>
      </c>
      <c r="D317" t="str">
        <f t="shared" si="20"/>
        <v>Sompal Kami</v>
      </c>
      <c r="E317">
        <f ca="1" t="shared" si="21"/>
        <v>33.3333333333333</v>
      </c>
      <c r="H317" s="3" t="s">
        <v>373</v>
      </c>
      <c r="I317">
        <v>0</v>
      </c>
      <c r="K317" s="3" t="s">
        <v>349</v>
      </c>
      <c r="L317">
        <v>0</v>
      </c>
      <c r="N317" s="3" t="s">
        <v>375</v>
      </c>
      <c r="O317">
        <v>5</v>
      </c>
      <c r="P317">
        <v>30.8999996185303</v>
      </c>
      <c r="R317" t="str">
        <f t="shared" si="22"/>
        <v>Sandeep Lamichhane</v>
      </c>
      <c r="S317">
        <f ca="1" t="shared" si="23"/>
        <v>0</v>
      </c>
      <c r="T317">
        <f ca="1" t="shared" si="24"/>
        <v>0</v>
      </c>
    </row>
    <row r="318" spans="1:20">
      <c r="A318" s="3" t="s">
        <v>379</v>
      </c>
      <c r="B318">
        <v>102</v>
      </c>
      <c r="D318" t="str">
        <f t="shared" si="20"/>
        <v>Soumya Sarkar</v>
      </c>
      <c r="E318">
        <f ca="1" t="shared" si="21"/>
        <v>0</v>
      </c>
      <c r="H318" s="3" t="s">
        <v>374</v>
      </c>
      <c r="I318">
        <v>177.976666666667</v>
      </c>
      <c r="K318" s="3" t="s">
        <v>350</v>
      </c>
      <c r="L318">
        <v>11</v>
      </c>
      <c r="N318" s="3" t="s">
        <v>376</v>
      </c>
      <c r="O318">
        <v>0</v>
      </c>
      <c r="P318">
        <v>0</v>
      </c>
      <c r="R318" t="str">
        <f t="shared" si="22"/>
        <v>Santner</v>
      </c>
      <c r="S318">
        <f ca="1" t="shared" si="23"/>
        <v>7</v>
      </c>
      <c r="T318">
        <f ca="1" t="shared" si="24"/>
        <v>27.0999999046326</v>
      </c>
    </row>
    <row r="319" spans="1:20">
      <c r="A319" s="3" t="s">
        <v>380</v>
      </c>
      <c r="B319">
        <v>10</v>
      </c>
      <c r="D319" t="str">
        <f t="shared" si="20"/>
        <v>Southee</v>
      </c>
      <c r="E319">
        <f ca="1" t="shared" si="21"/>
        <v>0</v>
      </c>
      <c r="H319" s="3" t="s">
        <v>375</v>
      </c>
      <c r="I319">
        <v>8.57142857142857</v>
      </c>
      <c r="K319" s="3" t="s">
        <v>351</v>
      </c>
      <c r="L319">
        <v>2</v>
      </c>
      <c r="N319" s="3" t="s">
        <v>377</v>
      </c>
      <c r="O319">
        <v>0</v>
      </c>
      <c r="P319">
        <v>0</v>
      </c>
      <c r="R319" t="str">
        <f t="shared" si="22"/>
        <v>Saurabh Netravalkar</v>
      </c>
      <c r="S319">
        <f ca="1" t="shared" si="23"/>
        <v>2</v>
      </c>
      <c r="T319">
        <f ca="1" t="shared" si="24"/>
        <v>4.5</v>
      </c>
    </row>
    <row r="320" spans="1:20">
      <c r="A320" s="3" t="s">
        <v>381</v>
      </c>
      <c r="B320">
        <v>73</v>
      </c>
      <c r="D320" t="str">
        <f t="shared" si="20"/>
        <v>Ssenyondo</v>
      </c>
      <c r="E320">
        <f ca="1" t="shared" si="21"/>
        <v>0</v>
      </c>
      <c r="H320" s="3" t="s">
        <v>376</v>
      </c>
      <c r="I320">
        <v>0</v>
      </c>
      <c r="K320" s="3" t="s">
        <v>352</v>
      </c>
      <c r="L320">
        <v>1</v>
      </c>
      <c r="N320" s="3" t="s">
        <v>378</v>
      </c>
      <c r="O320">
        <v>0</v>
      </c>
      <c r="P320">
        <v>0</v>
      </c>
      <c r="R320" t="str">
        <f t="shared" si="22"/>
        <v>Scott Edwards (c &amp; wk)</v>
      </c>
      <c r="S320">
        <f ca="1" t="shared" si="23"/>
        <v>0</v>
      </c>
      <c r="T320">
        <f ca="1" t="shared" si="24"/>
        <v>0</v>
      </c>
    </row>
    <row r="321" spans="1:20">
      <c r="A321" s="3" t="s">
        <v>382</v>
      </c>
      <c r="B321">
        <v>8</v>
      </c>
      <c r="D321" t="str">
        <f t="shared" si="20"/>
        <v>Steven Taylor</v>
      </c>
      <c r="E321">
        <f ca="1" t="shared" si="21"/>
        <v>82.0825</v>
      </c>
      <c r="H321" s="3" t="s">
        <v>377</v>
      </c>
      <c r="I321">
        <v>41.945</v>
      </c>
      <c r="K321" s="3" t="s">
        <v>353</v>
      </c>
      <c r="L321">
        <v>7</v>
      </c>
      <c r="N321" s="3" t="s">
        <v>379</v>
      </c>
      <c r="O321">
        <v>0</v>
      </c>
      <c r="P321">
        <v>0</v>
      </c>
      <c r="R321" t="str">
        <f t="shared" si="22"/>
        <v>Semo Kamea</v>
      </c>
      <c r="S321">
        <f ca="1" t="shared" si="23"/>
        <v>2</v>
      </c>
      <c r="T321">
        <f ca="1" t="shared" si="24"/>
        <v>13</v>
      </c>
    </row>
    <row r="322" spans="1:20">
      <c r="A322" s="3" t="s">
        <v>383</v>
      </c>
      <c r="B322">
        <v>20</v>
      </c>
      <c r="D322" t="str">
        <f t="shared" si="20"/>
        <v>Stirling (c)</v>
      </c>
      <c r="E322">
        <f ca="1" t="shared" si="21"/>
        <v>41.665</v>
      </c>
      <c r="H322" s="3" t="s">
        <v>378</v>
      </c>
      <c r="I322">
        <v>124.3475</v>
      </c>
      <c r="K322" s="3" t="s">
        <v>354</v>
      </c>
      <c r="L322">
        <v>0</v>
      </c>
      <c r="N322" s="3" t="s">
        <v>380</v>
      </c>
      <c r="O322">
        <v>0</v>
      </c>
      <c r="P322">
        <v>0</v>
      </c>
      <c r="R322" t="str">
        <f t="shared" si="22"/>
        <v>Sese Bau</v>
      </c>
      <c r="S322">
        <f ca="1" t="shared" si="23"/>
        <v>0</v>
      </c>
      <c r="T322">
        <f ca="1" t="shared" si="24"/>
        <v>18</v>
      </c>
    </row>
    <row r="323" spans="1:20">
      <c r="A323" s="3" t="s">
        <v>384</v>
      </c>
      <c r="B323">
        <v>23</v>
      </c>
      <c r="D323" t="str">
        <f t="shared" si="20"/>
        <v>Stoinis</v>
      </c>
      <c r="E323">
        <f ca="1" t="shared" si="21"/>
        <v>120.86</v>
      </c>
      <c r="H323" s="3" t="s">
        <v>379</v>
      </c>
      <c r="I323">
        <v>169.39</v>
      </c>
      <c r="K323" s="3" t="s">
        <v>355</v>
      </c>
      <c r="L323">
        <v>2</v>
      </c>
      <c r="N323" s="3" t="s">
        <v>381</v>
      </c>
      <c r="O323">
        <v>0</v>
      </c>
      <c r="P323">
        <v>0</v>
      </c>
      <c r="R323" t="str">
        <f t="shared" si="22"/>
        <v>Shadab Khan</v>
      </c>
      <c r="S323">
        <f ca="1" t="shared" si="23"/>
        <v>0</v>
      </c>
      <c r="T323">
        <f ca="1" t="shared" si="24"/>
        <v>19.3000001907349</v>
      </c>
    </row>
    <row r="324" spans="1:20">
      <c r="A324" s="3" t="s">
        <v>385</v>
      </c>
      <c r="B324">
        <v>1</v>
      </c>
      <c r="D324" t="str">
        <f t="shared" si="20"/>
        <v>Sundeep Jora</v>
      </c>
      <c r="E324">
        <f ca="1" t="shared" si="21"/>
        <v>12.5</v>
      </c>
      <c r="H324" s="3" t="s">
        <v>380</v>
      </c>
      <c r="I324">
        <v>108.93</v>
      </c>
      <c r="K324" s="3" t="s">
        <v>356</v>
      </c>
      <c r="L324">
        <v>0</v>
      </c>
      <c r="N324" s="3" t="s">
        <v>382</v>
      </c>
      <c r="O324">
        <v>5</v>
      </c>
      <c r="P324">
        <v>8.19999980926514</v>
      </c>
      <c r="R324" t="str">
        <f t="shared" si="22"/>
        <v>Shadley van Schalkwyk</v>
      </c>
      <c r="S324">
        <f ca="1" t="shared" si="23"/>
        <v>0</v>
      </c>
      <c r="T324">
        <f ca="1" t="shared" si="24"/>
        <v>6.19999980926514</v>
      </c>
    </row>
    <row r="325" spans="1:20">
      <c r="A325" s="3" t="s">
        <v>386</v>
      </c>
      <c r="B325">
        <v>11</v>
      </c>
      <c r="D325" t="str">
        <f t="shared" si="20"/>
        <v>Suryakumar Yadav</v>
      </c>
      <c r="E325">
        <f ca="1" t="shared" si="21"/>
        <v>79.8466666666667</v>
      </c>
      <c r="H325" s="3" t="s">
        <v>381</v>
      </c>
      <c r="I325">
        <v>71.405</v>
      </c>
      <c r="K325" s="3" t="s">
        <v>357</v>
      </c>
      <c r="L325">
        <v>1</v>
      </c>
      <c r="N325" s="3" t="s">
        <v>383</v>
      </c>
      <c r="O325">
        <v>0</v>
      </c>
      <c r="P325">
        <v>0</v>
      </c>
      <c r="R325" t="str">
        <f t="shared" si="22"/>
        <v>Shaheen Afridi</v>
      </c>
      <c r="S325">
        <f ca="1" t="shared" si="23"/>
        <v>5</v>
      </c>
      <c r="T325">
        <f ca="1" t="shared" si="24"/>
        <v>26.0999994277954</v>
      </c>
    </row>
    <row r="326" spans="1:20">
      <c r="A326" s="3" t="s">
        <v>387</v>
      </c>
      <c r="B326">
        <v>67</v>
      </c>
      <c r="D326" t="str">
        <f t="shared" si="20"/>
        <v>Sybrand Engelbrecht</v>
      </c>
      <c r="E326">
        <f ca="1" t="shared" si="21"/>
        <v>112.1525</v>
      </c>
      <c r="H326" s="3" t="s">
        <v>382</v>
      </c>
      <c r="I326">
        <v>37.5</v>
      </c>
      <c r="K326" s="3" t="s">
        <v>358</v>
      </c>
      <c r="L326">
        <v>1</v>
      </c>
      <c r="N326" s="3" t="s">
        <v>384</v>
      </c>
      <c r="O326">
        <v>5</v>
      </c>
      <c r="P326">
        <v>27.4000000953674</v>
      </c>
      <c r="R326" t="str">
        <f t="shared" si="22"/>
        <v>Shai Hope</v>
      </c>
      <c r="S326">
        <f ca="1" t="shared" si="23"/>
        <v>0</v>
      </c>
      <c r="T326">
        <f ca="1" t="shared" si="24"/>
        <v>0</v>
      </c>
    </row>
    <row r="327" spans="1:20">
      <c r="A327" s="3" t="s">
        <v>388</v>
      </c>
      <c r="B327">
        <v>1</v>
      </c>
      <c r="D327" t="str">
        <f t="shared" si="20"/>
        <v>Tabraiz Shamsi</v>
      </c>
      <c r="E327">
        <f ca="1" t="shared" si="21"/>
        <v>0</v>
      </c>
      <c r="H327" s="3" t="s">
        <v>383</v>
      </c>
      <c r="I327">
        <v>113.335</v>
      </c>
      <c r="K327" s="3" t="s">
        <v>359</v>
      </c>
      <c r="L327">
        <v>0</v>
      </c>
      <c r="N327" s="3" t="s">
        <v>385</v>
      </c>
      <c r="O327">
        <v>5</v>
      </c>
      <c r="P327">
        <v>20.900000333786</v>
      </c>
      <c r="R327" t="str">
        <f t="shared" si="22"/>
        <v>Shakeel Ahmed</v>
      </c>
      <c r="S327">
        <f ca="1" t="shared" si="23"/>
        <v>0</v>
      </c>
      <c r="T327">
        <f ca="1" t="shared" si="24"/>
        <v>25.1999998092651</v>
      </c>
    </row>
    <row r="328" spans="1:20">
      <c r="A328" s="3" t="s">
        <v>389</v>
      </c>
      <c r="B328">
        <v>1</v>
      </c>
      <c r="D328" t="str">
        <f t="shared" si="20"/>
        <v>Tangeni Lungameni</v>
      </c>
      <c r="E328">
        <f ca="1" t="shared" si="21"/>
        <v>0</v>
      </c>
      <c r="H328" s="3" t="s">
        <v>384</v>
      </c>
      <c r="I328">
        <v>26.1375</v>
      </c>
      <c r="K328" s="3" t="s">
        <v>360</v>
      </c>
      <c r="L328">
        <v>0</v>
      </c>
      <c r="N328" s="3" t="s">
        <v>386</v>
      </c>
      <c r="O328">
        <v>0</v>
      </c>
      <c r="P328">
        <v>11.3000001907349</v>
      </c>
      <c r="R328" t="str">
        <f t="shared" si="22"/>
        <v>Shakib</v>
      </c>
      <c r="S328">
        <f ca="1" t="shared" si="23"/>
        <v>0</v>
      </c>
      <c r="T328">
        <f ca="1" t="shared" si="24"/>
        <v>16</v>
      </c>
    </row>
    <row r="329" spans="1:20">
      <c r="A329" s="3" t="s">
        <v>390</v>
      </c>
      <c r="B329">
        <v>20</v>
      </c>
      <c r="D329" t="str">
        <f t="shared" si="20"/>
        <v>Tanzid Hasan</v>
      </c>
      <c r="E329">
        <f ca="1" t="shared" si="21"/>
        <v>71.155</v>
      </c>
      <c r="H329" s="3" t="s">
        <v>385</v>
      </c>
      <c r="I329">
        <v>25</v>
      </c>
      <c r="K329" s="3" t="s">
        <v>361</v>
      </c>
      <c r="L329">
        <v>0</v>
      </c>
      <c r="N329" s="3" t="s">
        <v>387</v>
      </c>
      <c r="O329">
        <v>0</v>
      </c>
      <c r="P329">
        <v>11</v>
      </c>
      <c r="R329" t="str">
        <f t="shared" si="22"/>
        <v>Shakib Al Hasan</v>
      </c>
      <c r="S329">
        <f ca="1" t="shared" si="23"/>
        <v>2</v>
      </c>
      <c r="T329">
        <f ca="1" t="shared" si="24"/>
        <v>11.0999999046326</v>
      </c>
    </row>
    <row r="330" spans="1:20">
      <c r="A330" s="3" t="s">
        <v>391</v>
      </c>
      <c r="B330">
        <v>17</v>
      </c>
      <c r="D330" t="str">
        <f t="shared" si="20"/>
        <v>Tanzim Hasan Sakib</v>
      </c>
      <c r="E330">
        <f ca="1" t="shared" si="21"/>
        <v>14.1666666666667</v>
      </c>
      <c r="H330" s="3" t="s">
        <v>386</v>
      </c>
      <c r="I330">
        <v>55</v>
      </c>
      <c r="K330" s="3" t="s">
        <v>362</v>
      </c>
      <c r="L330">
        <v>6</v>
      </c>
      <c r="N330" s="3" t="s">
        <v>388</v>
      </c>
      <c r="O330">
        <v>0</v>
      </c>
      <c r="P330">
        <v>0</v>
      </c>
      <c r="R330" t="str">
        <f t="shared" si="22"/>
        <v>Shanaka</v>
      </c>
      <c r="S330">
        <f ca="1" t="shared" si="23"/>
        <v>0</v>
      </c>
      <c r="T330">
        <f ca="1" t="shared" si="24"/>
        <v>0</v>
      </c>
    </row>
    <row r="331" spans="1:20">
      <c r="A331" s="3" t="s">
        <v>392</v>
      </c>
      <c r="B331">
        <v>0</v>
      </c>
      <c r="D331" t="str">
        <f t="shared" si="20"/>
        <v>Taskin Ahmed</v>
      </c>
      <c r="E331">
        <f ca="1" t="shared" si="21"/>
        <v>25.7142857142857</v>
      </c>
      <c r="H331" s="3" t="s">
        <v>387</v>
      </c>
      <c r="I331">
        <v>76.332</v>
      </c>
      <c r="K331" s="3" t="s">
        <v>363</v>
      </c>
      <c r="L331">
        <v>0</v>
      </c>
      <c r="N331" s="3" t="s">
        <v>389</v>
      </c>
      <c r="O331">
        <v>2</v>
      </c>
      <c r="P331">
        <v>3</v>
      </c>
      <c r="R331" t="str">
        <f t="shared" si="22"/>
        <v>Shanto (c)</v>
      </c>
      <c r="S331">
        <f ca="1" t="shared" si="23"/>
        <v>0</v>
      </c>
      <c r="T331">
        <f ca="1" t="shared" si="24"/>
        <v>0</v>
      </c>
    </row>
    <row r="332" spans="1:20">
      <c r="A332" s="3" t="s">
        <v>393</v>
      </c>
      <c r="B332">
        <v>95</v>
      </c>
      <c r="D332" t="str">
        <f t="shared" si="20"/>
        <v>Teja Nidamanuru</v>
      </c>
      <c r="E332">
        <f ca="1" t="shared" si="21"/>
        <v>0</v>
      </c>
      <c r="H332" s="3" t="s">
        <v>388</v>
      </c>
      <c r="I332">
        <v>10</v>
      </c>
      <c r="K332" s="3" t="s">
        <v>364</v>
      </c>
      <c r="L332">
        <v>12</v>
      </c>
      <c r="N332" s="3" t="s">
        <v>390</v>
      </c>
      <c r="O332">
        <v>0</v>
      </c>
      <c r="P332">
        <v>0</v>
      </c>
      <c r="R332" t="str">
        <f t="shared" si="22"/>
        <v>Shayan Jahangir</v>
      </c>
      <c r="S332">
        <f ca="1" t="shared" si="23"/>
        <v>0</v>
      </c>
      <c r="T332">
        <f ca="1" t="shared" si="24"/>
        <v>0</v>
      </c>
    </row>
    <row r="333" spans="1:20">
      <c r="A333" s="3" t="s">
        <v>394</v>
      </c>
      <c r="B333">
        <v>15</v>
      </c>
      <c r="D333" t="str">
        <f t="shared" si="20"/>
        <v>Tim David</v>
      </c>
      <c r="E333">
        <f ca="1" t="shared" si="21"/>
        <v>177.976666666667</v>
      </c>
      <c r="H333" s="3" t="s">
        <v>389</v>
      </c>
      <c r="I333">
        <v>50</v>
      </c>
      <c r="K333" s="3" t="s">
        <v>365</v>
      </c>
      <c r="L333">
        <v>0</v>
      </c>
      <c r="N333" s="3" t="s">
        <v>391</v>
      </c>
      <c r="O333">
        <v>0</v>
      </c>
      <c r="P333">
        <v>0</v>
      </c>
      <c r="R333" t="str">
        <f t="shared" si="22"/>
        <v>Sherfane Rutherford</v>
      </c>
      <c r="S333">
        <f ca="1" t="shared" si="23"/>
        <v>0</v>
      </c>
      <c r="T333">
        <f ca="1" t="shared" si="24"/>
        <v>0</v>
      </c>
    </row>
    <row r="334" spans="1:20">
      <c r="A334" s="3" t="s">
        <v>395</v>
      </c>
      <c r="B334">
        <v>15</v>
      </c>
      <c r="D334" t="str">
        <f t="shared" si="20"/>
        <v>Tim Pringle</v>
      </c>
      <c r="E334">
        <f ca="1" t="shared" si="21"/>
        <v>8.57142857142857</v>
      </c>
      <c r="H334" s="3" t="s">
        <v>390</v>
      </c>
      <c r="I334">
        <v>111.11</v>
      </c>
      <c r="K334" s="3" t="s">
        <v>366</v>
      </c>
      <c r="L334">
        <v>5</v>
      </c>
      <c r="N334" s="3" t="s">
        <v>392</v>
      </c>
      <c r="O334">
        <v>6</v>
      </c>
      <c r="P334">
        <v>20.7999997138977</v>
      </c>
      <c r="R334" t="str">
        <f t="shared" si="22"/>
        <v>Shivam Dube</v>
      </c>
      <c r="S334">
        <f ca="1" t="shared" si="23"/>
        <v>2</v>
      </c>
      <c r="T334">
        <f ca="1" t="shared" si="24"/>
        <v>3.5</v>
      </c>
    </row>
    <row r="335" spans="1:20">
      <c r="A335" s="3" t="s">
        <v>396</v>
      </c>
      <c r="B335">
        <v>29</v>
      </c>
      <c r="D335" t="str">
        <f t="shared" si="20"/>
        <v>Tim Southee</v>
      </c>
      <c r="E335">
        <f ca="1" t="shared" si="21"/>
        <v>0</v>
      </c>
      <c r="H335" s="3" t="s">
        <v>391</v>
      </c>
      <c r="I335">
        <v>170</v>
      </c>
      <c r="K335" s="3" t="s">
        <v>367</v>
      </c>
      <c r="L335">
        <v>9</v>
      </c>
      <c r="N335" s="3" t="s">
        <v>393</v>
      </c>
      <c r="O335">
        <v>0</v>
      </c>
      <c r="P335">
        <v>0</v>
      </c>
      <c r="R335" t="str">
        <f t="shared" si="22"/>
        <v>Shoaib Khan</v>
      </c>
      <c r="S335">
        <f ca="1" t="shared" si="23"/>
        <v>0</v>
      </c>
      <c r="T335">
        <f ca="1" t="shared" si="24"/>
        <v>0</v>
      </c>
    </row>
    <row r="336" spans="1:20">
      <c r="A336" s="3" t="s">
        <v>397</v>
      </c>
      <c r="B336">
        <v>27</v>
      </c>
      <c r="D336" t="str">
        <f t="shared" si="20"/>
        <v>Tony Ura</v>
      </c>
      <c r="E336">
        <f ca="1" t="shared" si="21"/>
        <v>41.945</v>
      </c>
      <c r="H336" s="3" t="s">
        <v>392</v>
      </c>
      <c r="I336">
        <v>0</v>
      </c>
      <c r="K336" s="3" t="s">
        <v>368</v>
      </c>
      <c r="L336">
        <v>0</v>
      </c>
      <c r="N336" s="3" t="s">
        <v>394</v>
      </c>
      <c r="O336">
        <v>0</v>
      </c>
      <c r="P336">
        <v>0</v>
      </c>
      <c r="R336" t="str">
        <f t="shared" si="22"/>
        <v>Shreyas Movva (wk)</v>
      </c>
      <c r="S336">
        <f ca="1" t="shared" si="23"/>
        <v>0</v>
      </c>
      <c r="T336">
        <f ca="1" t="shared" si="24"/>
        <v>0</v>
      </c>
    </row>
    <row r="337" spans="1:20">
      <c r="A337" s="3" t="s">
        <v>43</v>
      </c>
      <c r="B337">
        <v>8081</v>
      </c>
      <c r="D337" t="str">
        <f t="shared" si="20"/>
        <v>Towhid Hridoy</v>
      </c>
      <c r="E337">
        <f ca="1" t="shared" si="21"/>
        <v>124.3475</v>
      </c>
      <c r="H337" s="3" t="s">
        <v>393</v>
      </c>
      <c r="I337">
        <v>176.775</v>
      </c>
      <c r="K337" s="3" t="s">
        <v>369</v>
      </c>
      <c r="L337">
        <v>0</v>
      </c>
      <c r="N337" s="3" t="s">
        <v>395</v>
      </c>
      <c r="O337">
        <v>1</v>
      </c>
      <c r="P337">
        <v>9</v>
      </c>
      <c r="R337" t="str">
        <f t="shared" si="22"/>
        <v>Simon Ssesazi</v>
      </c>
      <c r="S337">
        <f ca="1" t="shared" si="23"/>
        <v>0</v>
      </c>
      <c r="T337">
        <f ca="1" t="shared" si="24"/>
        <v>0</v>
      </c>
    </row>
    <row r="338" spans="4:20">
      <c r="D338" t="str">
        <f t="shared" si="20"/>
        <v>Travis Head</v>
      </c>
      <c r="E338">
        <f ca="1" t="shared" si="21"/>
        <v>169.39</v>
      </c>
      <c r="H338" s="3" t="s">
        <v>394</v>
      </c>
      <c r="I338">
        <v>60.99</v>
      </c>
      <c r="K338" s="3" t="s">
        <v>370</v>
      </c>
      <c r="L338">
        <v>8</v>
      </c>
      <c r="N338" s="3" t="s">
        <v>396</v>
      </c>
      <c r="O338">
        <v>0</v>
      </c>
      <c r="P338">
        <v>0</v>
      </c>
      <c r="R338" t="str">
        <f t="shared" si="22"/>
        <v>Simon Ssesazi (wk)</v>
      </c>
      <c r="S338">
        <f ca="1" t="shared" si="23"/>
        <v>0</v>
      </c>
      <c r="T338">
        <f ca="1" t="shared" si="24"/>
        <v>0</v>
      </c>
    </row>
    <row r="339" spans="4:20">
      <c r="D339" t="str">
        <f t="shared" si="20"/>
        <v>Trent Boult</v>
      </c>
      <c r="E339">
        <f ca="1" t="shared" si="21"/>
        <v>108.93</v>
      </c>
      <c r="H339" s="3" t="s">
        <v>395</v>
      </c>
      <c r="I339">
        <v>57.1433333333333</v>
      </c>
      <c r="K339" s="3" t="s">
        <v>371</v>
      </c>
      <c r="L339">
        <v>0</v>
      </c>
      <c r="N339" s="3" t="s">
        <v>397</v>
      </c>
      <c r="O339">
        <v>0</v>
      </c>
      <c r="P339">
        <v>29</v>
      </c>
      <c r="R339" t="str">
        <f t="shared" si="22"/>
        <v>Siraj</v>
      </c>
      <c r="S339">
        <f ca="1" t="shared" si="23"/>
        <v>0</v>
      </c>
      <c r="T339">
        <f ca="1" t="shared" si="24"/>
        <v>0</v>
      </c>
    </row>
    <row r="340" spans="4:20">
      <c r="D340" t="str">
        <f t="shared" si="20"/>
        <v>Tristan Stubbs</v>
      </c>
      <c r="E340">
        <f ca="1" t="shared" si="21"/>
        <v>71.405</v>
      </c>
      <c r="H340" s="3" t="s">
        <v>396</v>
      </c>
      <c r="I340">
        <v>42.9</v>
      </c>
      <c r="K340" s="3" t="s">
        <v>372</v>
      </c>
      <c r="L340">
        <v>2</v>
      </c>
      <c r="N340" s="3" t="s">
        <v>43</v>
      </c>
      <c r="O340">
        <v>432</v>
      </c>
      <c r="P340">
        <v>2756.6999951601</v>
      </c>
      <c r="R340" t="str">
        <f t="shared" si="22"/>
        <v>Smit</v>
      </c>
      <c r="S340">
        <f ca="1" t="shared" si="23"/>
        <v>0</v>
      </c>
      <c r="T340">
        <f ca="1" t="shared" si="24"/>
        <v>0</v>
      </c>
    </row>
    <row r="341" spans="4:20">
      <c r="D341" t="str">
        <f t="shared" si="20"/>
        <v>Trumpelmann</v>
      </c>
      <c r="E341">
        <f ca="1" t="shared" si="21"/>
        <v>37.5</v>
      </c>
      <c r="H341" s="3" t="s">
        <v>397</v>
      </c>
      <c r="I341">
        <v>31.3271428571429</v>
      </c>
      <c r="K341" s="3" t="s">
        <v>373</v>
      </c>
      <c r="L341">
        <v>0</v>
      </c>
      <c r="R341" t="str">
        <f t="shared" si="22"/>
        <v>Sompal Kami</v>
      </c>
      <c r="S341">
        <f ca="1" t="shared" si="23"/>
        <v>3</v>
      </c>
      <c r="T341">
        <f ca="1" t="shared" si="24"/>
        <v>10.7999999523163</v>
      </c>
    </row>
    <row r="342" spans="4:20">
      <c r="D342" t="str">
        <f t="shared" si="20"/>
        <v>Usman Khan</v>
      </c>
      <c r="E342">
        <f ca="1" t="shared" si="21"/>
        <v>113.335</v>
      </c>
      <c r="H342" s="3" t="s">
        <v>43</v>
      </c>
      <c r="I342">
        <v>50.484890438247</v>
      </c>
      <c r="K342" s="3" t="s">
        <v>374</v>
      </c>
      <c r="L342">
        <v>6</v>
      </c>
      <c r="R342" t="str">
        <f t="shared" si="22"/>
        <v>Soumya Sarkar</v>
      </c>
      <c r="S342">
        <f ca="1" t="shared" si="23"/>
        <v>0</v>
      </c>
      <c r="T342">
        <f ca="1" t="shared" si="24"/>
        <v>0</v>
      </c>
    </row>
    <row r="343" spans="4:20">
      <c r="D343" t="str">
        <f t="shared" ref="D343:D356" si="25">H328</f>
        <v>van Beek</v>
      </c>
      <c r="E343">
        <f ca="1" t="shared" ref="E343:E356" si="26">GETPIVOTDATA("scored_SR",$H$6,"Player",D343)</f>
        <v>26.1375</v>
      </c>
      <c r="K343" s="3" t="s">
        <v>375</v>
      </c>
      <c r="L343">
        <v>0</v>
      </c>
      <c r="R343" t="str">
        <f t="shared" si="22"/>
        <v>Southee</v>
      </c>
      <c r="S343">
        <f ca="1" t="shared" si="23"/>
        <v>7</v>
      </c>
      <c r="T343">
        <f ca="1" t="shared" si="24"/>
        <v>9.29999995231628</v>
      </c>
    </row>
    <row r="344" spans="4:20">
      <c r="D344" t="str">
        <f t="shared" si="25"/>
        <v>van Meekeren</v>
      </c>
      <c r="E344">
        <f ca="1" t="shared" si="26"/>
        <v>25</v>
      </c>
      <c r="K344" s="3" t="s">
        <v>376</v>
      </c>
      <c r="L344">
        <v>0</v>
      </c>
      <c r="R344" t="str">
        <f t="shared" si="22"/>
        <v>Ssenyondo</v>
      </c>
      <c r="S344">
        <f ca="1" t="shared" si="23"/>
        <v>0</v>
      </c>
      <c r="T344">
        <f ca="1" t="shared" si="24"/>
        <v>9.5</v>
      </c>
    </row>
    <row r="345" spans="4:20">
      <c r="D345" t="str">
        <f t="shared" si="25"/>
        <v>van Schalkwyk</v>
      </c>
      <c r="E345">
        <f ca="1" t="shared" si="26"/>
        <v>55</v>
      </c>
      <c r="K345" s="3" t="s">
        <v>377</v>
      </c>
      <c r="L345">
        <v>1</v>
      </c>
      <c r="R345" t="str">
        <f t="shared" si="22"/>
        <v>Steven Taylor</v>
      </c>
      <c r="S345">
        <f ca="1" t="shared" si="23"/>
        <v>0</v>
      </c>
      <c r="T345">
        <f ca="1" t="shared" si="24"/>
        <v>15</v>
      </c>
    </row>
    <row r="346" spans="4:20">
      <c r="D346" t="str">
        <f t="shared" si="25"/>
        <v>Vikramjit Singh</v>
      </c>
      <c r="E346">
        <f ca="1" t="shared" si="26"/>
        <v>76.332</v>
      </c>
      <c r="K346" s="3" t="s">
        <v>378</v>
      </c>
      <c r="L346">
        <v>11</v>
      </c>
      <c r="R346" t="str">
        <f t="shared" si="22"/>
        <v>Stirling (c)</v>
      </c>
      <c r="S346">
        <f ca="1" t="shared" si="23"/>
        <v>0</v>
      </c>
      <c r="T346">
        <f ca="1" t="shared" si="24"/>
        <v>0</v>
      </c>
    </row>
    <row r="347" spans="4:20">
      <c r="D347" t="str">
        <f t="shared" si="25"/>
        <v>Virat Kohli</v>
      </c>
      <c r="E347">
        <f ca="1" t="shared" si="26"/>
        <v>10</v>
      </c>
      <c r="K347" s="3" t="s">
        <v>379</v>
      </c>
      <c r="L347">
        <v>16</v>
      </c>
      <c r="R347" t="str">
        <f t="shared" si="22"/>
        <v>Stoinis</v>
      </c>
      <c r="S347">
        <f ca="1" t="shared" si="23"/>
        <v>2</v>
      </c>
      <c r="T347">
        <f ca="1" t="shared" si="24"/>
        <v>3</v>
      </c>
    </row>
    <row r="348" spans="4:20">
      <c r="D348" t="str">
        <f t="shared" si="25"/>
        <v>Vivian Kingma</v>
      </c>
      <c r="E348">
        <f ca="1" t="shared" si="26"/>
        <v>50</v>
      </c>
      <c r="K348" s="3" t="s">
        <v>380</v>
      </c>
      <c r="L348">
        <v>1</v>
      </c>
      <c r="R348" t="str">
        <f t="shared" si="22"/>
        <v>Sundeep Jora</v>
      </c>
      <c r="S348">
        <f ca="1" t="shared" si="23"/>
        <v>0</v>
      </c>
      <c r="T348">
        <f ca="1" t="shared" si="24"/>
        <v>0</v>
      </c>
    </row>
    <row r="349" spans="4:20">
      <c r="D349" t="str">
        <f t="shared" si="25"/>
        <v>W Hasaranga (c)</v>
      </c>
      <c r="E349">
        <f ca="1" t="shared" si="26"/>
        <v>111.11</v>
      </c>
      <c r="K349" s="3" t="s">
        <v>381</v>
      </c>
      <c r="L349">
        <v>5</v>
      </c>
      <c r="R349" t="str">
        <f t="shared" si="22"/>
        <v>Suryakumar Yadav</v>
      </c>
      <c r="S349">
        <f ca="1" t="shared" si="23"/>
        <v>0</v>
      </c>
      <c r="T349">
        <f ca="1" t="shared" si="24"/>
        <v>0</v>
      </c>
    </row>
    <row r="350" spans="4:20">
      <c r="D350" t="str">
        <f t="shared" si="25"/>
        <v>Wade (wk)</v>
      </c>
      <c r="E350">
        <f ca="1" t="shared" si="26"/>
        <v>170</v>
      </c>
      <c r="K350" s="3" t="s">
        <v>382</v>
      </c>
      <c r="L350">
        <v>1</v>
      </c>
      <c r="R350" t="str">
        <f t="shared" si="22"/>
        <v>Sybrand Engelbrecht</v>
      </c>
      <c r="S350">
        <f ca="1" t="shared" si="23"/>
        <v>0</v>
      </c>
      <c r="T350">
        <f ca="1" t="shared" si="24"/>
        <v>0</v>
      </c>
    </row>
    <row r="351" spans="4:20">
      <c r="D351" t="str">
        <f t="shared" si="25"/>
        <v>Wanindu Hasaranga (c)</v>
      </c>
      <c r="E351">
        <f ca="1" t="shared" si="26"/>
        <v>0</v>
      </c>
      <c r="K351" s="3" t="s">
        <v>383</v>
      </c>
      <c r="L351">
        <v>1</v>
      </c>
      <c r="R351" t="str">
        <f t="shared" si="22"/>
        <v>Tabraiz Shamsi</v>
      </c>
      <c r="S351">
        <f ca="1" t="shared" si="23"/>
        <v>4</v>
      </c>
      <c r="T351">
        <f ca="1" t="shared" si="24"/>
        <v>4.80000019073486</v>
      </c>
    </row>
    <row r="352" spans="4:20">
      <c r="D352" t="str">
        <f t="shared" si="25"/>
        <v>Warner</v>
      </c>
      <c r="E352">
        <f ca="1" t="shared" si="26"/>
        <v>176.775</v>
      </c>
      <c r="K352" s="3" t="s">
        <v>384</v>
      </c>
      <c r="L352">
        <v>3</v>
      </c>
      <c r="R352" t="str">
        <f t="shared" si="22"/>
        <v>Tangeni Lungameni</v>
      </c>
      <c r="S352">
        <f ca="1" t="shared" si="23"/>
        <v>4</v>
      </c>
      <c r="T352">
        <f ca="1" t="shared" si="24"/>
        <v>20.5999999046326</v>
      </c>
    </row>
    <row r="353" spans="4:20">
      <c r="D353" t="str">
        <f t="shared" si="25"/>
        <v>Wiese</v>
      </c>
      <c r="E353">
        <f ca="1" t="shared" si="26"/>
        <v>60.99</v>
      </c>
      <c r="K353" s="3" t="s">
        <v>385</v>
      </c>
      <c r="L353">
        <v>0</v>
      </c>
      <c r="R353" t="str">
        <f t="shared" si="22"/>
        <v>Tanzid Hasan</v>
      </c>
      <c r="S353">
        <f ca="1" t="shared" si="23"/>
        <v>0</v>
      </c>
      <c r="T353">
        <f ca="1" t="shared" si="24"/>
        <v>0</v>
      </c>
    </row>
    <row r="354" spans="4:20">
      <c r="D354" t="str">
        <f t="shared" si="25"/>
        <v>Will Jacks</v>
      </c>
      <c r="E354">
        <f ca="1" t="shared" si="26"/>
        <v>57.1433333333333</v>
      </c>
      <c r="K354" s="3" t="s">
        <v>386</v>
      </c>
      <c r="L354">
        <v>1</v>
      </c>
      <c r="R354" t="str">
        <f t="shared" si="22"/>
        <v>Tanzim Hasan Sakib</v>
      </c>
      <c r="S354">
        <f ca="1" t="shared" si="23"/>
        <v>9</v>
      </c>
      <c r="T354">
        <f ca="1" t="shared" si="24"/>
        <v>19.9999997615814</v>
      </c>
    </row>
    <row r="355" spans="4:20">
      <c r="D355" t="str">
        <f t="shared" si="25"/>
        <v>Zane Green (wk)</v>
      </c>
      <c r="E355">
        <f ca="1" t="shared" si="26"/>
        <v>42.9</v>
      </c>
      <c r="K355" s="3" t="s">
        <v>387</v>
      </c>
      <c r="L355">
        <v>8</v>
      </c>
      <c r="R355" t="str">
        <f t="shared" si="22"/>
        <v>Taskin Ahmed</v>
      </c>
      <c r="S355">
        <f ca="1" t="shared" si="23"/>
        <v>7</v>
      </c>
      <c r="T355">
        <f ca="1" t="shared" si="24"/>
        <v>25.6999998092651</v>
      </c>
    </row>
    <row r="356" spans="4:20">
      <c r="D356" t="str">
        <f t="shared" si="25"/>
        <v>Zeeshan Maqsood</v>
      </c>
      <c r="E356">
        <f ca="1" t="shared" si="26"/>
        <v>31.3271428571429</v>
      </c>
      <c r="K356" s="3" t="s">
        <v>388</v>
      </c>
      <c r="L356">
        <v>0</v>
      </c>
      <c r="R356" t="str">
        <f t="shared" si="22"/>
        <v>Teja Nidamanuru</v>
      </c>
      <c r="S356">
        <f ca="1" t="shared" si="23"/>
        <v>0</v>
      </c>
      <c r="T356">
        <f ca="1" t="shared" si="24"/>
        <v>0</v>
      </c>
    </row>
    <row r="357" spans="11:20">
      <c r="K357" s="3" t="s">
        <v>389</v>
      </c>
      <c r="L357">
        <v>0</v>
      </c>
      <c r="R357" t="str">
        <f t="shared" si="22"/>
        <v>Tim David</v>
      </c>
      <c r="S357">
        <f ca="1" t="shared" si="23"/>
        <v>0</v>
      </c>
      <c r="T357">
        <f ca="1" t="shared" si="24"/>
        <v>0</v>
      </c>
    </row>
    <row r="358" spans="11:20">
      <c r="K358" s="3" t="s">
        <v>390</v>
      </c>
      <c r="L358">
        <v>3</v>
      </c>
      <c r="R358" t="str">
        <f t="shared" si="22"/>
        <v>Tim Pringle</v>
      </c>
      <c r="S358">
        <f ca="1" t="shared" si="23"/>
        <v>5</v>
      </c>
      <c r="T358">
        <f ca="1" t="shared" si="24"/>
        <v>30.8999996185303</v>
      </c>
    </row>
    <row r="359" spans="11:20">
      <c r="K359" s="3" t="s">
        <v>391</v>
      </c>
      <c r="L359">
        <v>3</v>
      </c>
      <c r="R359" t="str">
        <f t="shared" si="22"/>
        <v>Tim Southee</v>
      </c>
      <c r="S359">
        <f ca="1" t="shared" si="23"/>
        <v>0</v>
      </c>
      <c r="T359">
        <f ca="1" t="shared" si="24"/>
        <v>0</v>
      </c>
    </row>
    <row r="360" spans="11:20">
      <c r="K360" s="3" t="s">
        <v>392</v>
      </c>
      <c r="L360">
        <v>0</v>
      </c>
      <c r="R360" t="str">
        <f t="shared" si="22"/>
        <v>Tony Ura</v>
      </c>
      <c r="S360">
        <f ca="1" t="shared" si="23"/>
        <v>0</v>
      </c>
      <c r="T360">
        <f ca="1" t="shared" si="24"/>
        <v>0</v>
      </c>
    </row>
    <row r="361" spans="11:20">
      <c r="K361" s="3" t="s">
        <v>393</v>
      </c>
      <c r="L361">
        <v>13</v>
      </c>
      <c r="R361" t="str">
        <f t="shared" si="22"/>
        <v>Towhid Hridoy</v>
      </c>
      <c r="S361">
        <f ca="1" t="shared" si="23"/>
        <v>0</v>
      </c>
      <c r="T361">
        <f ca="1" t="shared" si="24"/>
        <v>0</v>
      </c>
    </row>
    <row r="362" spans="11:20">
      <c r="K362" s="3" t="s">
        <v>394</v>
      </c>
      <c r="L362">
        <v>1</v>
      </c>
      <c r="R362" t="str">
        <f t="shared" si="22"/>
        <v>Travis Head</v>
      </c>
      <c r="S362">
        <f ca="1" t="shared" si="23"/>
        <v>0</v>
      </c>
      <c r="T362">
        <f ca="1" t="shared" si="24"/>
        <v>0</v>
      </c>
    </row>
    <row r="363" spans="11:20">
      <c r="K363" s="3" t="s">
        <v>395</v>
      </c>
      <c r="L363">
        <v>2</v>
      </c>
      <c r="R363" t="str">
        <f t="shared" si="22"/>
        <v>Trent Boult</v>
      </c>
      <c r="S363">
        <f ca="1" t="shared" si="23"/>
        <v>0</v>
      </c>
      <c r="T363">
        <f ca="1" t="shared" si="24"/>
        <v>0</v>
      </c>
    </row>
    <row r="364" spans="11:20">
      <c r="K364" s="3" t="s">
        <v>396</v>
      </c>
      <c r="L364">
        <v>2</v>
      </c>
      <c r="R364" t="str">
        <f t="shared" si="22"/>
        <v>Tristan Stubbs</v>
      </c>
      <c r="S364">
        <f ca="1" t="shared" si="23"/>
        <v>0</v>
      </c>
      <c r="T364">
        <f ca="1" t="shared" si="24"/>
        <v>0</v>
      </c>
    </row>
    <row r="365" spans="11:20">
      <c r="K365" s="3" t="s">
        <v>397</v>
      </c>
      <c r="L365">
        <v>4</v>
      </c>
      <c r="R365" t="str">
        <f t="shared" si="22"/>
        <v>Trumpelmann</v>
      </c>
      <c r="S365">
        <f ca="1" t="shared" si="23"/>
        <v>5</v>
      </c>
      <c r="T365">
        <f ca="1" t="shared" si="24"/>
        <v>8.19999980926514</v>
      </c>
    </row>
    <row r="366" spans="11:20">
      <c r="K366" s="3" t="s">
        <v>43</v>
      </c>
      <c r="L366">
        <v>964</v>
      </c>
      <c r="R366" t="str">
        <f t="shared" si="22"/>
        <v>Usman Khan</v>
      </c>
      <c r="S366">
        <f ca="1" t="shared" si="23"/>
        <v>0</v>
      </c>
      <c r="T366">
        <f ca="1" t="shared" si="24"/>
        <v>0</v>
      </c>
    </row>
    <row r="367" spans="18:20">
      <c r="R367" t="str">
        <f t="shared" ref="R367:R380" si="27">N326</f>
        <v>van Beek</v>
      </c>
      <c r="S367">
        <f ca="1" t="shared" ref="S367:S380" si="28">GETPIVOTDATA("Sum of Wickets_Conseded",$N$4,"Player",N326)</f>
        <v>5</v>
      </c>
      <c r="T367">
        <f ca="1" t="shared" ref="T367:T380" si="29">GETPIVOTDATA("Sum of ECO_Conseded",$N$4,"Player",N326)</f>
        <v>27.4000000953674</v>
      </c>
    </row>
    <row r="368" spans="18:20">
      <c r="R368" t="str">
        <f t="shared" si="27"/>
        <v>van Meekeren</v>
      </c>
      <c r="S368">
        <f ca="1" t="shared" si="28"/>
        <v>5</v>
      </c>
      <c r="T368">
        <f ca="1" t="shared" si="29"/>
        <v>20.900000333786</v>
      </c>
    </row>
    <row r="369" spans="18:20">
      <c r="R369" t="str">
        <f t="shared" si="27"/>
        <v>van Schalkwyk</v>
      </c>
      <c r="S369">
        <f ca="1" t="shared" si="28"/>
        <v>0</v>
      </c>
      <c r="T369">
        <f ca="1" t="shared" si="29"/>
        <v>11.3000001907349</v>
      </c>
    </row>
    <row r="370" spans="18:20">
      <c r="R370" t="str">
        <f t="shared" si="27"/>
        <v>Vikramjit Singh</v>
      </c>
      <c r="S370">
        <f ca="1" t="shared" si="28"/>
        <v>0</v>
      </c>
      <c r="T370">
        <f ca="1" t="shared" si="29"/>
        <v>11</v>
      </c>
    </row>
    <row r="371" spans="18:20">
      <c r="R371" t="str">
        <f t="shared" si="27"/>
        <v>Virat Kohli</v>
      </c>
      <c r="S371">
        <f ca="1" t="shared" si="28"/>
        <v>0</v>
      </c>
      <c r="T371">
        <f ca="1" t="shared" si="29"/>
        <v>0</v>
      </c>
    </row>
    <row r="372" spans="18:20">
      <c r="R372" t="str">
        <f t="shared" si="27"/>
        <v>Vivian Kingma</v>
      </c>
      <c r="S372">
        <f ca="1" t="shared" si="28"/>
        <v>2</v>
      </c>
      <c r="T372">
        <f ca="1" t="shared" si="29"/>
        <v>3</v>
      </c>
    </row>
    <row r="373" spans="18:20">
      <c r="R373" t="str">
        <f t="shared" si="27"/>
        <v>W Hasaranga (c)</v>
      </c>
      <c r="S373">
        <f ca="1" t="shared" si="28"/>
        <v>0</v>
      </c>
      <c r="T373">
        <f ca="1" t="shared" si="29"/>
        <v>0</v>
      </c>
    </row>
    <row r="374" spans="18:20">
      <c r="R374" t="str">
        <f t="shared" si="27"/>
        <v>Wade (wk)</v>
      </c>
      <c r="S374">
        <f ca="1" t="shared" si="28"/>
        <v>0</v>
      </c>
      <c r="T374">
        <f ca="1" t="shared" si="29"/>
        <v>0</v>
      </c>
    </row>
    <row r="375" spans="18:20">
      <c r="R375" t="str">
        <f t="shared" si="27"/>
        <v>Wanindu Hasaranga (c)</v>
      </c>
      <c r="S375">
        <f ca="1" t="shared" si="28"/>
        <v>6</v>
      </c>
      <c r="T375">
        <f ca="1" t="shared" si="29"/>
        <v>20.7999997138977</v>
      </c>
    </row>
    <row r="376" spans="18:20">
      <c r="R376" t="str">
        <f t="shared" si="27"/>
        <v>Warner</v>
      </c>
      <c r="S376">
        <f ca="1" t="shared" si="28"/>
        <v>0</v>
      </c>
      <c r="T376">
        <f ca="1" t="shared" si="29"/>
        <v>0</v>
      </c>
    </row>
    <row r="377" spans="18:20">
      <c r="R377" t="str">
        <f t="shared" si="27"/>
        <v>Wiese</v>
      </c>
      <c r="S377">
        <f ca="1" t="shared" si="28"/>
        <v>0</v>
      </c>
      <c r="T377">
        <f ca="1" t="shared" si="29"/>
        <v>0</v>
      </c>
    </row>
    <row r="378" spans="18:20">
      <c r="R378" t="str">
        <f t="shared" si="27"/>
        <v>Will Jacks</v>
      </c>
      <c r="S378">
        <f ca="1" t="shared" si="28"/>
        <v>1</v>
      </c>
      <c r="T378">
        <f ca="1" t="shared" si="29"/>
        <v>9</v>
      </c>
    </row>
    <row r="379" spans="18:20">
      <c r="R379" t="str">
        <f t="shared" si="27"/>
        <v>Zane Green (wk)</v>
      </c>
      <c r="S379">
        <f ca="1" t="shared" si="28"/>
        <v>0</v>
      </c>
      <c r="T379">
        <f ca="1" t="shared" si="29"/>
        <v>0</v>
      </c>
    </row>
    <row r="380" spans="18:20">
      <c r="R380" t="str">
        <f t="shared" si="27"/>
        <v>Zeeshan Maqsood</v>
      </c>
      <c r="S380">
        <f ca="1" t="shared" si="28"/>
        <v>0</v>
      </c>
      <c r="T380">
        <f ca="1" t="shared" si="29"/>
        <v>29</v>
      </c>
    </row>
  </sheetData>
  <pageMargins left="0.7" right="0.7" top="0.75" bottom="0.75" header="0.3" footer="0.3"/>
  <headerFooter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X383"/>
  <sheetViews>
    <sheetView zoomScale="142" zoomScaleNormal="142" topLeftCell="H1" workbookViewId="0">
      <selection activeCell="I3" sqref="I3"/>
    </sheetView>
  </sheetViews>
  <sheetFormatPr defaultColWidth="9" defaultRowHeight="14.4"/>
  <cols>
    <col min="1" max="1" width="22.8888888888889" customWidth="1"/>
    <col min="2" max="2" width="18.3333333333333" customWidth="1"/>
    <col min="3" max="3" width="15.7777777777778" customWidth="1"/>
    <col min="4" max="4" width="20.4444444444444" customWidth="1"/>
    <col min="5" max="5" width="18.3333333333333" customWidth="1"/>
    <col min="6" max="6" width="15.8888888888889" customWidth="1"/>
    <col min="7" max="7" width="20" customWidth="1"/>
    <col min="8" max="8" width="18.3333333333333" customWidth="1"/>
    <col min="9" max="9" width="15.8888888888889" customWidth="1"/>
    <col min="10" max="10" width="16" customWidth="1"/>
    <col min="11" max="11" width="22.8888888888889" customWidth="1"/>
    <col min="12" max="12" width="21.8888888888889" customWidth="1"/>
    <col min="13" max="13" width="19.7777777777778" customWidth="1"/>
    <col min="16" max="16" width="30.4444444444444" customWidth="1"/>
    <col min="17" max="17" width="16.2222222222222" customWidth="1"/>
    <col min="19" max="19" width="30.4444444444444" customWidth="1"/>
    <col min="20" max="20" width="18.3333333333333" customWidth="1"/>
    <col min="22" max="22" width="15.6666666666667" customWidth="1"/>
    <col min="23" max="23" width="18.3333333333333" customWidth="1"/>
    <col min="24" max="24" width="20.4444444444444" customWidth="1"/>
    <col min="25" max="25" width="20.6666666666667" customWidth="1"/>
  </cols>
  <sheetData>
    <row r="1" spans="11:24">
      <c r="K1" t="s">
        <v>398</v>
      </c>
      <c r="V1" t="s">
        <v>399</v>
      </c>
      <c r="W1" t="s">
        <v>400</v>
      </c>
      <c r="X1" t="s">
        <v>11</v>
      </c>
    </row>
    <row r="2" spans="1:24">
      <c r="A2" t="s">
        <v>401</v>
      </c>
      <c r="D2" t="s">
        <v>402</v>
      </c>
      <c r="F2" t="s">
        <v>403</v>
      </c>
      <c r="P2" t="s">
        <v>8</v>
      </c>
      <c r="V2">
        <v>33</v>
      </c>
      <c r="W2">
        <v>341</v>
      </c>
      <c r="X2">
        <v>2756.6999951601</v>
      </c>
    </row>
    <row r="3" spans="1:19">
      <c r="A3" t="s">
        <v>0</v>
      </c>
      <c r="B3" t="s">
        <v>1</v>
      </c>
      <c r="D3" t="s">
        <v>404</v>
      </c>
      <c r="F3" t="s">
        <v>10</v>
      </c>
      <c r="P3" t="s">
        <v>0</v>
      </c>
      <c r="Q3" t="s">
        <v>404</v>
      </c>
      <c r="S3" t="s">
        <v>405</v>
      </c>
    </row>
    <row r="4" spans="1:20">
      <c r="A4" s="3" t="s">
        <v>2</v>
      </c>
      <c r="B4">
        <v>89</v>
      </c>
      <c r="D4">
        <v>50686.83</v>
      </c>
      <c r="F4">
        <v>432</v>
      </c>
      <c r="P4" s="3" t="s">
        <v>17</v>
      </c>
      <c r="Q4">
        <v>990.71</v>
      </c>
      <c r="S4" t="s">
        <v>0</v>
      </c>
      <c r="T4" t="s">
        <v>1</v>
      </c>
    </row>
    <row r="5" ht="28.2" spans="1:20">
      <c r="A5" s="3" t="s">
        <v>5</v>
      </c>
      <c r="B5">
        <v>130</v>
      </c>
      <c r="D5" s="4">
        <f ca="1">GETPIVOTDATA("scored_SR",$D$3)</f>
        <v>50686.83</v>
      </c>
      <c r="F5" s="4">
        <f ca="1">GETPIVOTDATA("Wickets_Conseded",$F$3)</f>
        <v>432</v>
      </c>
      <c r="P5" s="3" t="s">
        <v>20</v>
      </c>
      <c r="Q5">
        <v>1468.58</v>
      </c>
      <c r="S5" s="3" t="s">
        <v>17</v>
      </c>
      <c r="T5">
        <v>159</v>
      </c>
    </row>
    <row r="6" spans="1:20">
      <c r="A6" s="3" t="s">
        <v>9</v>
      </c>
      <c r="B6">
        <v>11</v>
      </c>
      <c r="P6" s="3" t="s">
        <v>23</v>
      </c>
      <c r="Q6">
        <v>2083.33</v>
      </c>
      <c r="S6" s="3" t="s">
        <v>20</v>
      </c>
      <c r="T6">
        <v>222</v>
      </c>
    </row>
    <row r="7" spans="1:20">
      <c r="A7" s="3" t="s">
        <v>13</v>
      </c>
      <c r="B7">
        <v>63</v>
      </c>
      <c r="D7" t="s">
        <v>406</v>
      </c>
      <c r="F7" t="s">
        <v>8</v>
      </c>
      <c r="H7" t="s">
        <v>8</v>
      </c>
      <c r="P7" s="3" t="s">
        <v>26</v>
      </c>
      <c r="Q7">
        <v>1118.25</v>
      </c>
      <c r="S7" s="3" t="s">
        <v>23</v>
      </c>
      <c r="T7">
        <v>351</v>
      </c>
    </row>
    <row r="8" spans="1:20">
      <c r="A8" s="3" t="s">
        <v>14</v>
      </c>
      <c r="B8">
        <v>17</v>
      </c>
      <c r="D8" t="s">
        <v>11</v>
      </c>
      <c r="F8" t="s">
        <v>407</v>
      </c>
      <c r="H8" t="s">
        <v>408</v>
      </c>
      <c r="I8" t="s">
        <v>407</v>
      </c>
      <c r="P8" s="3" t="s">
        <v>29</v>
      </c>
      <c r="Q8">
        <v>1531.04</v>
      </c>
      <c r="S8" s="3" t="s">
        <v>26</v>
      </c>
      <c r="T8">
        <v>135</v>
      </c>
    </row>
    <row r="9" spans="1:20">
      <c r="A9" s="3" t="s">
        <v>18</v>
      </c>
      <c r="B9">
        <v>0</v>
      </c>
      <c r="D9">
        <v>2756.6999951601</v>
      </c>
      <c r="F9">
        <v>636</v>
      </c>
      <c r="H9">
        <v>328</v>
      </c>
      <c r="I9">
        <v>636</v>
      </c>
      <c r="P9" s="3" t="s">
        <v>32</v>
      </c>
      <c r="Q9">
        <v>1691.98</v>
      </c>
      <c r="S9" s="3" t="s">
        <v>29</v>
      </c>
      <c r="T9">
        <v>273</v>
      </c>
    </row>
    <row r="10" ht="28.2" spans="1:20">
      <c r="A10" s="3" t="s">
        <v>21</v>
      </c>
      <c r="B10">
        <v>9</v>
      </c>
      <c r="D10" s="4">
        <f ca="1">GETPIVOTDATA("ECO_Conseded",$D$8)</f>
        <v>2756.6999951601</v>
      </c>
      <c r="F10" s="4">
        <f ca="1">GETPIVOTDATA("scored_4s",$F$8)</f>
        <v>636</v>
      </c>
      <c r="K10" t="s">
        <v>409</v>
      </c>
      <c r="M10" t="s">
        <v>410</v>
      </c>
      <c r="N10" t="s">
        <v>411</v>
      </c>
      <c r="P10" s="3" t="s">
        <v>35</v>
      </c>
      <c r="Q10">
        <v>1264.78</v>
      </c>
      <c r="S10" s="3" t="s">
        <v>32</v>
      </c>
      <c r="T10">
        <v>346</v>
      </c>
    </row>
    <row r="11" spans="1:20">
      <c r="A11" s="3" t="s">
        <v>24</v>
      </c>
      <c r="B11">
        <v>0</v>
      </c>
      <c r="K11" t="s">
        <v>0</v>
      </c>
      <c r="L11" t="s">
        <v>77</v>
      </c>
      <c r="M11" t="str">
        <f>K12</f>
        <v>Aaron Johnson</v>
      </c>
      <c r="N11">
        <f ca="1">GETPIVOTDATA("Total Boundaries",$K$11,"Player",K12)</f>
        <v>16</v>
      </c>
      <c r="P11" s="3" t="s">
        <v>38</v>
      </c>
      <c r="Q11">
        <v>1546.5</v>
      </c>
      <c r="S11" s="3" t="s">
        <v>35</v>
      </c>
      <c r="T11">
        <v>171</v>
      </c>
    </row>
    <row r="12" spans="1:20">
      <c r="A12" s="3" t="s">
        <v>27</v>
      </c>
      <c r="B12">
        <v>0</v>
      </c>
      <c r="C12" t="s">
        <v>412</v>
      </c>
      <c r="F12" t="s">
        <v>413</v>
      </c>
      <c r="K12" s="3" t="s">
        <v>2</v>
      </c>
      <c r="L12">
        <v>16</v>
      </c>
      <c r="M12" t="str">
        <f t="shared" ref="M12:M75" si="0">K13</f>
        <v>Aaron Jones</v>
      </c>
      <c r="N12">
        <f ca="1" t="shared" ref="N12:N75" si="1">GETPIVOTDATA("Total Boundaries",$K$11,"Player",K13)</f>
        <v>18</v>
      </c>
      <c r="P12" s="3" t="s">
        <v>41</v>
      </c>
      <c r="Q12">
        <v>1504.67</v>
      </c>
      <c r="S12" s="3" t="s">
        <v>38</v>
      </c>
      <c r="T12">
        <v>281</v>
      </c>
    </row>
    <row r="13" spans="1:22">
      <c r="A13" s="3" t="s">
        <v>30</v>
      </c>
      <c r="B13">
        <v>12</v>
      </c>
      <c r="C13" t="s">
        <v>400</v>
      </c>
      <c r="D13" t="s">
        <v>11</v>
      </c>
      <c r="K13" s="3" t="s">
        <v>5</v>
      </c>
      <c r="L13">
        <v>18</v>
      </c>
      <c r="M13" t="str">
        <f t="shared" si="0"/>
        <v>Aaron Jones (c)</v>
      </c>
      <c r="N13">
        <f ca="1" t="shared" si="1"/>
        <v>1</v>
      </c>
      <c r="P13" s="3" t="s">
        <v>44</v>
      </c>
      <c r="Q13">
        <v>1724.08</v>
      </c>
      <c r="S13" s="3" t="s">
        <v>41</v>
      </c>
      <c r="T13">
        <v>248</v>
      </c>
      <c r="V13" t="s">
        <v>414</v>
      </c>
    </row>
    <row r="14" spans="1:23">
      <c r="A14" s="3" t="s">
        <v>33</v>
      </c>
      <c r="B14">
        <v>15</v>
      </c>
      <c r="C14">
        <v>341</v>
      </c>
      <c r="D14">
        <v>2756.6999951601</v>
      </c>
      <c r="F14" t="s">
        <v>1</v>
      </c>
      <c r="K14" s="3" t="s">
        <v>9</v>
      </c>
      <c r="L14">
        <v>1</v>
      </c>
      <c r="M14" t="str">
        <f t="shared" si="0"/>
        <v>Aasif Sheikh (wk)</v>
      </c>
      <c r="N14">
        <f ca="1" t="shared" si="1"/>
        <v>10</v>
      </c>
      <c r="P14" s="3" t="s">
        <v>46</v>
      </c>
      <c r="Q14">
        <v>282.26</v>
      </c>
      <c r="S14" s="3" t="s">
        <v>44</v>
      </c>
      <c r="T14">
        <v>92</v>
      </c>
      <c r="V14" t="s">
        <v>0</v>
      </c>
      <c r="W14" t="s">
        <v>1</v>
      </c>
    </row>
    <row r="15" spans="1:23">
      <c r="A15" s="3" t="s">
        <v>36</v>
      </c>
      <c r="B15">
        <v>21</v>
      </c>
      <c r="F15">
        <v>8081</v>
      </c>
      <c r="K15" s="3" t="s">
        <v>13</v>
      </c>
      <c r="L15">
        <v>10</v>
      </c>
      <c r="M15" t="str">
        <f t="shared" si="0"/>
        <v>Abbas Afridi</v>
      </c>
      <c r="N15">
        <f ca="1" t="shared" si="1"/>
        <v>2</v>
      </c>
      <c r="P15" s="3" t="s">
        <v>48</v>
      </c>
      <c r="Q15">
        <v>1237.65</v>
      </c>
      <c r="S15" s="3" t="s">
        <v>46</v>
      </c>
      <c r="T15">
        <v>86</v>
      </c>
      <c r="V15" s="3" t="s">
        <v>415</v>
      </c>
      <c r="W15">
        <v>839</v>
      </c>
    </row>
    <row r="16" spans="1:23">
      <c r="A16" s="3" t="s">
        <v>39</v>
      </c>
      <c r="B16">
        <v>0</v>
      </c>
      <c r="K16" s="3" t="s">
        <v>14</v>
      </c>
      <c r="L16">
        <v>2</v>
      </c>
      <c r="M16" t="str">
        <f t="shared" si="0"/>
        <v>Abinash Bohara</v>
      </c>
      <c r="N16">
        <f ca="1" t="shared" si="1"/>
        <v>0</v>
      </c>
      <c r="P16" s="3" t="s">
        <v>50</v>
      </c>
      <c r="Q16">
        <v>1714.18</v>
      </c>
      <c r="S16" s="3" t="s">
        <v>48</v>
      </c>
      <c r="T16">
        <v>172</v>
      </c>
      <c r="V16" s="3" t="s">
        <v>416</v>
      </c>
      <c r="W16">
        <v>379</v>
      </c>
    </row>
    <row r="17" ht="28.2" spans="1:23">
      <c r="A17" s="3" t="s">
        <v>42</v>
      </c>
      <c r="B17">
        <v>13</v>
      </c>
      <c r="F17" s="4">
        <f ca="1">GETPIVOTDATA("Runs_scored",$F$14)</f>
        <v>8081</v>
      </c>
      <c r="K17" s="3" t="s">
        <v>18</v>
      </c>
      <c r="L17">
        <v>0</v>
      </c>
      <c r="M17" t="str">
        <f t="shared" si="0"/>
        <v>Achelam (wk)</v>
      </c>
      <c r="N17">
        <f ca="1" t="shared" si="1"/>
        <v>1</v>
      </c>
      <c r="P17" s="3" t="s">
        <v>52</v>
      </c>
      <c r="Q17">
        <v>1621.01</v>
      </c>
      <c r="S17" s="3" t="s">
        <v>50</v>
      </c>
      <c r="T17">
        <v>216</v>
      </c>
      <c r="V17" s="3" t="s">
        <v>417</v>
      </c>
      <c r="W17">
        <v>1346</v>
      </c>
    </row>
    <row r="18" spans="1:23">
      <c r="A18" s="3" t="s">
        <v>45</v>
      </c>
      <c r="B18">
        <v>6</v>
      </c>
      <c r="G18" t="s">
        <v>409</v>
      </c>
      <c r="K18" s="3" t="s">
        <v>21</v>
      </c>
      <c r="L18">
        <v>1</v>
      </c>
      <c r="M18" t="str">
        <f t="shared" si="0"/>
        <v>Adam Zampa</v>
      </c>
      <c r="N18">
        <f ca="1" t="shared" si="1"/>
        <v>0</v>
      </c>
      <c r="P18" s="3" t="s">
        <v>54</v>
      </c>
      <c r="Q18">
        <v>1336.59</v>
      </c>
      <c r="S18" s="3" t="s">
        <v>52</v>
      </c>
      <c r="T18">
        <v>197</v>
      </c>
      <c r="V18" s="3" t="s">
        <v>418</v>
      </c>
      <c r="W18">
        <v>2458</v>
      </c>
    </row>
    <row r="19" spans="1:23">
      <c r="A19" s="3" t="s">
        <v>47</v>
      </c>
      <c r="B19">
        <v>15</v>
      </c>
      <c r="E19" t="s">
        <v>8</v>
      </c>
      <c r="G19" t="s">
        <v>419</v>
      </c>
      <c r="H19" t="s">
        <v>1</v>
      </c>
      <c r="K19" s="3" t="s">
        <v>24</v>
      </c>
      <c r="L19">
        <v>0</v>
      </c>
      <c r="M19" t="str">
        <f t="shared" si="0"/>
        <v>Adil Rashid</v>
      </c>
      <c r="N19">
        <f ca="1" t="shared" si="1"/>
        <v>0</v>
      </c>
      <c r="P19" s="3" t="s">
        <v>58</v>
      </c>
      <c r="Q19">
        <v>1815.94</v>
      </c>
      <c r="S19" s="3" t="s">
        <v>54</v>
      </c>
      <c r="T19">
        <v>204</v>
      </c>
      <c r="V19" s="3" t="s">
        <v>420</v>
      </c>
      <c r="W19">
        <v>3059</v>
      </c>
    </row>
    <row r="20" spans="1:23">
      <c r="A20" s="3" t="s">
        <v>49</v>
      </c>
      <c r="B20">
        <v>17</v>
      </c>
      <c r="E20" t="s">
        <v>1</v>
      </c>
      <c r="G20">
        <v>0.430278884462151</v>
      </c>
      <c r="H20">
        <v>8081</v>
      </c>
      <c r="K20" s="3" t="s">
        <v>27</v>
      </c>
      <c r="L20">
        <v>0</v>
      </c>
      <c r="M20" t="str">
        <f t="shared" si="0"/>
        <v>Aiden Markram (c)</v>
      </c>
      <c r="N20">
        <f ca="1" t="shared" si="1"/>
        <v>1</v>
      </c>
      <c r="P20" s="3" t="s">
        <v>60</v>
      </c>
      <c r="Q20">
        <v>1142.33</v>
      </c>
      <c r="S20" s="3" t="s">
        <v>58</v>
      </c>
      <c r="T20">
        <v>287</v>
      </c>
      <c r="V20" s="3" t="s">
        <v>43</v>
      </c>
      <c r="W20">
        <v>8081</v>
      </c>
    </row>
    <row r="21" spans="1:20">
      <c r="A21" s="3" t="s">
        <v>51</v>
      </c>
      <c r="B21">
        <v>100</v>
      </c>
      <c r="E21">
        <v>8081</v>
      </c>
      <c r="K21" s="3" t="s">
        <v>30</v>
      </c>
      <c r="L21">
        <v>1</v>
      </c>
      <c r="M21" t="str">
        <f t="shared" si="0"/>
        <v>Akeal Hosein</v>
      </c>
      <c r="N21">
        <f ca="1" t="shared" si="1"/>
        <v>1</v>
      </c>
      <c r="P21" s="3" t="s">
        <v>62</v>
      </c>
      <c r="Q21">
        <v>897.99</v>
      </c>
      <c r="S21" s="3" t="s">
        <v>60</v>
      </c>
      <c r="T21">
        <v>205</v>
      </c>
    </row>
    <row r="22" ht="28.2" spans="1:20">
      <c r="A22" s="3" t="s">
        <v>53</v>
      </c>
      <c r="B22">
        <v>2</v>
      </c>
      <c r="E22" s="4">
        <f ca="1">GETPIVOTDATA("Runs_scored",$E$20)</f>
        <v>8081</v>
      </c>
      <c r="G22" s="4">
        <f ca="1">GETPIVOTDATA("Sum of Runs_scored",$G$19)/GETPIVOTDATA("Average of Wickets_Conseded",$G$19)</f>
        <v>18780.8425925926</v>
      </c>
      <c r="K22" s="3" t="s">
        <v>33</v>
      </c>
      <c r="L22">
        <v>1</v>
      </c>
      <c r="M22" t="str">
        <f t="shared" si="0"/>
        <v>Alei Nao</v>
      </c>
      <c r="N22">
        <f ca="1" t="shared" si="1"/>
        <v>2</v>
      </c>
      <c r="P22" s="3" t="s">
        <v>64</v>
      </c>
      <c r="Q22">
        <v>1349.23</v>
      </c>
      <c r="S22" s="3" t="s">
        <v>62</v>
      </c>
      <c r="T22">
        <v>196</v>
      </c>
    </row>
    <row r="23" spans="1:20">
      <c r="A23" s="3" t="s">
        <v>55</v>
      </c>
      <c r="B23">
        <v>0</v>
      </c>
      <c r="K23" s="3" t="s">
        <v>36</v>
      </c>
      <c r="L23">
        <v>2</v>
      </c>
      <c r="M23" t="str">
        <f t="shared" si="0"/>
        <v>Ali Khan</v>
      </c>
      <c r="N23">
        <f ca="1" t="shared" si="1"/>
        <v>0</v>
      </c>
      <c r="P23" s="3" t="s">
        <v>66</v>
      </c>
      <c r="Q23">
        <v>1030.37</v>
      </c>
      <c r="S23" s="3" t="s">
        <v>64</v>
      </c>
      <c r="T23">
        <v>219</v>
      </c>
    </row>
    <row r="24" ht="28.2" spans="1:20">
      <c r="A24" s="3" t="s">
        <v>59</v>
      </c>
      <c r="B24">
        <v>38</v>
      </c>
      <c r="G24" s="4" t="e">
        <f ca="1">GETPIVOTDATA("scored_SR",$F$21)</f>
        <v>#REF!</v>
      </c>
      <c r="K24" s="3" t="s">
        <v>39</v>
      </c>
      <c r="L24">
        <v>0</v>
      </c>
      <c r="M24" t="str">
        <f t="shared" si="0"/>
        <v>Alpesh Ramjani</v>
      </c>
      <c r="N24">
        <f ca="1" t="shared" si="1"/>
        <v>2</v>
      </c>
      <c r="P24" s="3" t="s">
        <v>68</v>
      </c>
      <c r="Q24">
        <v>517.77</v>
      </c>
      <c r="S24" s="3" t="s">
        <v>66</v>
      </c>
      <c r="T24">
        <v>145</v>
      </c>
    </row>
    <row r="25" spans="1:20">
      <c r="A25" s="3" t="s">
        <v>61</v>
      </c>
      <c r="B25">
        <v>0</v>
      </c>
      <c r="K25" s="3" t="s">
        <v>42</v>
      </c>
      <c r="L25">
        <v>2</v>
      </c>
      <c r="M25" t="str">
        <f t="shared" si="0"/>
        <v>Alzarri Joseph</v>
      </c>
      <c r="N25">
        <f ca="1" t="shared" si="1"/>
        <v>1</v>
      </c>
      <c r="P25" s="3" t="s">
        <v>70</v>
      </c>
      <c r="Q25">
        <v>1942.4</v>
      </c>
      <c r="S25" s="3" t="s">
        <v>68</v>
      </c>
      <c r="T25">
        <v>64</v>
      </c>
    </row>
    <row r="26" ht="28.2" spans="1:20">
      <c r="A26" s="3" t="s">
        <v>63</v>
      </c>
      <c r="B26">
        <v>42</v>
      </c>
      <c r="E26" s="4"/>
      <c r="F26" t="s">
        <v>421</v>
      </c>
      <c r="K26" s="3" t="s">
        <v>45</v>
      </c>
      <c r="L26">
        <v>1</v>
      </c>
      <c r="M26" t="str">
        <f t="shared" si="0"/>
        <v>Andre Russell</v>
      </c>
      <c r="N26">
        <f ca="1" t="shared" si="1"/>
        <v>1</v>
      </c>
      <c r="P26" s="3" t="s">
        <v>73</v>
      </c>
      <c r="Q26">
        <v>986.51</v>
      </c>
      <c r="S26" s="3" t="s">
        <v>70</v>
      </c>
      <c r="T26">
        <v>291</v>
      </c>
    </row>
    <row r="27" spans="1:20">
      <c r="A27" s="3" t="s">
        <v>65</v>
      </c>
      <c r="B27">
        <v>9</v>
      </c>
      <c r="F27" t="s">
        <v>0</v>
      </c>
      <c r="K27" s="3" t="s">
        <v>47</v>
      </c>
      <c r="L27">
        <v>1</v>
      </c>
      <c r="M27" t="str">
        <f t="shared" si="0"/>
        <v>Andrew Balbirnie</v>
      </c>
      <c r="N27">
        <f ca="1" t="shared" si="1"/>
        <v>1</v>
      </c>
      <c r="P27" s="3" t="s">
        <v>75</v>
      </c>
      <c r="Q27">
        <v>1558.12</v>
      </c>
      <c r="S27" s="3" t="s">
        <v>73</v>
      </c>
      <c r="T27">
        <v>191</v>
      </c>
    </row>
    <row r="28" spans="1:20">
      <c r="A28" s="3" t="s">
        <v>67</v>
      </c>
      <c r="B28">
        <v>25</v>
      </c>
      <c r="F28" s="3" t="s">
        <v>422</v>
      </c>
      <c r="K28" s="3" t="s">
        <v>49</v>
      </c>
      <c r="L28">
        <v>1</v>
      </c>
      <c r="M28" t="str">
        <f t="shared" si="0"/>
        <v>Andries Gous</v>
      </c>
      <c r="N28">
        <f ca="1" t="shared" si="1"/>
        <v>16</v>
      </c>
      <c r="P28" s="3" t="s">
        <v>78</v>
      </c>
      <c r="Q28">
        <v>834.43</v>
      </c>
      <c r="S28" s="3" t="s">
        <v>75</v>
      </c>
      <c r="T28">
        <v>203</v>
      </c>
    </row>
    <row r="29" spans="1:20">
      <c r="A29" s="3" t="s">
        <v>69</v>
      </c>
      <c r="B29">
        <v>71</v>
      </c>
      <c r="F29" s="3" t="s">
        <v>423</v>
      </c>
      <c r="G29" t="str">
        <f t="shared" ref="G29:G48" si="2">F28</f>
        <v>Afghanistan</v>
      </c>
      <c r="K29" s="3" t="s">
        <v>51</v>
      </c>
      <c r="L29">
        <v>16</v>
      </c>
      <c r="M29" t="str">
        <f t="shared" si="0"/>
        <v>Andries Gous (wk)</v>
      </c>
      <c r="N29">
        <f ca="1" t="shared" si="1"/>
        <v>0</v>
      </c>
      <c r="P29" s="3" t="s">
        <v>80</v>
      </c>
      <c r="Q29">
        <v>1221.39</v>
      </c>
      <c r="S29" s="3" t="s">
        <v>78</v>
      </c>
      <c r="T29">
        <v>127</v>
      </c>
    </row>
    <row r="30" spans="1:20">
      <c r="A30" s="3" t="s">
        <v>71</v>
      </c>
      <c r="B30">
        <v>30</v>
      </c>
      <c r="F30" s="3" t="s">
        <v>424</v>
      </c>
      <c r="G30" t="str">
        <f t="shared" si="2"/>
        <v>Australia</v>
      </c>
      <c r="K30" s="3" t="s">
        <v>53</v>
      </c>
      <c r="L30">
        <v>0</v>
      </c>
      <c r="M30" t="str">
        <f t="shared" si="0"/>
        <v>Angelo Mathews</v>
      </c>
      <c r="N30">
        <f ca="1" t="shared" si="1"/>
        <v>0</v>
      </c>
      <c r="P30" s="3" t="s">
        <v>82</v>
      </c>
      <c r="Q30">
        <v>1199.84</v>
      </c>
      <c r="S30" s="3" t="s">
        <v>80</v>
      </c>
      <c r="T30">
        <v>207</v>
      </c>
    </row>
    <row r="31" spans="1:20">
      <c r="A31" s="3" t="s">
        <v>74</v>
      </c>
      <c r="B31">
        <v>20</v>
      </c>
      <c r="F31" s="3" t="s">
        <v>425</v>
      </c>
      <c r="G31" t="str">
        <f t="shared" si="2"/>
        <v>Bangladesh</v>
      </c>
      <c r="K31" s="3" t="s">
        <v>55</v>
      </c>
      <c r="L31">
        <v>0</v>
      </c>
      <c r="M31" t="str">
        <f t="shared" si="0"/>
        <v>Anil Sah</v>
      </c>
      <c r="N31">
        <f ca="1" t="shared" si="1"/>
        <v>6</v>
      </c>
      <c r="P31" s="3" t="s">
        <v>84</v>
      </c>
      <c r="Q31">
        <v>1308.32</v>
      </c>
      <c r="S31" s="3" t="s">
        <v>82</v>
      </c>
      <c r="T31">
        <v>209</v>
      </c>
    </row>
    <row r="32" spans="1:20">
      <c r="A32" s="3" t="s">
        <v>76</v>
      </c>
      <c r="B32">
        <v>0</v>
      </c>
      <c r="F32" s="3" t="s">
        <v>426</v>
      </c>
      <c r="G32" t="str">
        <f t="shared" si="2"/>
        <v>Canada</v>
      </c>
      <c r="K32" s="3" t="s">
        <v>59</v>
      </c>
      <c r="L32">
        <v>6</v>
      </c>
      <c r="M32" t="str">
        <f t="shared" si="0"/>
        <v>Anrich Nortje</v>
      </c>
      <c r="N32">
        <f ca="1" t="shared" si="1"/>
        <v>0</v>
      </c>
      <c r="P32" s="3" t="s">
        <v>86</v>
      </c>
      <c r="Q32">
        <v>2092.94</v>
      </c>
      <c r="S32" s="3" t="s">
        <v>84</v>
      </c>
      <c r="T32">
        <v>232</v>
      </c>
    </row>
    <row r="33" spans="1:20">
      <c r="A33" s="3" t="s">
        <v>79</v>
      </c>
      <c r="B33">
        <v>93</v>
      </c>
      <c r="F33" s="3" t="s">
        <v>427</v>
      </c>
      <c r="G33" t="str">
        <f t="shared" si="2"/>
        <v>England</v>
      </c>
      <c r="K33" s="3" t="s">
        <v>61</v>
      </c>
      <c r="L33">
        <v>0</v>
      </c>
      <c r="M33" t="str">
        <f t="shared" si="0"/>
        <v>Aqib Ilyas (c)</v>
      </c>
      <c r="N33">
        <f ca="1" t="shared" si="1"/>
        <v>7</v>
      </c>
      <c r="P33" s="3" t="s">
        <v>88</v>
      </c>
      <c r="Q33">
        <v>1067.15</v>
      </c>
      <c r="S33" s="3" t="s">
        <v>86</v>
      </c>
      <c r="T33">
        <v>303</v>
      </c>
    </row>
    <row r="34" spans="1:20">
      <c r="A34" s="3" t="s">
        <v>81</v>
      </c>
      <c r="B34">
        <v>0</v>
      </c>
      <c r="F34" s="3" t="s">
        <v>428</v>
      </c>
      <c r="G34" t="str">
        <f t="shared" si="2"/>
        <v>India</v>
      </c>
      <c r="K34" s="3" t="s">
        <v>63</v>
      </c>
      <c r="L34">
        <v>7</v>
      </c>
      <c r="M34" t="str">
        <f t="shared" si="0"/>
        <v>Arshdeep Singh</v>
      </c>
      <c r="N34">
        <f ca="1" t="shared" si="1"/>
        <v>1</v>
      </c>
      <c r="P34" s="3" t="s">
        <v>90</v>
      </c>
      <c r="Q34">
        <v>1747.97</v>
      </c>
      <c r="S34" s="3" t="s">
        <v>88</v>
      </c>
      <c r="T34">
        <v>145</v>
      </c>
    </row>
    <row r="35" spans="1:20">
      <c r="A35" s="3" t="s">
        <v>83</v>
      </c>
      <c r="B35">
        <v>27</v>
      </c>
      <c r="F35" s="3" t="s">
        <v>429</v>
      </c>
      <c r="G35" t="str">
        <f t="shared" si="2"/>
        <v>Ireland</v>
      </c>
      <c r="K35" s="3" t="s">
        <v>65</v>
      </c>
      <c r="L35">
        <v>1</v>
      </c>
      <c r="M35" t="str">
        <f t="shared" si="0"/>
        <v>Aryan Dutt</v>
      </c>
      <c r="N35">
        <f ca="1" t="shared" si="1"/>
        <v>3</v>
      </c>
      <c r="P35" s="3" t="s">
        <v>92</v>
      </c>
      <c r="Q35">
        <v>981.57</v>
      </c>
      <c r="S35" s="3" t="s">
        <v>90</v>
      </c>
      <c r="T35">
        <v>388</v>
      </c>
    </row>
    <row r="36" spans="1:20">
      <c r="A36" s="3" t="s">
        <v>85</v>
      </c>
      <c r="B36">
        <v>13</v>
      </c>
      <c r="F36" s="3" t="s">
        <v>430</v>
      </c>
      <c r="G36" t="str">
        <f t="shared" si="2"/>
        <v>Namibia</v>
      </c>
      <c r="K36" s="3" t="s">
        <v>67</v>
      </c>
      <c r="L36">
        <v>3</v>
      </c>
      <c r="M36" t="str">
        <f t="shared" si="0"/>
        <v>Asalanka</v>
      </c>
      <c r="N36">
        <f ca="1" t="shared" si="1"/>
        <v>8</v>
      </c>
      <c r="P36" s="3" t="s">
        <v>94</v>
      </c>
      <c r="Q36">
        <v>1583.95</v>
      </c>
      <c r="S36" s="3" t="s">
        <v>92</v>
      </c>
      <c r="T36">
        <v>204</v>
      </c>
    </row>
    <row r="37" spans="1:20">
      <c r="A37" s="3" t="s">
        <v>87</v>
      </c>
      <c r="B37">
        <v>122</v>
      </c>
      <c r="F37" s="3" t="s">
        <v>431</v>
      </c>
      <c r="G37" t="str">
        <f t="shared" si="2"/>
        <v>Nepal</v>
      </c>
      <c r="K37" s="3" t="s">
        <v>69</v>
      </c>
      <c r="L37">
        <v>8</v>
      </c>
      <c r="M37" t="str">
        <f t="shared" si="0"/>
        <v>Assad Vala (c)</v>
      </c>
      <c r="N37">
        <f ca="1" t="shared" si="1"/>
        <v>4</v>
      </c>
      <c r="P37" s="3" t="s">
        <v>96</v>
      </c>
      <c r="Q37">
        <v>1595.53</v>
      </c>
      <c r="S37" s="3" t="s">
        <v>94</v>
      </c>
      <c r="T37">
        <v>298</v>
      </c>
    </row>
    <row r="38" spans="1:20">
      <c r="A38" s="3" t="s">
        <v>89</v>
      </c>
      <c r="B38">
        <v>31</v>
      </c>
      <c r="F38" s="3" t="s">
        <v>432</v>
      </c>
      <c r="G38" t="str">
        <f t="shared" si="2"/>
        <v>Netherlands</v>
      </c>
      <c r="K38" s="3" t="s">
        <v>71</v>
      </c>
      <c r="L38">
        <v>4</v>
      </c>
      <c r="M38" t="str">
        <f t="shared" si="0"/>
        <v>Axar</v>
      </c>
      <c r="N38">
        <f ca="1" t="shared" si="1"/>
        <v>3</v>
      </c>
      <c r="P38" s="3" t="s">
        <v>98</v>
      </c>
      <c r="Q38">
        <v>1856.16</v>
      </c>
      <c r="S38" s="3" t="s">
        <v>96</v>
      </c>
      <c r="T38">
        <v>284</v>
      </c>
    </row>
    <row r="39" spans="1:20">
      <c r="A39" s="3" t="s">
        <v>91</v>
      </c>
      <c r="B39">
        <v>5</v>
      </c>
      <c r="F39" s="3" t="s">
        <v>433</v>
      </c>
      <c r="G39" t="str">
        <f t="shared" si="2"/>
        <v>New Zealand</v>
      </c>
      <c r="K39" s="3" t="s">
        <v>74</v>
      </c>
      <c r="L39">
        <v>3</v>
      </c>
      <c r="M39" t="str">
        <f t="shared" si="0"/>
        <v>Axar Patel</v>
      </c>
      <c r="N39">
        <f ca="1" t="shared" si="1"/>
        <v>0</v>
      </c>
      <c r="P39" s="3" t="s">
        <v>100</v>
      </c>
      <c r="Q39">
        <v>1457.06</v>
      </c>
      <c r="S39" s="3" t="s">
        <v>98</v>
      </c>
      <c r="T39">
        <v>275</v>
      </c>
    </row>
    <row r="40" spans="1:20">
      <c r="A40" s="3" t="s">
        <v>93</v>
      </c>
      <c r="B40">
        <v>4</v>
      </c>
      <c r="C40" t="s">
        <v>434</v>
      </c>
      <c r="F40" s="3" t="s">
        <v>435</v>
      </c>
      <c r="G40" t="str">
        <f t="shared" si="2"/>
        <v>Oman</v>
      </c>
      <c r="K40" s="3" t="s">
        <v>76</v>
      </c>
      <c r="L40">
        <v>0</v>
      </c>
      <c r="M40" t="str">
        <f t="shared" si="0"/>
        <v>Ayaan Khan</v>
      </c>
      <c r="N40">
        <f ca="1" t="shared" si="1"/>
        <v>9</v>
      </c>
      <c r="P40" s="3" t="s">
        <v>102</v>
      </c>
      <c r="Q40">
        <v>1384.25</v>
      </c>
      <c r="S40" s="3" t="s">
        <v>100</v>
      </c>
      <c r="T40">
        <v>262</v>
      </c>
    </row>
    <row r="41" spans="1:20">
      <c r="A41" s="3" t="s">
        <v>95</v>
      </c>
      <c r="B41">
        <v>20</v>
      </c>
      <c r="C41" t="s">
        <v>0</v>
      </c>
      <c r="F41" s="3" t="s">
        <v>436</v>
      </c>
      <c r="G41" t="str">
        <f t="shared" si="2"/>
        <v>Pakistan</v>
      </c>
      <c r="K41" s="3" t="s">
        <v>79</v>
      </c>
      <c r="L41">
        <v>9</v>
      </c>
      <c r="M41" t="str">
        <f t="shared" si="0"/>
        <v>Azam Khan</v>
      </c>
      <c r="N41">
        <f ca="1" t="shared" si="1"/>
        <v>0</v>
      </c>
      <c r="P41" s="3" t="s">
        <v>43</v>
      </c>
      <c r="Q41">
        <v>50686.83</v>
      </c>
      <c r="S41" s="3" t="s">
        <v>102</v>
      </c>
      <c r="T41">
        <v>193</v>
      </c>
    </row>
    <row r="42" spans="1:20">
      <c r="A42" s="3" t="s">
        <v>97</v>
      </c>
      <c r="B42">
        <v>0</v>
      </c>
      <c r="C42" s="5">
        <v>45292.8125</v>
      </c>
      <c r="D42" s="6">
        <f>C42</f>
        <v>45292.8125</v>
      </c>
      <c r="F42" s="3" t="s">
        <v>437</v>
      </c>
      <c r="G42" t="str">
        <f t="shared" si="2"/>
        <v>Papua New Guinea</v>
      </c>
      <c r="K42" s="3" t="s">
        <v>81</v>
      </c>
      <c r="L42">
        <v>0</v>
      </c>
      <c r="M42" t="str">
        <f t="shared" si="0"/>
        <v>Azmatullah</v>
      </c>
      <c r="N42">
        <f ca="1" t="shared" si="1"/>
        <v>3</v>
      </c>
      <c r="S42" s="3" t="s">
        <v>43</v>
      </c>
      <c r="T42">
        <v>8081</v>
      </c>
    </row>
    <row r="43" spans="1:14">
      <c r="A43" s="3" t="s">
        <v>99</v>
      </c>
      <c r="B43">
        <v>7</v>
      </c>
      <c r="C43" s="5">
        <v>45324.4375</v>
      </c>
      <c r="D43" s="6">
        <f t="shared" ref="D43:D76" si="3">C43</f>
        <v>45324.4375</v>
      </c>
      <c r="F43" s="3" t="s">
        <v>438</v>
      </c>
      <c r="G43" t="str">
        <f t="shared" si="2"/>
        <v>Scotland</v>
      </c>
      <c r="K43" s="3" t="s">
        <v>83</v>
      </c>
      <c r="L43">
        <v>3</v>
      </c>
      <c r="M43" t="str">
        <f t="shared" si="0"/>
        <v>Azmatullah Omarzai</v>
      </c>
      <c r="N43">
        <f ca="1" t="shared" si="1"/>
        <v>1</v>
      </c>
    </row>
    <row r="44" spans="1:14">
      <c r="A44" s="3" t="s">
        <v>101</v>
      </c>
      <c r="B44">
        <v>6</v>
      </c>
      <c r="C44" s="5">
        <v>45324.8541666667</v>
      </c>
      <c r="D44" s="6">
        <f t="shared" si="3"/>
        <v>45324.8541666667</v>
      </c>
      <c r="F44" s="3" t="s">
        <v>439</v>
      </c>
      <c r="G44" t="str">
        <f t="shared" si="2"/>
        <v>South Africa</v>
      </c>
      <c r="K44" s="3" t="s">
        <v>85</v>
      </c>
      <c r="L44">
        <v>1</v>
      </c>
      <c r="M44" t="str">
        <f t="shared" si="0"/>
        <v>Babar Azam (c)</v>
      </c>
      <c r="N44">
        <f ca="1" t="shared" si="1"/>
        <v>11</v>
      </c>
    </row>
    <row r="45" spans="1:14">
      <c r="A45" s="3" t="s">
        <v>103</v>
      </c>
      <c r="B45">
        <v>42</v>
      </c>
      <c r="C45" s="5">
        <v>45354.4375</v>
      </c>
      <c r="D45" s="6">
        <f t="shared" si="3"/>
        <v>45354.4375</v>
      </c>
      <c r="F45" s="3" t="s">
        <v>440</v>
      </c>
      <c r="G45" t="str">
        <f t="shared" si="2"/>
        <v>Sri Lanka</v>
      </c>
      <c r="K45" s="3" t="s">
        <v>87</v>
      </c>
      <c r="L45">
        <v>11</v>
      </c>
      <c r="M45" t="str">
        <f t="shared" si="0"/>
        <v>Bairstow</v>
      </c>
      <c r="N45">
        <f ca="1" t="shared" si="1"/>
        <v>5</v>
      </c>
    </row>
    <row r="46" spans="1:16">
      <c r="A46" s="3" t="s">
        <v>104</v>
      </c>
      <c r="B46">
        <v>8</v>
      </c>
      <c r="C46" s="5">
        <v>45354.8541666667</v>
      </c>
      <c r="D46" s="6">
        <f t="shared" si="3"/>
        <v>45354.8541666667</v>
      </c>
      <c r="F46" s="3" t="s">
        <v>441</v>
      </c>
      <c r="G46" t="str">
        <f t="shared" si="2"/>
        <v>Uganda</v>
      </c>
      <c r="K46" s="3" t="s">
        <v>89</v>
      </c>
      <c r="L46">
        <v>5</v>
      </c>
      <c r="M46" t="str">
        <f t="shared" si="0"/>
        <v>Balbirnie</v>
      </c>
      <c r="N46">
        <f ca="1" t="shared" si="1"/>
        <v>1</v>
      </c>
      <c r="P46" t="s">
        <v>402</v>
      </c>
    </row>
    <row r="47" spans="1:17">
      <c r="A47" s="3" t="s">
        <v>105</v>
      </c>
      <c r="B47">
        <v>2</v>
      </c>
      <c r="C47" s="5">
        <v>45386.4375</v>
      </c>
      <c r="D47" s="6">
        <f t="shared" si="3"/>
        <v>45386.4375</v>
      </c>
      <c r="F47" s="3" t="s">
        <v>442</v>
      </c>
      <c r="G47" t="str">
        <f t="shared" si="2"/>
        <v>United States</v>
      </c>
      <c r="K47" s="3" t="s">
        <v>91</v>
      </c>
      <c r="L47">
        <v>1</v>
      </c>
      <c r="M47" t="str">
        <f t="shared" si="0"/>
        <v>Barry McCarthy</v>
      </c>
      <c r="N47">
        <f ca="1" t="shared" si="1"/>
        <v>0</v>
      </c>
      <c r="P47" t="s">
        <v>0</v>
      </c>
      <c r="Q47" t="s">
        <v>404</v>
      </c>
    </row>
    <row r="48" spans="1:20">
      <c r="A48" s="3" t="s">
        <v>107</v>
      </c>
      <c r="B48">
        <v>0</v>
      </c>
      <c r="C48" s="5">
        <v>45417.4375</v>
      </c>
      <c r="D48" s="6">
        <f t="shared" si="3"/>
        <v>45417.4375</v>
      </c>
      <c r="F48" s="3" t="s">
        <v>43</v>
      </c>
      <c r="G48" t="str">
        <f t="shared" si="2"/>
        <v>West Indies</v>
      </c>
      <c r="K48" s="3" t="s">
        <v>93</v>
      </c>
      <c r="L48">
        <v>0</v>
      </c>
      <c r="M48" t="str">
        <f t="shared" si="0"/>
        <v>Bas de Leede</v>
      </c>
      <c r="N48">
        <f ca="1" t="shared" si="1"/>
        <v>1</v>
      </c>
      <c r="P48" s="3" t="s">
        <v>2</v>
      </c>
      <c r="Q48">
        <v>369.62</v>
      </c>
      <c r="S48" t="str">
        <f t="shared" ref="S48:S111" si="4">P4</f>
        <v>Afghanistan vs Papua New Guinea</v>
      </c>
      <c r="T48">
        <f ca="1">GETPIVOTDATA("scored_SR",$P$47,"Player",P48)</f>
        <v>369.62</v>
      </c>
    </row>
    <row r="49" spans="1:20">
      <c r="A49" s="3" t="s">
        <v>108</v>
      </c>
      <c r="B49">
        <v>0</v>
      </c>
      <c r="C49" s="5">
        <v>45417.8125</v>
      </c>
      <c r="D49" s="6">
        <f t="shared" si="3"/>
        <v>45417.8125</v>
      </c>
      <c r="K49" s="3" t="s">
        <v>95</v>
      </c>
      <c r="L49">
        <v>1</v>
      </c>
      <c r="M49" t="str">
        <f t="shared" si="0"/>
        <v>Ben Shikongo</v>
      </c>
      <c r="N49">
        <f ca="1" t="shared" si="1"/>
        <v>0</v>
      </c>
      <c r="P49" s="3" t="s">
        <v>5</v>
      </c>
      <c r="Q49">
        <v>373.46</v>
      </c>
      <c r="S49" t="str">
        <f t="shared" si="4"/>
        <v>Afghanistan vs Uganda</v>
      </c>
      <c r="T49">
        <f ca="1" t="shared" ref="T49:T112" si="5">GETPIVOTDATA("scored_SR",$P$47,"Player",P49)</f>
        <v>373.46</v>
      </c>
    </row>
    <row r="50" spans="1:20">
      <c r="A50" s="3" t="s">
        <v>109</v>
      </c>
      <c r="B50">
        <v>63</v>
      </c>
      <c r="C50" s="5">
        <v>45417.8541666667</v>
      </c>
      <c r="D50" s="6">
        <f t="shared" si="3"/>
        <v>45417.8541666667</v>
      </c>
      <c r="F50" t="s">
        <v>443</v>
      </c>
      <c r="K50" s="3" t="s">
        <v>97</v>
      </c>
      <c r="L50">
        <v>0</v>
      </c>
      <c r="M50" t="str">
        <f t="shared" si="0"/>
        <v>Benjamin White</v>
      </c>
      <c r="N50">
        <f ca="1" t="shared" si="1"/>
        <v>0</v>
      </c>
      <c r="P50" s="3" t="s">
        <v>9</v>
      </c>
      <c r="Q50">
        <v>50</v>
      </c>
      <c r="S50" t="str">
        <f t="shared" si="4"/>
        <v>Australia vs England</v>
      </c>
      <c r="T50">
        <f ca="1" t="shared" si="5"/>
        <v>50</v>
      </c>
    </row>
    <row r="51" spans="1:20">
      <c r="A51" s="3" t="s">
        <v>110</v>
      </c>
      <c r="B51">
        <v>140</v>
      </c>
      <c r="C51" s="5">
        <v>45449.4375</v>
      </c>
      <c r="D51" s="6">
        <f t="shared" si="3"/>
        <v>45449.4375</v>
      </c>
      <c r="F51" t="s">
        <v>399</v>
      </c>
      <c r="G51" t="s">
        <v>400</v>
      </c>
      <c r="K51" s="3" t="s">
        <v>99</v>
      </c>
      <c r="L51">
        <v>0</v>
      </c>
      <c r="M51" t="str">
        <f t="shared" si="0"/>
        <v>Bernard Scholtz</v>
      </c>
      <c r="N51">
        <f ca="1" t="shared" si="1"/>
        <v>0</v>
      </c>
      <c r="P51" s="3" t="s">
        <v>13</v>
      </c>
      <c r="Q51">
        <v>257.14</v>
      </c>
      <c r="S51" t="str">
        <f t="shared" si="4"/>
        <v>Australia vs Namibia</v>
      </c>
      <c r="T51">
        <f ca="1" t="shared" si="5"/>
        <v>257.14</v>
      </c>
    </row>
    <row r="52" spans="1:20">
      <c r="A52" s="3" t="s">
        <v>111</v>
      </c>
      <c r="B52">
        <v>1</v>
      </c>
      <c r="C52" s="5">
        <v>45449.625</v>
      </c>
      <c r="D52" s="6">
        <f t="shared" si="3"/>
        <v>45449.625</v>
      </c>
      <c r="F52">
        <v>33</v>
      </c>
      <c r="G52">
        <v>341</v>
      </c>
      <c r="K52" s="3" t="s">
        <v>101</v>
      </c>
      <c r="L52">
        <v>0</v>
      </c>
      <c r="M52" t="str">
        <f t="shared" si="0"/>
        <v>Berrington (c)</v>
      </c>
      <c r="N52">
        <f ca="1" t="shared" si="1"/>
        <v>3</v>
      </c>
      <c r="P52" s="3" t="s">
        <v>14</v>
      </c>
      <c r="Q52">
        <v>80.95</v>
      </c>
      <c r="S52" t="str">
        <f t="shared" si="4"/>
        <v>Australia vs Oman</v>
      </c>
      <c r="T52">
        <f ca="1" t="shared" si="5"/>
        <v>80.95</v>
      </c>
    </row>
    <row r="53" ht="28.2" spans="1:20">
      <c r="A53" s="3" t="s">
        <v>112</v>
      </c>
      <c r="B53">
        <v>0</v>
      </c>
      <c r="C53" s="5">
        <v>45480.4375</v>
      </c>
      <c r="D53" s="6">
        <f t="shared" si="3"/>
        <v>45480.4375</v>
      </c>
      <c r="F53" s="4"/>
      <c r="K53" s="3" t="s">
        <v>103</v>
      </c>
      <c r="L53">
        <v>3</v>
      </c>
      <c r="M53" t="str">
        <f t="shared" si="0"/>
        <v>Bilal Hassan</v>
      </c>
      <c r="N53">
        <f ca="1" t="shared" si="1"/>
        <v>1</v>
      </c>
      <c r="P53" s="3" t="s">
        <v>18</v>
      </c>
      <c r="Q53">
        <v>0</v>
      </c>
      <c r="S53" t="str">
        <f t="shared" si="4"/>
        <v>Australia vs Scotland</v>
      </c>
      <c r="T53">
        <f ca="1" t="shared" si="5"/>
        <v>0</v>
      </c>
    </row>
    <row r="54" spans="1:23">
      <c r="A54" s="3" t="s">
        <v>113</v>
      </c>
      <c r="B54">
        <v>24</v>
      </c>
      <c r="C54" s="5">
        <v>45480.8125</v>
      </c>
      <c r="D54" s="6">
        <f t="shared" si="3"/>
        <v>45480.8125</v>
      </c>
      <c r="K54" s="3" t="s">
        <v>104</v>
      </c>
      <c r="L54">
        <v>1</v>
      </c>
      <c r="M54" t="str">
        <f t="shared" si="0"/>
        <v>Bilal Khan</v>
      </c>
      <c r="N54">
        <f ca="1" t="shared" si="1"/>
        <v>0</v>
      </c>
      <c r="P54" s="3" t="s">
        <v>21</v>
      </c>
      <c r="Q54">
        <v>69.23</v>
      </c>
      <c r="S54" t="str">
        <f t="shared" si="4"/>
        <v>Bangladesh vs Nepal</v>
      </c>
      <c r="T54">
        <f ca="1" t="shared" si="5"/>
        <v>69.23</v>
      </c>
      <c r="W54" t="s">
        <v>444</v>
      </c>
    </row>
    <row r="55" spans="1:20">
      <c r="A55" s="3" t="s">
        <v>114</v>
      </c>
      <c r="B55">
        <v>34</v>
      </c>
      <c r="C55" s="5">
        <v>45512.4375</v>
      </c>
      <c r="D55" s="6">
        <f t="shared" si="3"/>
        <v>45512.4375</v>
      </c>
      <c r="K55" s="3" t="s">
        <v>105</v>
      </c>
      <c r="L55">
        <v>0</v>
      </c>
      <c r="M55" t="str">
        <f t="shared" si="0"/>
        <v>Brad Wheal</v>
      </c>
      <c r="N55">
        <f ca="1" t="shared" si="1"/>
        <v>0</v>
      </c>
      <c r="P55" s="3" t="s">
        <v>24</v>
      </c>
      <c r="Q55">
        <v>0</v>
      </c>
      <c r="S55" t="str">
        <f t="shared" si="4"/>
        <v>Bangladesh vs Netherlands</v>
      </c>
      <c r="T55">
        <f ca="1" t="shared" si="5"/>
        <v>0</v>
      </c>
    </row>
    <row r="56" spans="1:20">
      <c r="A56" s="3" t="s">
        <v>115</v>
      </c>
      <c r="B56">
        <v>13</v>
      </c>
      <c r="C56" s="5">
        <v>45512.5416666667</v>
      </c>
      <c r="D56" s="6">
        <f t="shared" si="3"/>
        <v>45512.5416666667</v>
      </c>
      <c r="K56" s="3" t="s">
        <v>107</v>
      </c>
      <c r="L56">
        <v>0</v>
      </c>
      <c r="M56" t="str">
        <f t="shared" si="0"/>
        <v>Bradley Currie</v>
      </c>
      <c r="N56">
        <f ca="1" t="shared" si="1"/>
        <v>0</v>
      </c>
      <c r="P56" s="3" t="s">
        <v>27</v>
      </c>
      <c r="Q56">
        <v>0</v>
      </c>
      <c r="S56" t="str">
        <f t="shared" si="4"/>
        <v>Canada vs Ireland</v>
      </c>
      <c r="T56">
        <f ca="1" t="shared" si="5"/>
        <v>0</v>
      </c>
    </row>
    <row r="57" spans="1:20">
      <c r="A57" s="3" t="s">
        <v>116</v>
      </c>
      <c r="B57">
        <v>1</v>
      </c>
      <c r="C57" s="5">
        <v>45512.8541666667</v>
      </c>
      <c r="D57" s="6">
        <f t="shared" si="3"/>
        <v>45512.8541666667</v>
      </c>
      <c r="K57" s="3" t="s">
        <v>108</v>
      </c>
      <c r="L57">
        <v>0</v>
      </c>
      <c r="M57" t="str">
        <f t="shared" si="0"/>
        <v>Brandon King</v>
      </c>
      <c r="N57">
        <f ca="1" t="shared" si="1"/>
        <v>11</v>
      </c>
      <c r="P57" s="3" t="s">
        <v>30</v>
      </c>
      <c r="Q57">
        <v>85.71</v>
      </c>
      <c r="S57" t="str">
        <f t="shared" si="4"/>
        <v>England vs Oman</v>
      </c>
      <c r="T57">
        <f ca="1" t="shared" si="5"/>
        <v>85.71</v>
      </c>
    </row>
    <row r="58" spans="1:20">
      <c r="A58" s="3" t="s">
        <v>117</v>
      </c>
      <c r="B58">
        <v>0</v>
      </c>
      <c r="C58" s="5">
        <v>45544.4375</v>
      </c>
      <c r="D58" s="6">
        <f t="shared" si="3"/>
        <v>45544.4375</v>
      </c>
      <c r="K58" s="3" t="s">
        <v>109</v>
      </c>
      <c r="L58">
        <v>11</v>
      </c>
      <c r="M58" t="str">
        <f t="shared" si="0"/>
        <v>Brandon McMullen</v>
      </c>
      <c r="N58">
        <f ca="1" t="shared" si="1"/>
        <v>21</v>
      </c>
      <c r="P58" s="3" t="s">
        <v>33</v>
      </c>
      <c r="Q58">
        <v>88.24</v>
      </c>
      <c r="S58" t="str">
        <f t="shared" si="4"/>
        <v>England vs Scotland</v>
      </c>
      <c r="T58">
        <f ca="1" t="shared" si="5"/>
        <v>88.24</v>
      </c>
    </row>
    <row r="59" spans="1:20">
      <c r="A59" s="3" t="s">
        <v>118</v>
      </c>
      <c r="B59">
        <v>15</v>
      </c>
      <c r="C59" s="5">
        <v>45544.5416666667</v>
      </c>
      <c r="D59" s="6">
        <f t="shared" si="3"/>
        <v>45544.5416666667</v>
      </c>
      <c r="K59" s="3" t="s">
        <v>110</v>
      </c>
      <c r="L59">
        <v>21</v>
      </c>
      <c r="M59" t="str">
        <f t="shared" si="0"/>
        <v>Brian Masaba (c)</v>
      </c>
      <c r="N59">
        <f ca="1" t="shared" si="1"/>
        <v>0</v>
      </c>
      <c r="P59" s="3" t="s">
        <v>36</v>
      </c>
      <c r="Q59">
        <v>194.61</v>
      </c>
      <c r="S59" t="str">
        <f t="shared" si="4"/>
        <v>India vs Ireland</v>
      </c>
      <c r="T59">
        <f ca="1" t="shared" si="5"/>
        <v>194.61</v>
      </c>
    </row>
    <row r="60" spans="1:20">
      <c r="A60" s="3" t="s">
        <v>119</v>
      </c>
      <c r="B60">
        <v>3</v>
      </c>
      <c r="C60" s="5">
        <v>45575.4375</v>
      </c>
      <c r="D60" s="6">
        <f t="shared" si="3"/>
        <v>45575.4375</v>
      </c>
      <c r="K60" s="3" t="s">
        <v>111</v>
      </c>
      <c r="L60">
        <v>0</v>
      </c>
      <c r="M60" t="str">
        <f t="shared" si="0"/>
        <v>Bumrah</v>
      </c>
      <c r="N60">
        <f ca="1" t="shared" si="1"/>
        <v>0</v>
      </c>
      <c r="P60" s="3" t="s">
        <v>39</v>
      </c>
      <c r="Q60">
        <v>0</v>
      </c>
      <c r="S60" t="str">
        <f t="shared" si="4"/>
        <v>India vs Pakistan</v>
      </c>
      <c r="T60">
        <f ca="1" t="shared" si="5"/>
        <v>0</v>
      </c>
    </row>
    <row r="61" spans="1:20">
      <c r="A61" s="3" t="s">
        <v>120</v>
      </c>
      <c r="B61">
        <v>4</v>
      </c>
      <c r="C61" s="5">
        <v>45607.4375</v>
      </c>
      <c r="D61" s="6">
        <f t="shared" si="3"/>
        <v>45607.4375</v>
      </c>
      <c r="K61" s="3" t="s">
        <v>112</v>
      </c>
      <c r="L61">
        <v>0</v>
      </c>
      <c r="M61" t="str">
        <f t="shared" si="0"/>
        <v>Chad Soper</v>
      </c>
      <c r="N61">
        <f ca="1" t="shared" si="1"/>
        <v>1</v>
      </c>
      <c r="P61" s="3" t="s">
        <v>42</v>
      </c>
      <c r="Q61">
        <v>163.33</v>
      </c>
      <c r="S61" t="str">
        <f t="shared" si="4"/>
        <v>Namibia vs England</v>
      </c>
      <c r="T61">
        <f ca="1" t="shared" si="5"/>
        <v>163.33</v>
      </c>
    </row>
    <row r="62" spans="1:20">
      <c r="A62" s="3" t="s">
        <v>121</v>
      </c>
      <c r="B62">
        <v>0</v>
      </c>
      <c r="C62" s="5">
        <v>45607.8541666667</v>
      </c>
      <c r="D62" s="6">
        <f t="shared" si="3"/>
        <v>45607.8541666667</v>
      </c>
      <c r="K62" s="3" t="s">
        <v>113</v>
      </c>
      <c r="L62">
        <v>1</v>
      </c>
      <c r="M62" t="str">
        <f t="shared" si="0"/>
        <v>Charles Amini</v>
      </c>
      <c r="N62">
        <f ca="1" t="shared" si="1"/>
        <v>2</v>
      </c>
      <c r="P62" s="3" t="s">
        <v>45</v>
      </c>
      <c r="Q62">
        <v>100</v>
      </c>
      <c r="S62" t="str">
        <f t="shared" si="4"/>
        <v>Namibia vs Oman</v>
      </c>
      <c r="T62">
        <f ca="1" t="shared" si="5"/>
        <v>100</v>
      </c>
    </row>
    <row r="63" spans="1:20">
      <c r="A63" s="3" t="s">
        <v>122</v>
      </c>
      <c r="B63">
        <v>0</v>
      </c>
      <c r="C63" s="5">
        <v>45638.4375</v>
      </c>
      <c r="D63" s="6">
        <f t="shared" si="3"/>
        <v>45638.4375</v>
      </c>
      <c r="K63" s="3" t="s">
        <v>114</v>
      </c>
      <c r="L63">
        <v>2</v>
      </c>
      <c r="M63" t="str">
        <f t="shared" si="0"/>
        <v>Chris Greaves</v>
      </c>
      <c r="N63">
        <f ca="1" t="shared" si="1"/>
        <v>0</v>
      </c>
      <c r="P63" s="3" t="s">
        <v>47</v>
      </c>
      <c r="Q63">
        <v>166.67</v>
      </c>
      <c r="S63" t="str">
        <f t="shared" si="4"/>
        <v>Namibia vs Scotland</v>
      </c>
      <c r="T63">
        <f ca="1" t="shared" si="5"/>
        <v>166.67</v>
      </c>
    </row>
    <row r="64" spans="1:20">
      <c r="A64" s="3" t="s">
        <v>123</v>
      </c>
      <c r="B64">
        <v>23</v>
      </c>
      <c r="C64" s="5">
        <v>45638.8541666667</v>
      </c>
      <c r="D64" s="6">
        <f t="shared" si="3"/>
        <v>45638.8541666667</v>
      </c>
      <c r="K64" s="3" t="s">
        <v>115</v>
      </c>
      <c r="L64">
        <v>0</v>
      </c>
      <c r="M64" t="str">
        <f t="shared" si="0"/>
        <v>Chris Jordan</v>
      </c>
      <c r="N64">
        <f ca="1" t="shared" si="1"/>
        <v>0</v>
      </c>
      <c r="P64" s="3" t="s">
        <v>49</v>
      </c>
      <c r="Q64">
        <v>89.47</v>
      </c>
      <c r="S64" t="str">
        <f t="shared" si="4"/>
        <v>Netherlands vs Nepal</v>
      </c>
      <c r="T64">
        <f ca="1" t="shared" si="5"/>
        <v>89.47</v>
      </c>
    </row>
    <row r="65" spans="1:20">
      <c r="A65" s="3" t="s">
        <v>124</v>
      </c>
      <c r="B65">
        <v>36</v>
      </c>
      <c r="C65" s="5">
        <v>45670.4375</v>
      </c>
      <c r="D65" s="6">
        <f t="shared" si="3"/>
        <v>45670.4375</v>
      </c>
      <c r="K65" s="3" t="s">
        <v>116</v>
      </c>
      <c r="L65">
        <v>0</v>
      </c>
      <c r="M65" t="str">
        <f t="shared" si="0"/>
        <v>Christopher Sole</v>
      </c>
      <c r="N65">
        <f ca="1" t="shared" si="1"/>
        <v>0</v>
      </c>
      <c r="P65" s="3" t="s">
        <v>51</v>
      </c>
      <c r="Q65">
        <v>275.92</v>
      </c>
      <c r="S65" t="str">
        <f t="shared" si="4"/>
        <v>Netherlands vs South Africa</v>
      </c>
      <c r="T65">
        <f ca="1" t="shared" si="5"/>
        <v>275.92</v>
      </c>
    </row>
    <row r="66" spans="1:20">
      <c r="A66" s="3" t="s">
        <v>125</v>
      </c>
      <c r="B66">
        <v>0</v>
      </c>
      <c r="C66" s="5">
        <v>45670.625</v>
      </c>
      <c r="D66" s="6">
        <f t="shared" si="3"/>
        <v>45670.625</v>
      </c>
      <c r="K66" s="3" t="s">
        <v>117</v>
      </c>
      <c r="L66">
        <v>0</v>
      </c>
      <c r="M66" t="str">
        <f t="shared" si="0"/>
        <v>CJ Anderson</v>
      </c>
      <c r="N66">
        <f ca="1" t="shared" si="1"/>
        <v>2</v>
      </c>
      <c r="P66" s="3" t="s">
        <v>53</v>
      </c>
      <c r="Q66">
        <v>40</v>
      </c>
      <c r="S66" t="str">
        <f t="shared" si="4"/>
        <v>New Zealand vs Afghanistan</v>
      </c>
      <c r="T66">
        <f ca="1" t="shared" si="5"/>
        <v>40</v>
      </c>
    </row>
    <row r="67" spans="1:20">
      <c r="A67" s="3" t="s">
        <v>126</v>
      </c>
      <c r="B67">
        <v>101</v>
      </c>
      <c r="C67" s="5">
        <v>45670.8541666667</v>
      </c>
      <c r="D67" s="6">
        <f t="shared" si="3"/>
        <v>45670.8541666667</v>
      </c>
      <c r="K67" s="3" t="s">
        <v>118</v>
      </c>
      <c r="L67">
        <v>2</v>
      </c>
      <c r="M67" t="str">
        <f t="shared" si="0"/>
        <v>Corey Anderson</v>
      </c>
      <c r="N67">
        <f ca="1" t="shared" si="1"/>
        <v>0</v>
      </c>
      <c r="P67" s="3" t="s">
        <v>55</v>
      </c>
      <c r="Q67">
        <v>0</v>
      </c>
      <c r="S67" t="str">
        <f t="shared" si="4"/>
        <v>New Zealand vs Papua New Guinea</v>
      </c>
      <c r="T67">
        <f ca="1" t="shared" si="5"/>
        <v>0</v>
      </c>
    </row>
    <row r="68" spans="1:20">
      <c r="A68" s="3" t="s">
        <v>127</v>
      </c>
      <c r="B68">
        <v>21</v>
      </c>
      <c r="C68" s="5">
        <v>45702.8125</v>
      </c>
      <c r="D68" s="6">
        <f t="shared" si="3"/>
        <v>45702.8125</v>
      </c>
      <c r="K68" s="3" t="s">
        <v>119</v>
      </c>
      <c r="L68">
        <v>0</v>
      </c>
      <c r="M68" t="str">
        <f t="shared" si="0"/>
        <v>Cosmas Kyewuta</v>
      </c>
      <c r="N68">
        <f ca="1" t="shared" si="1"/>
        <v>0</v>
      </c>
      <c r="P68" s="3" t="s">
        <v>59</v>
      </c>
      <c r="Q68">
        <v>204.17</v>
      </c>
      <c r="S68" t="str">
        <f t="shared" si="4"/>
        <v>New Zealand vs Uganda</v>
      </c>
      <c r="T68">
        <f ca="1" t="shared" si="5"/>
        <v>204.17</v>
      </c>
    </row>
    <row r="69" spans="1:20">
      <c r="A69" s="3" t="s">
        <v>128</v>
      </c>
      <c r="B69">
        <v>36</v>
      </c>
      <c r="C69" s="5">
        <v>45702.8541666667</v>
      </c>
      <c r="D69" s="6">
        <f t="shared" si="3"/>
        <v>45702.8541666667</v>
      </c>
      <c r="K69" s="3" t="s">
        <v>120</v>
      </c>
      <c r="L69">
        <v>0</v>
      </c>
      <c r="M69" t="str">
        <f t="shared" si="0"/>
        <v>Craig Young</v>
      </c>
      <c r="N69">
        <f ca="1" t="shared" si="1"/>
        <v>0</v>
      </c>
      <c r="P69" s="3" t="s">
        <v>61</v>
      </c>
      <c r="Q69">
        <v>0</v>
      </c>
      <c r="S69" t="str">
        <f t="shared" si="4"/>
        <v>Oman vs Scotland</v>
      </c>
      <c r="T69">
        <f ca="1" t="shared" si="5"/>
        <v>0</v>
      </c>
    </row>
    <row r="70" spans="1:20">
      <c r="A70" s="3" t="s">
        <v>129</v>
      </c>
      <c r="B70">
        <v>28</v>
      </c>
      <c r="C70" s="5">
        <v>45731.5416666667</v>
      </c>
      <c r="D70" s="6">
        <f t="shared" si="3"/>
        <v>45731.5416666667</v>
      </c>
      <c r="K70" s="3" t="s">
        <v>121</v>
      </c>
      <c r="L70">
        <v>0</v>
      </c>
      <c r="M70" t="str">
        <f t="shared" si="0"/>
        <v>Cummins</v>
      </c>
      <c r="N70">
        <f ca="1" t="shared" si="1"/>
        <v>0</v>
      </c>
      <c r="P70" s="3" t="s">
        <v>63</v>
      </c>
      <c r="Q70">
        <v>446.67</v>
      </c>
      <c r="S70" t="str">
        <f t="shared" si="4"/>
        <v>Pakistan vs Canada</v>
      </c>
      <c r="T70">
        <f ca="1" t="shared" si="5"/>
        <v>446.67</v>
      </c>
    </row>
    <row r="71" spans="1:20">
      <c r="A71" s="3" t="s">
        <v>130</v>
      </c>
      <c r="B71">
        <v>57</v>
      </c>
      <c r="C71" s="5">
        <v>45731.8541666667</v>
      </c>
      <c r="D71" s="6">
        <f t="shared" si="3"/>
        <v>45731.8541666667</v>
      </c>
      <c r="K71" s="3" t="s">
        <v>122</v>
      </c>
      <c r="L71">
        <v>0</v>
      </c>
      <c r="M71" t="str">
        <f t="shared" si="0"/>
        <v>Curtis Campher</v>
      </c>
      <c r="N71">
        <f ca="1" t="shared" si="1"/>
        <v>3</v>
      </c>
      <c r="P71" s="3" t="s">
        <v>65</v>
      </c>
      <c r="Q71">
        <v>69.23</v>
      </c>
      <c r="S71" t="str">
        <f t="shared" si="4"/>
        <v>Pakistan vs Ireland</v>
      </c>
      <c r="T71">
        <f ca="1" t="shared" si="5"/>
        <v>69.23</v>
      </c>
    </row>
    <row r="72" spans="1:20">
      <c r="A72" s="3" t="s">
        <v>131</v>
      </c>
      <c r="B72">
        <v>70</v>
      </c>
      <c r="C72" s="5">
        <v>45763.4375</v>
      </c>
      <c r="D72" s="6">
        <f t="shared" si="3"/>
        <v>45763.4375</v>
      </c>
      <c r="K72" s="3" t="s">
        <v>123</v>
      </c>
      <c r="L72">
        <v>3</v>
      </c>
      <c r="M72" t="str">
        <f t="shared" si="0"/>
        <v>Daryl Mitchell</v>
      </c>
      <c r="N72">
        <f ca="1" t="shared" si="1"/>
        <v>5</v>
      </c>
      <c r="P72" s="3" t="s">
        <v>67</v>
      </c>
      <c r="Q72">
        <v>250</v>
      </c>
      <c r="S72" t="str">
        <f t="shared" si="4"/>
        <v>Papua New Guinea vs Uganda</v>
      </c>
      <c r="T72">
        <f ca="1" t="shared" si="5"/>
        <v>250</v>
      </c>
    </row>
    <row r="73" spans="1:20">
      <c r="A73" s="3" t="s">
        <v>132</v>
      </c>
      <c r="B73">
        <v>55</v>
      </c>
      <c r="C73" s="5">
        <v>45763.8125</v>
      </c>
      <c r="D73" s="6">
        <f t="shared" si="3"/>
        <v>45763.8125</v>
      </c>
      <c r="K73" s="3" t="s">
        <v>124</v>
      </c>
      <c r="L73">
        <v>5</v>
      </c>
      <c r="M73" t="str">
        <f t="shared" si="0"/>
        <v>Dasun Shanaka</v>
      </c>
      <c r="N73">
        <f ca="1" t="shared" si="1"/>
        <v>0</v>
      </c>
      <c r="P73" s="3" t="s">
        <v>69</v>
      </c>
      <c r="Q73">
        <v>376.2</v>
      </c>
      <c r="S73" t="str">
        <f t="shared" si="4"/>
        <v>South Africa vs Bangladesh</v>
      </c>
      <c r="T73">
        <f ca="1" t="shared" si="5"/>
        <v>376.2</v>
      </c>
    </row>
    <row r="74" spans="1:20">
      <c r="A74" s="3" t="s">
        <v>133</v>
      </c>
      <c r="B74">
        <v>10</v>
      </c>
      <c r="C74" s="5">
        <v>45763.8541666667</v>
      </c>
      <c r="D74" s="6">
        <f t="shared" si="3"/>
        <v>45763.8541666667</v>
      </c>
      <c r="K74" s="3" t="s">
        <v>125</v>
      </c>
      <c r="L74">
        <v>0</v>
      </c>
      <c r="M74" t="str">
        <f t="shared" si="0"/>
        <v>David Miller</v>
      </c>
      <c r="N74">
        <f ca="1" t="shared" si="1"/>
        <v>10</v>
      </c>
      <c r="P74" s="3" t="s">
        <v>71</v>
      </c>
      <c r="Q74">
        <v>282.95</v>
      </c>
      <c r="S74" t="str">
        <f t="shared" si="4"/>
        <v>South Africa vs Nepal</v>
      </c>
      <c r="T74">
        <f ca="1" t="shared" si="5"/>
        <v>282.95</v>
      </c>
    </row>
    <row r="75" spans="1:20">
      <c r="A75" s="3" t="s">
        <v>134</v>
      </c>
      <c r="B75">
        <v>7</v>
      </c>
      <c r="C75" s="5">
        <v>45794.4375</v>
      </c>
      <c r="D75" s="6">
        <f t="shared" si="3"/>
        <v>45794.4375</v>
      </c>
      <c r="K75" s="3" t="s">
        <v>126</v>
      </c>
      <c r="L75">
        <v>10</v>
      </c>
      <c r="M75" t="str">
        <f t="shared" si="0"/>
        <v>David Warner</v>
      </c>
      <c r="N75">
        <f ca="1" t="shared" si="1"/>
        <v>4</v>
      </c>
      <c r="P75" s="3" t="s">
        <v>74</v>
      </c>
      <c r="Q75">
        <v>111.11</v>
      </c>
      <c r="S75" t="str">
        <f t="shared" si="4"/>
        <v>Sri Lanka vs Bangladesh</v>
      </c>
      <c r="T75">
        <f ca="1" t="shared" si="5"/>
        <v>111.11</v>
      </c>
    </row>
    <row r="76" spans="1:20">
      <c r="A76" s="3" t="s">
        <v>135</v>
      </c>
      <c r="B76">
        <v>11</v>
      </c>
      <c r="C76" s="5">
        <v>45794.8541666667</v>
      </c>
      <c r="D76" s="6">
        <f t="shared" si="3"/>
        <v>45794.8541666667</v>
      </c>
      <c r="K76" s="3" t="s">
        <v>127</v>
      </c>
      <c r="L76">
        <v>4</v>
      </c>
      <c r="M76" t="str">
        <f t="shared" ref="M76:M139" si="6">K77</f>
        <v>David Wiese</v>
      </c>
      <c r="N76">
        <f ca="1" t="shared" ref="N76:N139" si="7">GETPIVOTDATA("Total Boundaries",$K$11,"Player",K77)</f>
        <v>5</v>
      </c>
      <c r="P76" s="3" t="s">
        <v>76</v>
      </c>
      <c r="Q76">
        <v>0</v>
      </c>
      <c r="S76" t="str">
        <f t="shared" si="4"/>
        <v>Sri Lanka vs Netherlands</v>
      </c>
      <c r="T76">
        <f ca="1" t="shared" si="5"/>
        <v>0</v>
      </c>
    </row>
    <row r="77" spans="1:20">
      <c r="A77" s="3" t="s">
        <v>136</v>
      </c>
      <c r="B77">
        <v>10</v>
      </c>
      <c r="C77" s="3" t="s">
        <v>43</v>
      </c>
      <c r="K77" s="3" t="s">
        <v>128</v>
      </c>
      <c r="L77">
        <v>5</v>
      </c>
      <c r="M77" t="str">
        <f t="shared" si="6"/>
        <v>de Kock (wk)</v>
      </c>
      <c r="N77">
        <f ca="1" t="shared" si="7"/>
        <v>4</v>
      </c>
      <c r="P77" s="3" t="s">
        <v>79</v>
      </c>
      <c r="Q77">
        <v>316.56</v>
      </c>
      <c r="S77" t="str">
        <f t="shared" si="4"/>
        <v>Sri Lanka vs South Africa</v>
      </c>
      <c r="T77">
        <f ca="1" t="shared" si="5"/>
        <v>316.56</v>
      </c>
    </row>
    <row r="78" spans="1:20">
      <c r="A78" s="3" t="s">
        <v>137</v>
      </c>
      <c r="B78">
        <v>1</v>
      </c>
      <c r="K78" s="3" t="s">
        <v>129</v>
      </c>
      <c r="L78">
        <v>4</v>
      </c>
      <c r="M78" t="str">
        <f t="shared" si="6"/>
        <v>Delany</v>
      </c>
      <c r="N78">
        <f ca="1" t="shared" si="7"/>
        <v>8</v>
      </c>
      <c r="P78" s="3" t="s">
        <v>81</v>
      </c>
      <c r="Q78">
        <v>0</v>
      </c>
      <c r="S78" t="str">
        <f t="shared" si="4"/>
        <v>United States vs Canada</v>
      </c>
      <c r="T78">
        <f ca="1" t="shared" si="5"/>
        <v>0</v>
      </c>
    </row>
    <row r="79" spans="1:20">
      <c r="A79" s="3" t="s">
        <v>138</v>
      </c>
      <c r="B79">
        <v>31</v>
      </c>
      <c r="K79" s="3" t="s">
        <v>130</v>
      </c>
      <c r="L79">
        <v>8</v>
      </c>
      <c r="M79" t="str">
        <f t="shared" si="6"/>
        <v>Devon Conway (wk)</v>
      </c>
      <c r="N79">
        <f ca="1" t="shared" si="7"/>
        <v>10</v>
      </c>
      <c r="P79" s="3" t="s">
        <v>83</v>
      </c>
      <c r="Q79">
        <v>269.23</v>
      </c>
      <c r="S79" t="str">
        <f t="shared" si="4"/>
        <v>United States vs India</v>
      </c>
      <c r="T79">
        <f ca="1" t="shared" si="5"/>
        <v>269.23</v>
      </c>
    </row>
    <row r="80" spans="1:20">
      <c r="A80" s="3" t="s">
        <v>139</v>
      </c>
      <c r="B80">
        <v>14</v>
      </c>
      <c r="K80" s="3" t="s">
        <v>131</v>
      </c>
      <c r="L80">
        <v>10</v>
      </c>
      <c r="M80" t="str">
        <f t="shared" si="6"/>
        <v>Dhananjaya de Silva</v>
      </c>
      <c r="N80">
        <f ca="1" t="shared" si="7"/>
        <v>5</v>
      </c>
      <c r="P80" s="3" t="s">
        <v>85</v>
      </c>
      <c r="Q80">
        <v>72.22</v>
      </c>
      <c r="S80" t="str">
        <f t="shared" si="4"/>
        <v>United States vs Pakistan</v>
      </c>
      <c r="T80">
        <f ca="1" t="shared" si="5"/>
        <v>72.22</v>
      </c>
    </row>
    <row r="81" spans="1:20">
      <c r="A81" s="3" t="s">
        <v>140</v>
      </c>
      <c r="B81">
        <v>10</v>
      </c>
      <c r="K81" s="3" t="s">
        <v>132</v>
      </c>
      <c r="L81">
        <v>5</v>
      </c>
      <c r="M81" t="str">
        <f t="shared" si="6"/>
        <v>Dillon Heyliger</v>
      </c>
      <c r="N81">
        <f ca="1" t="shared" si="7"/>
        <v>1</v>
      </c>
      <c r="P81" s="3" t="s">
        <v>87</v>
      </c>
      <c r="Q81">
        <v>426.45</v>
      </c>
      <c r="S81" t="str">
        <f t="shared" si="4"/>
        <v>West Indies vs Afghanistan</v>
      </c>
      <c r="T81">
        <f ca="1" t="shared" si="5"/>
        <v>426.45</v>
      </c>
    </row>
    <row r="82" spans="1:20">
      <c r="A82" s="3" t="s">
        <v>141</v>
      </c>
      <c r="B82">
        <v>33</v>
      </c>
      <c r="K82" s="3" t="s">
        <v>133</v>
      </c>
      <c r="L82">
        <v>1</v>
      </c>
      <c r="M82" t="str">
        <f t="shared" si="6"/>
        <v>Dilpreet Bajwa</v>
      </c>
      <c r="N82">
        <f ca="1" t="shared" si="7"/>
        <v>1</v>
      </c>
      <c r="P82" s="3" t="s">
        <v>89</v>
      </c>
      <c r="Q82">
        <v>172.22</v>
      </c>
      <c r="S82" t="str">
        <f t="shared" si="4"/>
        <v>West Indies vs New Zealand</v>
      </c>
      <c r="T82">
        <f ca="1" t="shared" si="5"/>
        <v>172.22</v>
      </c>
    </row>
    <row r="83" spans="1:20">
      <c r="A83" s="3" t="s">
        <v>142</v>
      </c>
      <c r="B83">
        <v>2</v>
      </c>
      <c r="K83" s="3" t="s">
        <v>134</v>
      </c>
      <c r="L83">
        <v>1</v>
      </c>
      <c r="M83" t="str">
        <f t="shared" si="6"/>
        <v>Dilpreet Singh</v>
      </c>
      <c r="N83">
        <f ca="1" t="shared" si="7"/>
        <v>2</v>
      </c>
      <c r="P83" s="3" t="s">
        <v>91</v>
      </c>
      <c r="Q83">
        <v>50</v>
      </c>
      <c r="S83" t="str">
        <f t="shared" si="4"/>
        <v>West Indies vs Papua New Guinea</v>
      </c>
      <c r="T83">
        <f ca="1" t="shared" si="5"/>
        <v>50</v>
      </c>
    </row>
    <row r="84" spans="1:20">
      <c r="A84" s="3" t="s">
        <v>143</v>
      </c>
      <c r="B84">
        <v>0</v>
      </c>
      <c r="K84" s="3" t="s">
        <v>135</v>
      </c>
      <c r="L84">
        <v>2</v>
      </c>
      <c r="M84" t="str">
        <f t="shared" si="6"/>
        <v>Dinesh Nakrani</v>
      </c>
      <c r="N84">
        <f ca="1" t="shared" si="7"/>
        <v>1</v>
      </c>
      <c r="P84" s="3" t="s">
        <v>93</v>
      </c>
      <c r="Q84">
        <v>95.24</v>
      </c>
      <c r="S84" t="str">
        <f t="shared" si="4"/>
        <v>West Indies vs Uganda</v>
      </c>
      <c r="T84">
        <f ca="1" t="shared" si="5"/>
        <v>95.24</v>
      </c>
    </row>
    <row r="85" spans="1:20">
      <c r="A85" s="3" t="s">
        <v>144</v>
      </c>
      <c r="B85">
        <v>35</v>
      </c>
      <c r="K85" s="3" t="s">
        <v>136</v>
      </c>
      <c r="L85">
        <v>1</v>
      </c>
      <c r="M85" t="str">
        <f t="shared" si="6"/>
        <v>Dipendra Singh</v>
      </c>
      <c r="N85">
        <f ca="1" t="shared" si="7"/>
        <v>0</v>
      </c>
      <c r="P85" s="3" t="s">
        <v>95</v>
      </c>
      <c r="Q85">
        <v>207.5</v>
      </c>
      <c r="S85" t="str">
        <f t="shared" si="4"/>
        <v>Grand Total</v>
      </c>
      <c r="T85">
        <f ca="1" t="shared" si="5"/>
        <v>207.5</v>
      </c>
    </row>
    <row r="86" spans="1:20">
      <c r="A86" s="3" t="s">
        <v>145</v>
      </c>
      <c r="B86">
        <v>0</v>
      </c>
      <c r="K86" s="3" t="s">
        <v>137</v>
      </c>
      <c r="L86">
        <v>0</v>
      </c>
      <c r="M86" t="str">
        <f t="shared" si="6"/>
        <v>Dipendra Singh Airee</v>
      </c>
      <c r="N86">
        <f ca="1" t="shared" si="7"/>
        <v>3</v>
      </c>
      <c r="P86" s="3" t="s">
        <v>97</v>
      </c>
      <c r="Q86">
        <v>0</v>
      </c>
      <c r="S86">
        <f t="shared" si="4"/>
        <v>0</v>
      </c>
      <c r="T86">
        <f ca="1" t="shared" si="5"/>
        <v>0</v>
      </c>
    </row>
    <row r="87" spans="1:20">
      <c r="A87" s="3" t="s">
        <v>146</v>
      </c>
      <c r="B87">
        <v>3</v>
      </c>
      <c r="K87" s="3" t="s">
        <v>138</v>
      </c>
      <c r="L87">
        <v>3</v>
      </c>
      <c r="M87" t="str">
        <f t="shared" si="6"/>
        <v>Dockrell</v>
      </c>
      <c r="N87">
        <f ca="1" t="shared" si="7"/>
        <v>2</v>
      </c>
      <c r="P87" s="3" t="s">
        <v>99</v>
      </c>
      <c r="Q87">
        <v>75</v>
      </c>
      <c r="S87">
        <f t="shared" si="4"/>
        <v>0</v>
      </c>
      <c r="T87">
        <f ca="1" t="shared" si="5"/>
        <v>75</v>
      </c>
    </row>
    <row r="88" spans="1:20">
      <c r="A88" s="3" t="s">
        <v>147</v>
      </c>
      <c r="B88">
        <v>30</v>
      </c>
      <c r="K88" s="3" t="s">
        <v>139</v>
      </c>
      <c r="L88">
        <v>2</v>
      </c>
      <c r="M88" t="str">
        <f t="shared" si="6"/>
        <v>Edwards (c &amp; wk)</v>
      </c>
      <c r="N88">
        <f ca="1" t="shared" si="7"/>
        <v>1</v>
      </c>
      <c r="P88" s="3" t="s">
        <v>101</v>
      </c>
      <c r="Q88">
        <v>150</v>
      </c>
      <c r="S88">
        <f t="shared" si="4"/>
        <v>0</v>
      </c>
      <c r="T88">
        <f ca="1" t="shared" si="5"/>
        <v>150</v>
      </c>
    </row>
    <row r="89" spans="1:20">
      <c r="A89" s="3" t="s">
        <v>148</v>
      </c>
      <c r="B89">
        <v>89</v>
      </c>
      <c r="K89" s="3" t="s">
        <v>140</v>
      </c>
      <c r="L89">
        <v>1</v>
      </c>
      <c r="M89" t="str">
        <f t="shared" si="6"/>
        <v>Fakhar Zaman</v>
      </c>
      <c r="N89">
        <f ca="1" t="shared" si="7"/>
        <v>3</v>
      </c>
      <c r="P89" s="3" t="s">
        <v>103</v>
      </c>
      <c r="Q89">
        <v>135.48</v>
      </c>
      <c r="S89">
        <f t="shared" si="4"/>
        <v>0</v>
      </c>
      <c r="T89">
        <f ca="1" t="shared" si="5"/>
        <v>135.48</v>
      </c>
    </row>
    <row r="90" spans="1:20">
      <c r="A90" s="3" t="s">
        <v>149</v>
      </c>
      <c r="B90">
        <v>102</v>
      </c>
      <c r="K90" s="3" t="s">
        <v>141</v>
      </c>
      <c r="L90">
        <v>3</v>
      </c>
      <c r="M90" t="str">
        <f t="shared" si="6"/>
        <v>Fayyaz Butt</v>
      </c>
      <c r="N90">
        <f ca="1" t="shared" si="7"/>
        <v>0</v>
      </c>
      <c r="P90" s="3" t="s">
        <v>104</v>
      </c>
      <c r="Q90">
        <v>50</v>
      </c>
      <c r="S90" t="str">
        <f t="shared" si="4"/>
        <v>Strick Rate </v>
      </c>
      <c r="T90">
        <f ca="1" t="shared" si="5"/>
        <v>50</v>
      </c>
    </row>
    <row r="91" spans="1:20">
      <c r="A91" s="3" t="s">
        <v>150</v>
      </c>
      <c r="B91">
        <v>11</v>
      </c>
      <c r="K91" s="3" t="s">
        <v>142</v>
      </c>
      <c r="L91">
        <v>0</v>
      </c>
      <c r="M91" t="str">
        <f t="shared" si="6"/>
        <v>Fazalhaq Farooqi</v>
      </c>
      <c r="N91">
        <f ca="1" t="shared" si="7"/>
        <v>0</v>
      </c>
      <c r="P91" s="3" t="s">
        <v>105</v>
      </c>
      <c r="Q91">
        <v>150</v>
      </c>
      <c r="S91" t="str">
        <f t="shared" si="4"/>
        <v>Row Labels</v>
      </c>
      <c r="T91">
        <f ca="1" t="shared" si="5"/>
        <v>150</v>
      </c>
    </row>
    <row r="92" spans="1:20">
      <c r="A92" s="3" t="s">
        <v>151</v>
      </c>
      <c r="B92">
        <v>58</v>
      </c>
      <c r="K92" s="3" t="s">
        <v>143</v>
      </c>
      <c r="L92">
        <v>0</v>
      </c>
      <c r="M92" t="str">
        <f t="shared" si="6"/>
        <v>Finn Allen</v>
      </c>
      <c r="N92">
        <f ca="1" t="shared" si="7"/>
        <v>5</v>
      </c>
      <c r="P92" s="3" t="s">
        <v>107</v>
      </c>
      <c r="Q92">
        <v>0</v>
      </c>
      <c r="S92" t="str">
        <f t="shared" si="4"/>
        <v>Aaron Johnson</v>
      </c>
      <c r="T92">
        <f ca="1" t="shared" si="5"/>
        <v>0</v>
      </c>
    </row>
    <row r="93" spans="1:20">
      <c r="A93" s="3" t="s">
        <v>152</v>
      </c>
      <c r="B93">
        <v>0</v>
      </c>
      <c r="K93" s="3" t="s">
        <v>144</v>
      </c>
      <c r="L93">
        <v>5</v>
      </c>
      <c r="M93" t="str">
        <f t="shared" si="6"/>
        <v>Frank Nsubuga</v>
      </c>
      <c r="N93">
        <f ca="1" t="shared" si="7"/>
        <v>0</v>
      </c>
      <c r="P93" s="3" t="s">
        <v>108</v>
      </c>
      <c r="Q93">
        <v>0</v>
      </c>
      <c r="S93" t="str">
        <f t="shared" si="4"/>
        <v>Aaron Jones</v>
      </c>
      <c r="T93">
        <f ca="1" t="shared" si="5"/>
        <v>0</v>
      </c>
    </row>
    <row r="94" spans="1:20">
      <c r="A94" s="3" t="s">
        <v>153</v>
      </c>
      <c r="B94">
        <v>4</v>
      </c>
      <c r="K94" s="3" t="s">
        <v>145</v>
      </c>
      <c r="L94">
        <v>0</v>
      </c>
      <c r="M94" t="str">
        <f t="shared" si="6"/>
        <v>Gareth Delany</v>
      </c>
      <c r="N94">
        <f ca="1" t="shared" si="7"/>
        <v>0</v>
      </c>
      <c r="P94" s="3" t="s">
        <v>109</v>
      </c>
      <c r="Q94">
        <v>471.41</v>
      </c>
      <c r="S94" t="str">
        <f t="shared" si="4"/>
        <v>Aaron Jones (c)</v>
      </c>
      <c r="T94">
        <f ca="1" t="shared" si="5"/>
        <v>471.41</v>
      </c>
    </row>
    <row r="95" spans="1:20">
      <c r="A95" s="3" t="s">
        <v>154</v>
      </c>
      <c r="B95">
        <v>72</v>
      </c>
      <c r="K95" s="3" t="s">
        <v>146</v>
      </c>
      <c r="L95">
        <v>0</v>
      </c>
      <c r="M95" t="str">
        <f t="shared" si="6"/>
        <v>George Dockrell</v>
      </c>
      <c r="N95">
        <f ca="1" t="shared" si="7"/>
        <v>3</v>
      </c>
      <c r="P95" s="3" t="s">
        <v>110</v>
      </c>
      <c r="Q95">
        <v>485</v>
      </c>
      <c r="S95" t="str">
        <f t="shared" si="4"/>
        <v>Aasif Sheikh (wk)</v>
      </c>
      <c r="T95">
        <f ca="1" t="shared" si="5"/>
        <v>485</v>
      </c>
    </row>
    <row r="96" spans="1:20">
      <c r="A96" s="3" t="s">
        <v>155</v>
      </c>
      <c r="B96">
        <v>20</v>
      </c>
      <c r="K96" s="3" t="s">
        <v>147</v>
      </c>
      <c r="L96">
        <v>3</v>
      </c>
      <c r="M96" t="str">
        <f t="shared" si="6"/>
        <v>George Munsey</v>
      </c>
      <c r="N96">
        <f ca="1" t="shared" si="7"/>
        <v>12</v>
      </c>
      <c r="P96" s="3" t="s">
        <v>111</v>
      </c>
      <c r="Q96">
        <v>25</v>
      </c>
      <c r="S96" t="str">
        <f t="shared" si="4"/>
        <v>Abbas Afridi</v>
      </c>
      <c r="T96">
        <f ca="1" t="shared" si="5"/>
        <v>25</v>
      </c>
    </row>
    <row r="97" spans="1:20">
      <c r="A97" s="3" t="s">
        <v>156</v>
      </c>
      <c r="B97">
        <v>156</v>
      </c>
      <c r="K97" s="3" t="s">
        <v>148</v>
      </c>
      <c r="L97">
        <v>12</v>
      </c>
      <c r="M97" t="str">
        <f t="shared" si="6"/>
        <v>Gerhard Erasmus (c)</v>
      </c>
      <c r="N97">
        <f ca="1" t="shared" si="7"/>
        <v>13</v>
      </c>
      <c r="P97" s="3" t="s">
        <v>112</v>
      </c>
      <c r="Q97">
        <v>0</v>
      </c>
      <c r="S97" t="str">
        <f t="shared" si="4"/>
        <v>Abinash Bohara</v>
      </c>
      <c r="T97">
        <f ca="1" t="shared" si="5"/>
        <v>0</v>
      </c>
    </row>
    <row r="98" spans="1:20">
      <c r="A98" s="3" t="s">
        <v>157</v>
      </c>
      <c r="B98">
        <v>7</v>
      </c>
      <c r="K98" s="3" t="s">
        <v>149</v>
      </c>
      <c r="L98">
        <v>13</v>
      </c>
      <c r="M98" t="str">
        <f t="shared" si="6"/>
        <v>Glenn Maxwell</v>
      </c>
      <c r="N98">
        <f ca="1" t="shared" si="7"/>
        <v>1</v>
      </c>
      <c r="P98" s="3" t="s">
        <v>113</v>
      </c>
      <c r="Q98">
        <v>198.76</v>
      </c>
      <c r="S98" t="str">
        <f t="shared" si="4"/>
        <v>Achelam (wk)</v>
      </c>
      <c r="T98">
        <f ca="1" t="shared" si="5"/>
        <v>198.76</v>
      </c>
    </row>
    <row r="99" spans="1:20">
      <c r="A99" s="3" t="s">
        <v>158</v>
      </c>
      <c r="B99">
        <v>3</v>
      </c>
      <c r="K99" s="3" t="s">
        <v>150</v>
      </c>
      <c r="L99">
        <v>1</v>
      </c>
      <c r="M99" t="str">
        <f t="shared" si="6"/>
        <v>Glenn Phillips</v>
      </c>
      <c r="N99">
        <f ca="1" t="shared" si="7"/>
        <v>7</v>
      </c>
      <c r="P99" s="3" t="s">
        <v>114</v>
      </c>
      <c r="Q99">
        <v>189.42</v>
      </c>
      <c r="S99" t="str">
        <f t="shared" si="4"/>
        <v>Adam Zampa</v>
      </c>
      <c r="T99">
        <f ca="1" t="shared" si="5"/>
        <v>189.42</v>
      </c>
    </row>
    <row r="100" spans="1:20">
      <c r="A100" s="3" t="s">
        <v>159</v>
      </c>
      <c r="B100">
        <v>10</v>
      </c>
      <c r="K100" s="3" t="s">
        <v>151</v>
      </c>
      <c r="L100">
        <v>7</v>
      </c>
      <c r="M100" t="str">
        <f t="shared" si="6"/>
        <v>Gudakesh Motie</v>
      </c>
      <c r="N100">
        <f ca="1" t="shared" si="7"/>
        <v>0</v>
      </c>
      <c r="P100" s="3" t="s">
        <v>115</v>
      </c>
      <c r="Q100">
        <v>223.33</v>
      </c>
      <c r="S100" t="str">
        <f t="shared" si="4"/>
        <v>Adil Rashid</v>
      </c>
      <c r="T100">
        <f ca="1" t="shared" si="5"/>
        <v>223.33</v>
      </c>
    </row>
    <row r="101" spans="1:20">
      <c r="A101" s="3" t="s">
        <v>160</v>
      </c>
      <c r="B101">
        <v>67</v>
      </c>
      <c r="K101" s="3" t="s">
        <v>152</v>
      </c>
      <c r="L101">
        <v>0</v>
      </c>
      <c r="M101" t="str">
        <f t="shared" si="6"/>
        <v>Gulbadin</v>
      </c>
      <c r="N101">
        <f ca="1" t="shared" si="7"/>
        <v>0</v>
      </c>
      <c r="P101" s="3" t="s">
        <v>116</v>
      </c>
      <c r="Q101">
        <v>33.33</v>
      </c>
      <c r="S101" t="str">
        <f t="shared" si="4"/>
        <v>Aiden Markram (c)</v>
      </c>
      <c r="T101">
        <f ca="1" t="shared" si="5"/>
        <v>33.33</v>
      </c>
    </row>
    <row r="102" spans="1:20">
      <c r="A102" s="3" t="s">
        <v>161</v>
      </c>
      <c r="B102">
        <v>11</v>
      </c>
      <c r="K102" s="3" t="s">
        <v>153</v>
      </c>
      <c r="L102">
        <v>0</v>
      </c>
      <c r="M102" t="str">
        <f t="shared" si="6"/>
        <v>Gulbadin Naib</v>
      </c>
      <c r="N102">
        <f ca="1" t="shared" si="7"/>
        <v>8</v>
      </c>
      <c r="P102" s="3" t="s">
        <v>117</v>
      </c>
      <c r="Q102">
        <v>0</v>
      </c>
      <c r="S102" t="str">
        <f t="shared" si="4"/>
        <v>Akeal Hosein</v>
      </c>
      <c r="T102">
        <f ca="1" t="shared" si="5"/>
        <v>0</v>
      </c>
    </row>
    <row r="103" spans="1:20">
      <c r="A103" s="3" t="s">
        <v>162</v>
      </c>
      <c r="B103">
        <v>0</v>
      </c>
      <c r="K103" s="3" t="s">
        <v>154</v>
      </c>
      <c r="L103">
        <v>8</v>
      </c>
      <c r="M103" t="str">
        <f t="shared" si="6"/>
        <v>Gulsan Jha</v>
      </c>
      <c r="N103">
        <f ca="1" t="shared" si="7"/>
        <v>2</v>
      </c>
      <c r="P103" s="3" t="s">
        <v>118</v>
      </c>
      <c r="Q103">
        <v>125</v>
      </c>
      <c r="S103" t="str">
        <f t="shared" si="4"/>
        <v>Alei Nao</v>
      </c>
      <c r="T103">
        <f ca="1" t="shared" si="5"/>
        <v>125</v>
      </c>
    </row>
    <row r="104" spans="1:20">
      <c r="A104" s="3" t="s">
        <v>163</v>
      </c>
      <c r="B104">
        <v>46</v>
      </c>
      <c r="K104" s="3" t="s">
        <v>155</v>
      </c>
      <c r="L104">
        <v>2</v>
      </c>
      <c r="M104" t="str">
        <f t="shared" si="6"/>
        <v>Gurbaz (wk)</v>
      </c>
      <c r="N104">
        <f ca="1" t="shared" si="7"/>
        <v>18</v>
      </c>
      <c r="P104" s="3" t="s">
        <v>119</v>
      </c>
      <c r="Q104">
        <v>60</v>
      </c>
      <c r="S104" t="str">
        <f t="shared" si="4"/>
        <v>Ali Khan</v>
      </c>
      <c r="T104">
        <f ca="1" t="shared" si="5"/>
        <v>60</v>
      </c>
    </row>
    <row r="105" spans="1:20">
      <c r="A105" s="3" t="s">
        <v>164</v>
      </c>
      <c r="B105">
        <v>23</v>
      </c>
      <c r="K105" s="3" t="s">
        <v>156</v>
      </c>
      <c r="L105">
        <v>18</v>
      </c>
      <c r="M105" t="str">
        <f t="shared" si="6"/>
        <v>Hardik Pandya</v>
      </c>
      <c r="N105">
        <f ca="1" t="shared" si="7"/>
        <v>1</v>
      </c>
      <c r="P105" s="3" t="s">
        <v>120</v>
      </c>
      <c r="Q105">
        <v>133.34</v>
      </c>
      <c r="S105" t="str">
        <f t="shared" si="4"/>
        <v>Alpesh Ramjani</v>
      </c>
      <c r="T105">
        <f ca="1" t="shared" si="5"/>
        <v>133.34</v>
      </c>
    </row>
    <row r="106" spans="1:20">
      <c r="A106" s="3" t="s">
        <v>165</v>
      </c>
      <c r="B106">
        <v>0</v>
      </c>
      <c r="K106" s="3" t="s">
        <v>157</v>
      </c>
      <c r="L106">
        <v>1</v>
      </c>
      <c r="M106" t="str">
        <f t="shared" si="6"/>
        <v>Haris Rauf</v>
      </c>
      <c r="N106">
        <f ca="1" t="shared" si="7"/>
        <v>0</v>
      </c>
      <c r="P106" s="3" t="s">
        <v>121</v>
      </c>
      <c r="Q106">
        <v>0</v>
      </c>
      <c r="S106" t="str">
        <f t="shared" si="4"/>
        <v>Alzarri Joseph</v>
      </c>
      <c r="T106">
        <f ca="1" t="shared" si="5"/>
        <v>0</v>
      </c>
    </row>
    <row r="107" spans="1:20">
      <c r="A107" s="3" t="s">
        <v>166</v>
      </c>
      <c r="B107">
        <v>25</v>
      </c>
      <c r="K107" s="3" t="s">
        <v>158</v>
      </c>
      <c r="L107">
        <v>0</v>
      </c>
      <c r="M107" t="str">
        <f t="shared" si="6"/>
        <v>Harmeet Singh</v>
      </c>
      <c r="N107">
        <f ca="1" t="shared" si="7"/>
        <v>1</v>
      </c>
      <c r="P107" s="3" t="s">
        <v>122</v>
      </c>
      <c r="Q107">
        <v>0</v>
      </c>
      <c r="S107" t="str">
        <f t="shared" si="4"/>
        <v>Andre Russell</v>
      </c>
      <c r="T107">
        <f ca="1" t="shared" si="5"/>
        <v>0</v>
      </c>
    </row>
    <row r="108" spans="1:20">
      <c r="A108" s="3" t="s">
        <v>167</v>
      </c>
      <c r="B108">
        <v>121</v>
      </c>
      <c r="K108" s="3" t="s">
        <v>159</v>
      </c>
      <c r="L108">
        <v>1</v>
      </c>
      <c r="M108" t="str">
        <f t="shared" si="6"/>
        <v>Harry Brook</v>
      </c>
      <c r="N108">
        <f ca="1" t="shared" si="7"/>
        <v>8</v>
      </c>
      <c r="P108" s="3" t="s">
        <v>123</v>
      </c>
      <c r="Q108">
        <v>257.14</v>
      </c>
      <c r="S108" t="str">
        <f t="shared" si="4"/>
        <v>Andrew Balbirnie</v>
      </c>
      <c r="T108">
        <f ca="1" t="shared" si="5"/>
        <v>257.14</v>
      </c>
    </row>
    <row r="109" spans="1:20">
      <c r="A109" s="3" t="s">
        <v>168</v>
      </c>
      <c r="B109">
        <v>23</v>
      </c>
      <c r="K109" s="3" t="s">
        <v>160</v>
      </c>
      <c r="L109">
        <v>8</v>
      </c>
      <c r="M109" t="str">
        <f t="shared" si="6"/>
        <v>Harry Tector</v>
      </c>
      <c r="N109">
        <f ca="1" t="shared" si="7"/>
        <v>0</v>
      </c>
      <c r="P109" s="3" t="s">
        <v>124</v>
      </c>
      <c r="Q109">
        <v>350.64</v>
      </c>
      <c r="S109" t="str">
        <f t="shared" si="4"/>
        <v>Andries Gous</v>
      </c>
      <c r="T109">
        <f ca="1" t="shared" si="5"/>
        <v>350.64</v>
      </c>
    </row>
    <row r="110" spans="1:20">
      <c r="A110" s="3" t="s">
        <v>169</v>
      </c>
      <c r="B110">
        <v>19</v>
      </c>
      <c r="K110" s="3" t="s">
        <v>161</v>
      </c>
      <c r="L110">
        <v>0</v>
      </c>
      <c r="M110" t="str">
        <f t="shared" si="6"/>
        <v>Hazlewood</v>
      </c>
      <c r="N110">
        <f ca="1" t="shared" si="7"/>
        <v>0</v>
      </c>
      <c r="P110" s="3" t="s">
        <v>125</v>
      </c>
      <c r="Q110">
        <v>0</v>
      </c>
      <c r="S110" t="str">
        <f t="shared" si="4"/>
        <v>Andries Gous (wk)</v>
      </c>
      <c r="T110">
        <f ca="1" t="shared" si="5"/>
        <v>0</v>
      </c>
    </row>
    <row r="111" spans="1:20">
      <c r="A111" s="3" t="s">
        <v>170</v>
      </c>
      <c r="B111">
        <v>0</v>
      </c>
      <c r="K111" s="3" t="s">
        <v>162</v>
      </c>
      <c r="L111">
        <v>0</v>
      </c>
      <c r="M111" t="str">
        <f t="shared" si="6"/>
        <v>Head</v>
      </c>
      <c r="N111">
        <f ca="1" t="shared" si="7"/>
        <v>7</v>
      </c>
      <c r="P111" s="3" t="s">
        <v>126</v>
      </c>
      <c r="Q111">
        <v>362.01</v>
      </c>
      <c r="S111" t="str">
        <f t="shared" si="4"/>
        <v>Angelo Mathews</v>
      </c>
      <c r="T111">
        <f ca="1" t="shared" si="5"/>
        <v>362.01</v>
      </c>
    </row>
    <row r="112" spans="1:20">
      <c r="A112" s="3" t="s">
        <v>171</v>
      </c>
      <c r="B112">
        <v>87</v>
      </c>
      <c r="K112" s="3" t="s">
        <v>163</v>
      </c>
      <c r="L112">
        <v>7</v>
      </c>
      <c r="M112" t="str">
        <f t="shared" si="6"/>
        <v>Heinrich Klaasen</v>
      </c>
      <c r="N112">
        <f ca="1" t="shared" si="7"/>
        <v>2</v>
      </c>
      <c r="P112" s="3" t="s">
        <v>127</v>
      </c>
      <c r="Q112">
        <v>275</v>
      </c>
      <c r="S112" t="str">
        <f t="shared" ref="S112:S175" si="8">P68</f>
        <v>Anil Sah</v>
      </c>
      <c r="T112">
        <f ca="1" t="shared" si="5"/>
        <v>275</v>
      </c>
    </row>
    <row r="113" spans="1:20">
      <c r="A113" s="3" t="s">
        <v>172</v>
      </c>
      <c r="B113">
        <v>2</v>
      </c>
      <c r="K113" s="3" t="s">
        <v>164</v>
      </c>
      <c r="L113">
        <v>2</v>
      </c>
      <c r="M113" t="str">
        <f t="shared" si="6"/>
        <v>Henry Ssenyondo</v>
      </c>
      <c r="N113">
        <f ca="1" t="shared" si="7"/>
        <v>0</v>
      </c>
      <c r="P113" s="3" t="s">
        <v>128</v>
      </c>
      <c r="Q113">
        <v>337.5</v>
      </c>
      <c r="S113" t="str">
        <f t="shared" si="8"/>
        <v>Anrich Nortje</v>
      </c>
      <c r="T113">
        <f ca="1" t="shared" ref="T113:T176" si="9">GETPIVOTDATA("scored_SR",$P$47,"Player",P113)</f>
        <v>337.5</v>
      </c>
    </row>
    <row r="114" spans="1:20">
      <c r="A114" s="3" t="s">
        <v>173</v>
      </c>
      <c r="B114">
        <v>34</v>
      </c>
      <c r="K114" s="3" t="s">
        <v>165</v>
      </c>
      <c r="L114">
        <v>0</v>
      </c>
      <c r="M114" t="str">
        <f t="shared" si="6"/>
        <v>Hiri Hiri</v>
      </c>
      <c r="N114">
        <f ca="1" t="shared" si="7"/>
        <v>3</v>
      </c>
      <c r="P114" s="3" t="s">
        <v>129</v>
      </c>
      <c r="Q114">
        <v>254.55</v>
      </c>
      <c r="S114" t="str">
        <f t="shared" si="8"/>
        <v>Aqib Ilyas (c)</v>
      </c>
      <c r="T114">
        <f ca="1" t="shared" si="9"/>
        <v>254.55</v>
      </c>
    </row>
    <row r="115" spans="1:20">
      <c r="A115" s="3" t="s">
        <v>174</v>
      </c>
      <c r="B115">
        <v>10</v>
      </c>
      <c r="K115" s="3" t="s">
        <v>166</v>
      </c>
      <c r="L115">
        <v>3</v>
      </c>
      <c r="M115" t="str">
        <f t="shared" si="6"/>
        <v>Ibrahim Zadran</v>
      </c>
      <c r="N115">
        <f ca="1" t="shared" si="7"/>
        <v>16</v>
      </c>
      <c r="P115" s="3" t="s">
        <v>130</v>
      </c>
      <c r="Q115">
        <v>348.87</v>
      </c>
      <c r="S115" t="str">
        <f t="shared" si="8"/>
        <v>Arshdeep Singh</v>
      </c>
      <c r="T115">
        <f ca="1" t="shared" si="9"/>
        <v>348.87</v>
      </c>
    </row>
    <row r="116" spans="1:20">
      <c r="A116" s="3" t="s">
        <v>175</v>
      </c>
      <c r="B116">
        <v>58</v>
      </c>
      <c r="K116" s="3" t="s">
        <v>167</v>
      </c>
      <c r="L116">
        <v>16</v>
      </c>
      <c r="M116" t="str">
        <f t="shared" si="6"/>
        <v>Iftikhar Ahmed</v>
      </c>
      <c r="N116">
        <f ca="1" t="shared" si="7"/>
        <v>3</v>
      </c>
      <c r="P116" s="3" t="s">
        <v>131</v>
      </c>
      <c r="Q116">
        <v>398.55</v>
      </c>
      <c r="S116" t="str">
        <f t="shared" si="8"/>
        <v>Aryan Dutt</v>
      </c>
      <c r="T116">
        <f ca="1" t="shared" si="9"/>
        <v>398.55</v>
      </c>
    </row>
    <row r="117" spans="1:20">
      <c r="A117" s="3" t="s">
        <v>176</v>
      </c>
      <c r="B117">
        <v>2</v>
      </c>
      <c r="K117" s="3" t="s">
        <v>168</v>
      </c>
      <c r="L117">
        <v>3</v>
      </c>
      <c r="M117" t="str">
        <f t="shared" si="6"/>
        <v>Imad Wasim</v>
      </c>
      <c r="N117">
        <f ca="1" t="shared" si="7"/>
        <v>2</v>
      </c>
      <c r="P117" s="3" t="s">
        <v>132</v>
      </c>
      <c r="Q117">
        <v>211.54</v>
      </c>
      <c r="S117" t="str">
        <f t="shared" si="8"/>
        <v>Asalanka</v>
      </c>
      <c r="T117">
        <f ca="1" t="shared" si="9"/>
        <v>211.54</v>
      </c>
    </row>
    <row r="118" spans="1:20">
      <c r="A118" s="3" t="s">
        <v>177</v>
      </c>
      <c r="B118">
        <v>0</v>
      </c>
      <c r="K118" s="3" t="s">
        <v>169</v>
      </c>
      <c r="L118">
        <v>2</v>
      </c>
      <c r="M118" t="str">
        <f t="shared" si="6"/>
        <v>Ish Sodhi</v>
      </c>
      <c r="N118">
        <f ca="1" t="shared" si="7"/>
        <v>0</v>
      </c>
      <c r="P118" s="3" t="s">
        <v>133</v>
      </c>
      <c r="Q118">
        <v>181.82</v>
      </c>
      <c r="S118" t="str">
        <f t="shared" si="8"/>
        <v>Assad Vala (c)</v>
      </c>
      <c r="T118">
        <f ca="1" t="shared" si="9"/>
        <v>181.82</v>
      </c>
    </row>
    <row r="119" spans="1:20">
      <c r="A119" s="3" t="s">
        <v>178</v>
      </c>
      <c r="B119">
        <v>0</v>
      </c>
      <c r="K119" s="3" t="s">
        <v>170</v>
      </c>
      <c r="L119">
        <v>0</v>
      </c>
      <c r="M119" t="str">
        <f t="shared" si="6"/>
        <v>J Charles</v>
      </c>
      <c r="N119">
        <f ca="1" t="shared" si="7"/>
        <v>14</v>
      </c>
      <c r="P119" s="3" t="s">
        <v>134</v>
      </c>
      <c r="Q119">
        <v>77.78</v>
      </c>
      <c r="S119" t="str">
        <f t="shared" si="8"/>
        <v>Axar</v>
      </c>
      <c r="T119">
        <f ca="1" t="shared" si="9"/>
        <v>77.78</v>
      </c>
    </row>
    <row r="120" spans="1:20">
      <c r="A120" s="3" t="s">
        <v>179</v>
      </c>
      <c r="B120">
        <v>0</v>
      </c>
      <c r="K120" s="3" t="s">
        <v>171</v>
      </c>
      <c r="L120">
        <v>14</v>
      </c>
      <c r="M120" t="str">
        <f t="shared" si="6"/>
        <v>Jack Brassell</v>
      </c>
      <c r="N120">
        <f ca="1" t="shared" si="7"/>
        <v>0</v>
      </c>
      <c r="P120" s="3" t="s">
        <v>135</v>
      </c>
      <c r="Q120">
        <v>220</v>
      </c>
      <c r="S120" t="str">
        <f t="shared" si="8"/>
        <v>Axar Patel</v>
      </c>
      <c r="T120">
        <f ca="1" t="shared" si="9"/>
        <v>220</v>
      </c>
    </row>
    <row r="121" spans="1:20">
      <c r="A121" s="3" t="s">
        <v>180</v>
      </c>
      <c r="B121">
        <v>8</v>
      </c>
      <c r="K121" s="3" t="s">
        <v>172</v>
      </c>
      <c r="L121">
        <v>0</v>
      </c>
      <c r="M121" t="str">
        <f t="shared" si="6"/>
        <v>Jaker Ali</v>
      </c>
      <c r="N121">
        <f ca="1" t="shared" si="7"/>
        <v>3</v>
      </c>
      <c r="P121" s="3" t="s">
        <v>136</v>
      </c>
      <c r="Q121">
        <v>105.77</v>
      </c>
      <c r="S121" t="str">
        <f t="shared" si="8"/>
        <v>Ayaan Khan</v>
      </c>
      <c r="T121">
        <f ca="1" t="shared" si="9"/>
        <v>105.77</v>
      </c>
    </row>
    <row r="122" spans="1:20">
      <c r="A122" s="3" t="s">
        <v>181</v>
      </c>
      <c r="B122">
        <v>0</v>
      </c>
      <c r="K122" s="3" t="s">
        <v>173</v>
      </c>
      <c r="L122">
        <v>3</v>
      </c>
      <c r="M122" t="str">
        <f t="shared" si="6"/>
        <v>James Neesham</v>
      </c>
      <c r="N122">
        <f ca="1" t="shared" si="7"/>
        <v>1</v>
      </c>
      <c r="P122" s="3" t="s">
        <v>137</v>
      </c>
      <c r="Q122">
        <v>16.67</v>
      </c>
      <c r="S122" t="str">
        <f t="shared" si="8"/>
        <v>Azam Khan</v>
      </c>
      <c r="T122">
        <f ca="1" t="shared" si="9"/>
        <v>16.67</v>
      </c>
    </row>
    <row r="123" spans="1:20">
      <c r="A123" s="3" t="s">
        <v>182</v>
      </c>
      <c r="B123">
        <v>4</v>
      </c>
      <c r="K123" s="3" t="s">
        <v>174</v>
      </c>
      <c r="L123">
        <v>1</v>
      </c>
      <c r="M123" t="str">
        <f t="shared" si="6"/>
        <v>Jan Frylinck</v>
      </c>
      <c r="N123">
        <f ca="1" t="shared" si="7"/>
        <v>8</v>
      </c>
      <c r="P123" s="3" t="s">
        <v>138</v>
      </c>
      <c r="Q123">
        <v>135.2</v>
      </c>
      <c r="S123" t="str">
        <f t="shared" si="8"/>
        <v>Azmatullah</v>
      </c>
      <c r="T123">
        <f ca="1" t="shared" si="9"/>
        <v>135.2</v>
      </c>
    </row>
    <row r="124" spans="1:20">
      <c r="A124" s="3" t="s">
        <v>183</v>
      </c>
      <c r="B124">
        <v>0</v>
      </c>
      <c r="K124" s="3" t="s">
        <v>175</v>
      </c>
      <c r="L124">
        <v>8</v>
      </c>
      <c r="M124" t="str">
        <f t="shared" si="6"/>
        <v>Jasdeep Singh</v>
      </c>
      <c r="N124">
        <f ca="1" t="shared" si="7"/>
        <v>0</v>
      </c>
      <c r="P124" s="3" t="s">
        <v>139</v>
      </c>
      <c r="Q124">
        <v>170</v>
      </c>
      <c r="S124" t="str">
        <f t="shared" si="8"/>
        <v>Azmatullah Omarzai</v>
      </c>
      <c r="T124">
        <f ca="1" t="shared" si="9"/>
        <v>170</v>
      </c>
    </row>
    <row r="125" spans="1:20">
      <c r="A125" s="3" t="s">
        <v>184</v>
      </c>
      <c r="B125">
        <v>15</v>
      </c>
      <c r="K125" s="3" t="s">
        <v>176</v>
      </c>
      <c r="L125">
        <v>0</v>
      </c>
      <c r="M125" t="str">
        <f t="shared" si="6"/>
        <v>Jasprit Bumrah</v>
      </c>
      <c r="N125">
        <f ca="1" t="shared" si="7"/>
        <v>0</v>
      </c>
      <c r="P125" s="3" t="s">
        <v>140</v>
      </c>
      <c r="Q125">
        <v>111.11</v>
      </c>
      <c r="S125" t="str">
        <f t="shared" si="8"/>
        <v>Babar Azam (c)</v>
      </c>
      <c r="T125">
        <f ca="1" t="shared" si="9"/>
        <v>111.11</v>
      </c>
    </row>
    <row r="126" spans="1:20">
      <c r="A126" s="3" t="s">
        <v>185</v>
      </c>
      <c r="B126">
        <v>66</v>
      </c>
      <c r="K126" s="3" t="s">
        <v>177</v>
      </c>
      <c r="L126">
        <v>0</v>
      </c>
      <c r="M126" t="str">
        <f t="shared" si="6"/>
        <v>Jeremy Gordon</v>
      </c>
      <c r="N126">
        <f ca="1" t="shared" si="7"/>
        <v>0</v>
      </c>
      <c r="P126" s="3" t="s">
        <v>141</v>
      </c>
      <c r="Q126">
        <v>441.87</v>
      </c>
      <c r="S126" t="str">
        <f t="shared" si="8"/>
        <v>Bairstow</v>
      </c>
      <c r="T126">
        <f ca="1" t="shared" si="9"/>
        <v>441.87</v>
      </c>
    </row>
    <row r="127" spans="1:20">
      <c r="A127" s="3" t="s">
        <v>186</v>
      </c>
      <c r="B127">
        <v>0</v>
      </c>
      <c r="K127" s="3" t="s">
        <v>178</v>
      </c>
      <c r="L127">
        <v>0</v>
      </c>
      <c r="M127" t="str">
        <f t="shared" si="6"/>
        <v>Jessy Singh</v>
      </c>
      <c r="N127">
        <f ca="1" t="shared" si="7"/>
        <v>0</v>
      </c>
      <c r="P127" s="3" t="s">
        <v>142</v>
      </c>
      <c r="Q127">
        <v>28.57</v>
      </c>
      <c r="S127" t="str">
        <f t="shared" si="8"/>
        <v>Balbirnie</v>
      </c>
      <c r="T127">
        <f ca="1" t="shared" si="9"/>
        <v>28.57</v>
      </c>
    </row>
    <row r="128" spans="1:20">
      <c r="A128" s="3" t="s">
        <v>187</v>
      </c>
      <c r="B128">
        <v>36</v>
      </c>
      <c r="K128" s="3" t="s">
        <v>179</v>
      </c>
      <c r="L128">
        <v>0</v>
      </c>
      <c r="M128" t="str">
        <f t="shared" si="6"/>
        <v>JJ Smit</v>
      </c>
      <c r="N128">
        <f ca="1" t="shared" si="7"/>
        <v>1</v>
      </c>
      <c r="P128" s="3" t="s">
        <v>143</v>
      </c>
      <c r="Q128">
        <v>0</v>
      </c>
      <c r="S128" t="str">
        <f t="shared" si="8"/>
        <v>Barry McCarthy</v>
      </c>
      <c r="T128">
        <f ca="1" t="shared" si="9"/>
        <v>0</v>
      </c>
    </row>
    <row r="129" spans="1:20">
      <c r="A129" s="3" t="s">
        <v>188</v>
      </c>
      <c r="B129">
        <v>26</v>
      </c>
      <c r="K129" s="3" t="s">
        <v>180</v>
      </c>
      <c r="L129">
        <v>1</v>
      </c>
      <c r="M129" t="str">
        <f t="shared" si="6"/>
        <v>Jofra Archer</v>
      </c>
      <c r="N129">
        <f ca="1" t="shared" si="7"/>
        <v>0</v>
      </c>
      <c r="P129" s="3" t="s">
        <v>144</v>
      </c>
      <c r="Q129">
        <v>165.98</v>
      </c>
      <c r="S129" t="str">
        <f t="shared" si="8"/>
        <v>Bas de Leede</v>
      </c>
      <c r="T129">
        <f ca="1" t="shared" si="9"/>
        <v>165.98</v>
      </c>
    </row>
    <row r="130" spans="1:20">
      <c r="A130" s="3" t="s">
        <v>189</v>
      </c>
      <c r="B130">
        <v>0</v>
      </c>
      <c r="K130" s="3" t="s">
        <v>181</v>
      </c>
      <c r="L130">
        <v>0</v>
      </c>
      <c r="M130" t="str">
        <f t="shared" si="6"/>
        <v>John Kariko</v>
      </c>
      <c r="N130">
        <f ca="1" t="shared" si="7"/>
        <v>1</v>
      </c>
      <c r="P130" s="3" t="s">
        <v>145</v>
      </c>
      <c r="Q130">
        <v>0</v>
      </c>
      <c r="S130" t="str">
        <f t="shared" si="8"/>
        <v>Ben Shikongo</v>
      </c>
      <c r="T130">
        <f ca="1" t="shared" si="9"/>
        <v>0</v>
      </c>
    </row>
    <row r="131" spans="1:20">
      <c r="A131" s="3" t="s">
        <v>190</v>
      </c>
      <c r="B131">
        <v>11</v>
      </c>
      <c r="K131" s="3" t="s">
        <v>182</v>
      </c>
      <c r="L131">
        <v>1</v>
      </c>
      <c r="M131" t="str">
        <f t="shared" si="6"/>
        <v>Johnson Charles</v>
      </c>
      <c r="N131">
        <f ca="1" t="shared" si="7"/>
        <v>0</v>
      </c>
      <c r="P131" s="3" t="s">
        <v>146</v>
      </c>
      <c r="Q131">
        <v>42.86</v>
      </c>
      <c r="S131" t="str">
        <f t="shared" si="8"/>
        <v>Benjamin White</v>
      </c>
      <c r="T131">
        <f ca="1" t="shared" si="9"/>
        <v>42.86</v>
      </c>
    </row>
    <row r="132" spans="1:20">
      <c r="A132" s="3" t="s">
        <v>191</v>
      </c>
      <c r="B132">
        <v>2</v>
      </c>
      <c r="K132" s="3" t="s">
        <v>183</v>
      </c>
      <c r="L132">
        <v>0</v>
      </c>
      <c r="M132" t="str">
        <f t="shared" si="6"/>
        <v>Jonny Bairstow</v>
      </c>
      <c r="N132">
        <f ca="1" t="shared" si="7"/>
        <v>2</v>
      </c>
      <c r="P132" s="3" t="s">
        <v>147</v>
      </c>
      <c r="Q132">
        <v>130.43</v>
      </c>
      <c r="S132" t="str">
        <f t="shared" si="8"/>
        <v>Bernard Scholtz</v>
      </c>
      <c r="T132">
        <f ca="1" t="shared" si="9"/>
        <v>130.43</v>
      </c>
    </row>
    <row r="133" spans="1:20">
      <c r="A133" s="3" t="s">
        <v>192</v>
      </c>
      <c r="B133">
        <v>0</v>
      </c>
      <c r="K133" s="3" t="s">
        <v>184</v>
      </c>
      <c r="L133">
        <v>2</v>
      </c>
      <c r="M133" t="str">
        <f t="shared" si="6"/>
        <v>Jos Buttler (c &amp; wk)</v>
      </c>
      <c r="N133">
        <f ca="1" t="shared" si="7"/>
        <v>12</v>
      </c>
      <c r="P133" s="3" t="s">
        <v>148</v>
      </c>
      <c r="Q133">
        <v>383.93</v>
      </c>
      <c r="S133" t="str">
        <f t="shared" si="8"/>
        <v>Berrington (c)</v>
      </c>
      <c r="T133">
        <f ca="1" t="shared" si="9"/>
        <v>383.93</v>
      </c>
    </row>
    <row r="134" spans="1:20">
      <c r="A134" s="3" t="s">
        <v>193</v>
      </c>
      <c r="B134">
        <v>13</v>
      </c>
      <c r="K134" s="3" t="s">
        <v>185</v>
      </c>
      <c r="L134">
        <v>12</v>
      </c>
      <c r="M134" t="str">
        <f t="shared" si="6"/>
        <v>Josh Hazlewood</v>
      </c>
      <c r="N134">
        <f ca="1" t="shared" si="7"/>
        <v>0</v>
      </c>
      <c r="P134" s="3" t="s">
        <v>149</v>
      </c>
      <c r="Q134">
        <v>366.04</v>
      </c>
      <c r="S134" t="str">
        <f t="shared" si="8"/>
        <v>Bilal Hassan</v>
      </c>
      <c r="T134">
        <f ca="1" t="shared" si="9"/>
        <v>366.04</v>
      </c>
    </row>
    <row r="135" spans="1:20">
      <c r="A135" s="3" t="s">
        <v>194</v>
      </c>
      <c r="B135">
        <v>13</v>
      </c>
      <c r="K135" s="3" t="s">
        <v>186</v>
      </c>
      <c r="L135">
        <v>0</v>
      </c>
      <c r="M135" t="str">
        <f t="shared" si="6"/>
        <v>Joshua Little</v>
      </c>
      <c r="N135">
        <f ca="1" t="shared" si="7"/>
        <v>5</v>
      </c>
      <c r="P135" s="3" t="s">
        <v>150</v>
      </c>
      <c r="Q135">
        <v>137.5</v>
      </c>
      <c r="S135" t="str">
        <f t="shared" si="8"/>
        <v>Bilal Khan</v>
      </c>
      <c r="T135">
        <f ca="1" t="shared" si="9"/>
        <v>137.5</v>
      </c>
    </row>
    <row r="136" spans="1:20">
      <c r="A136" s="3" t="s">
        <v>195</v>
      </c>
      <c r="B136">
        <v>32</v>
      </c>
      <c r="K136" s="3" t="s">
        <v>187</v>
      </c>
      <c r="L136">
        <v>5</v>
      </c>
      <c r="M136" t="str">
        <f t="shared" si="6"/>
        <v>Juma Miyagi</v>
      </c>
      <c r="N136">
        <f ca="1" t="shared" si="7"/>
        <v>0</v>
      </c>
      <c r="P136" s="3" t="s">
        <v>151</v>
      </c>
      <c r="Q136">
        <v>221.21</v>
      </c>
      <c r="S136" t="str">
        <f t="shared" si="8"/>
        <v>Brad Wheal</v>
      </c>
      <c r="T136">
        <f ca="1" t="shared" si="9"/>
        <v>221.21</v>
      </c>
    </row>
    <row r="137" spans="1:20">
      <c r="A137" s="3" t="s">
        <v>196</v>
      </c>
      <c r="B137">
        <v>28</v>
      </c>
      <c r="K137" s="3" t="s">
        <v>188</v>
      </c>
      <c r="L137">
        <v>0</v>
      </c>
      <c r="M137" t="str">
        <f t="shared" si="6"/>
        <v>Junaid Siddiqui</v>
      </c>
      <c r="N137">
        <f ca="1" t="shared" si="7"/>
        <v>0</v>
      </c>
      <c r="P137" s="3" t="s">
        <v>152</v>
      </c>
      <c r="Q137">
        <v>0</v>
      </c>
      <c r="S137" t="str">
        <f t="shared" si="8"/>
        <v>Bradley Currie</v>
      </c>
      <c r="T137">
        <f ca="1" t="shared" si="9"/>
        <v>0</v>
      </c>
    </row>
    <row r="138" spans="1:20">
      <c r="A138" s="3" t="s">
        <v>197</v>
      </c>
      <c r="B138">
        <v>17</v>
      </c>
      <c r="K138" s="3" t="s">
        <v>189</v>
      </c>
      <c r="L138">
        <v>0</v>
      </c>
      <c r="M138" t="str">
        <f t="shared" si="6"/>
        <v>K Waiswa</v>
      </c>
      <c r="N138">
        <f ca="1" t="shared" si="7"/>
        <v>2</v>
      </c>
      <c r="P138" s="3" t="s">
        <v>153</v>
      </c>
      <c r="Q138">
        <v>80</v>
      </c>
      <c r="S138" t="str">
        <f t="shared" si="8"/>
        <v>Brandon King</v>
      </c>
      <c r="T138">
        <f ca="1" t="shared" si="9"/>
        <v>80</v>
      </c>
    </row>
    <row r="139" spans="1:20">
      <c r="A139" s="3" t="s">
        <v>198</v>
      </c>
      <c r="B139">
        <v>19</v>
      </c>
      <c r="K139" s="3" t="s">
        <v>190</v>
      </c>
      <c r="L139">
        <v>2</v>
      </c>
      <c r="M139" t="str">
        <f t="shared" si="6"/>
        <v>Kabua Morea</v>
      </c>
      <c r="N139">
        <f ca="1" t="shared" si="7"/>
        <v>0</v>
      </c>
      <c r="P139" s="3" t="s">
        <v>154</v>
      </c>
      <c r="Q139">
        <v>257.16</v>
      </c>
      <c r="S139" t="str">
        <f t="shared" si="8"/>
        <v>Brandon McMullen</v>
      </c>
      <c r="T139">
        <f ca="1" t="shared" si="9"/>
        <v>257.16</v>
      </c>
    </row>
    <row r="140" spans="1:20">
      <c r="A140" s="3" t="s">
        <v>199</v>
      </c>
      <c r="B140">
        <v>9</v>
      </c>
      <c r="K140" s="3" t="s">
        <v>191</v>
      </c>
      <c r="L140">
        <v>0</v>
      </c>
      <c r="M140" t="str">
        <f t="shared" ref="M140:M203" si="10">K141</f>
        <v>Kagiso Rabada</v>
      </c>
      <c r="N140">
        <f ca="1" t="shared" ref="N140:N203" si="11">GETPIVOTDATA("Total Boundaries",$K$11,"Player",K141)</f>
        <v>0</v>
      </c>
      <c r="P140" s="3" t="s">
        <v>155</v>
      </c>
      <c r="Q140">
        <v>193.33</v>
      </c>
      <c r="S140" t="str">
        <f t="shared" si="8"/>
        <v>Brian Masaba (c)</v>
      </c>
      <c r="T140">
        <f ca="1" t="shared" si="9"/>
        <v>193.33</v>
      </c>
    </row>
    <row r="141" spans="1:20">
      <c r="A141" s="3" t="s">
        <v>200</v>
      </c>
      <c r="B141">
        <v>7</v>
      </c>
      <c r="K141" s="3" t="s">
        <v>192</v>
      </c>
      <c r="L141">
        <v>0</v>
      </c>
      <c r="M141" t="str">
        <f t="shared" si="10"/>
        <v>Kaleem Sana</v>
      </c>
      <c r="N141">
        <f ca="1" t="shared" si="11"/>
        <v>1</v>
      </c>
      <c r="P141" s="3" t="s">
        <v>156</v>
      </c>
      <c r="Q141">
        <v>311.75</v>
      </c>
      <c r="S141" t="str">
        <f t="shared" si="8"/>
        <v>Bumrah</v>
      </c>
      <c r="T141">
        <f ca="1" t="shared" si="9"/>
        <v>311.75</v>
      </c>
    </row>
    <row r="142" spans="1:20">
      <c r="A142" s="3" t="s">
        <v>201</v>
      </c>
      <c r="B142">
        <v>8</v>
      </c>
      <c r="K142" s="3" t="s">
        <v>193</v>
      </c>
      <c r="L142">
        <v>1</v>
      </c>
      <c r="M142" t="str">
        <f t="shared" si="10"/>
        <v>Kaleemullah</v>
      </c>
      <c r="N142">
        <f ca="1" t="shared" si="11"/>
        <v>1</v>
      </c>
      <c r="P142" s="3" t="s">
        <v>157</v>
      </c>
      <c r="Q142">
        <v>58.33</v>
      </c>
      <c r="S142" t="str">
        <f t="shared" si="8"/>
        <v>Chad Soper</v>
      </c>
      <c r="T142">
        <f ca="1" t="shared" si="9"/>
        <v>58.33</v>
      </c>
    </row>
    <row r="143" spans="1:20">
      <c r="A143" s="3" t="s">
        <v>202</v>
      </c>
      <c r="B143">
        <v>0</v>
      </c>
      <c r="K143" s="3" t="s">
        <v>194</v>
      </c>
      <c r="L143">
        <v>1</v>
      </c>
      <c r="M143" t="str">
        <f t="shared" si="10"/>
        <v>Kamindu Mendis</v>
      </c>
      <c r="N143">
        <f ca="1" t="shared" si="11"/>
        <v>4</v>
      </c>
      <c r="P143" s="3" t="s">
        <v>158</v>
      </c>
      <c r="Q143">
        <v>100</v>
      </c>
      <c r="S143" t="str">
        <f t="shared" si="8"/>
        <v>Charles Amini</v>
      </c>
      <c r="T143">
        <f ca="1" t="shared" si="9"/>
        <v>100</v>
      </c>
    </row>
    <row r="144" spans="1:20">
      <c r="A144" s="3" t="s">
        <v>203</v>
      </c>
      <c r="B144">
        <v>48</v>
      </c>
      <c r="K144" s="3" t="s">
        <v>195</v>
      </c>
      <c r="L144">
        <v>4</v>
      </c>
      <c r="M144" t="str">
        <f t="shared" si="10"/>
        <v>Kane Williamson (c)</v>
      </c>
      <c r="N144">
        <f ca="1" t="shared" si="11"/>
        <v>3</v>
      </c>
      <c r="P144" s="3" t="s">
        <v>159</v>
      </c>
      <c r="Q144">
        <v>100</v>
      </c>
      <c r="S144" t="str">
        <f t="shared" si="8"/>
        <v>Chris Greaves</v>
      </c>
      <c r="T144">
        <f ca="1" t="shared" si="9"/>
        <v>100</v>
      </c>
    </row>
    <row r="145" spans="1:20">
      <c r="A145" s="3" t="s">
        <v>204</v>
      </c>
      <c r="B145">
        <v>0</v>
      </c>
      <c r="K145" s="3" t="s">
        <v>196</v>
      </c>
      <c r="L145">
        <v>3</v>
      </c>
      <c r="M145" t="str">
        <f t="shared" si="10"/>
        <v>Karan KC</v>
      </c>
      <c r="N145">
        <f ca="1" t="shared" si="11"/>
        <v>2</v>
      </c>
      <c r="P145" s="3" t="s">
        <v>160</v>
      </c>
      <c r="Q145">
        <v>360</v>
      </c>
      <c r="S145" t="str">
        <f t="shared" si="8"/>
        <v>Chris Jordan</v>
      </c>
      <c r="T145">
        <f ca="1" t="shared" si="9"/>
        <v>360</v>
      </c>
    </row>
    <row r="146" spans="1:20">
      <c r="A146" s="3" t="s">
        <v>205</v>
      </c>
      <c r="B146">
        <v>71</v>
      </c>
      <c r="K146" s="3" t="s">
        <v>197</v>
      </c>
      <c r="L146">
        <v>2</v>
      </c>
      <c r="M146" t="str">
        <f t="shared" si="10"/>
        <v>Karim Janat</v>
      </c>
      <c r="N146">
        <f ca="1" t="shared" si="11"/>
        <v>3</v>
      </c>
      <c r="P146" s="3" t="s">
        <v>161</v>
      </c>
      <c r="Q146">
        <v>165</v>
      </c>
      <c r="S146" t="str">
        <f t="shared" si="8"/>
        <v>Christopher Sole</v>
      </c>
      <c r="T146">
        <f ca="1" t="shared" si="9"/>
        <v>165</v>
      </c>
    </row>
    <row r="147" spans="1:20">
      <c r="A147" s="3" t="s">
        <v>206</v>
      </c>
      <c r="B147">
        <v>49</v>
      </c>
      <c r="K147" s="3" t="s">
        <v>198</v>
      </c>
      <c r="L147">
        <v>3</v>
      </c>
      <c r="M147" t="str">
        <f t="shared" si="10"/>
        <v>Kashyap</v>
      </c>
      <c r="N147">
        <f ca="1" t="shared" si="11"/>
        <v>1</v>
      </c>
      <c r="P147" s="3" t="s">
        <v>162</v>
      </c>
      <c r="Q147">
        <v>0</v>
      </c>
      <c r="S147" t="str">
        <f t="shared" si="8"/>
        <v>CJ Anderson</v>
      </c>
      <c r="T147">
        <f ca="1" t="shared" si="9"/>
        <v>0</v>
      </c>
    </row>
    <row r="148" spans="1:20">
      <c r="A148" s="3" t="s">
        <v>207</v>
      </c>
      <c r="B148">
        <v>4</v>
      </c>
      <c r="K148" s="3" t="s">
        <v>199</v>
      </c>
      <c r="L148">
        <v>1</v>
      </c>
      <c r="M148" t="str">
        <f t="shared" si="10"/>
        <v>Kashyap Prajapati</v>
      </c>
      <c r="N148">
        <f ca="1" t="shared" si="11"/>
        <v>1</v>
      </c>
      <c r="P148" s="3" t="s">
        <v>163</v>
      </c>
      <c r="Q148">
        <v>308.89</v>
      </c>
      <c r="S148" t="str">
        <f t="shared" si="8"/>
        <v>Corey Anderson</v>
      </c>
      <c r="T148">
        <f ca="1" t="shared" si="9"/>
        <v>308.89</v>
      </c>
    </row>
    <row r="149" spans="1:20">
      <c r="A149" s="3" t="s">
        <v>208</v>
      </c>
      <c r="B149">
        <v>0</v>
      </c>
      <c r="K149" s="3" t="s">
        <v>200</v>
      </c>
      <c r="L149">
        <v>1</v>
      </c>
      <c r="M149" t="str">
        <f t="shared" si="10"/>
        <v>Kenneth Waiswa</v>
      </c>
      <c r="N149">
        <f ca="1" t="shared" si="11"/>
        <v>0</v>
      </c>
      <c r="P149" s="3" t="s">
        <v>164</v>
      </c>
      <c r="Q149">
        <v>143.5</v>
      </c>
      <c r="S149" t="str">
        <f t="shared" si="8"/>
        <v>Cosmas Kyewuta</v>
      </c>
      <c r="T149">
        <f ca="1" t="shared" si="9"/>
        <v>143.5</v>
      </c>
    </row>
    <row r="150" spans="1:20">
      <c r="A150" s="3" t="s">
        <v>209</v>
      </c>
      <c r="B150">
        <v>75</v>
      </c>
      <c r="K150" s="3" t="s">
        <v>201</v>
      </c>
      <c r="L150">
        <v>0</v>
      </c>
      <c r="M150" t="str">
        <f t="shared" si="10"/>
        <v>Keshav Maharaj</v>
      </c>
      <c r="N150">
        <f ca="1" t="shared" si="11"/>
        <v>0</v>
      </c>
      <c r="P150" s="3" t="s">
        <v>165</v>
      </c>
      <c r="Q150">
        <v>0</v>
      </c>
      <c r="S150" t="str">
        <f t="shared" si="8"/>
        <v>Craig Young</v>
      </c>
      <c r="T150">
        <f ca="1" t="shared" si="9"/>
        <v>0</v>
      </c>
    </row>
    <row r="151" spans="1:20">
      <c r="A151" s="3" t="s">
        <v>210</v>
      </c>
      <c r="B151">
        <v>24</v>
      </c>
      <c r="K151" s="3" t="s">
        <v>202</v>
      </c>
      <c r="L151">
        <v>0</v>
      </c>
      <c r="M151" t="str">
        <f t="shared" si="10"/>
        <v>Khalid Kail</v>
      </c>
      <c r="N151">
        <f ca="1" t="shared" si="11"/>
        <v>3</v>
      </c>
      <c r="P151" s="3" t="s">
        <v>166</v>
      </c>
      <c r="Q151">
        <v>209.25</v>
      </c>
      <c r="S151" t="str">
        <f t="shared" si="8"/>
        <v>Cummins</v>
      </c>
      <c r="T151">
        <f ca="1" t="shared" si="9"/>
        <v>209.25</v>
      </c>
    </row>
    <row r="152" spans="1:20">
      <c r="A152" s="3" t="s">
        <v>211</v>
      </c>
      <c r="B152">
        <v>37</v>
      </c>
      <c r="K152" s="3" t="s">
        <v>203</v>
      </c>
      <c r="L152">
        <v>3</v>
      </c>
      <c r="M152" t="str">
        <f t="shared" si="10"/>
        <v>Kingma</v>
      </c>
      <c r="N152">
        <f ca="1" t="shared" si="11"/>
        <v>0</v>
      </c>
      <c r="P152" s="3" t="s">
        <v>167</v>
      </c>
      <c r="Q152">
        <v>329.49</v>
      </c>
      <c r="S152" t="str">
        <f t="shared" si="8"/>
        <v>Curtis Campher</v>
      </c>
      <c r="T152">
        <f ca="1" t="shared" si="9"/>
        <v>329.49</v>
      </c>
    </row>
    <row r="153" spans="1:20">
      <c r="A153" s="3" t="s">
        <v>212</v>
      </c>
      <c r="B153">
        <v>0</v>
      </c>
      <c r="K153" s="3" t="s">
        <v>204</v>
      </c>
      <c r="L153">
        <v>0</v>
      </c>
      <c r="M153" t="str">
        <f t="shared" si="10"/>
        <v>Kiplin Doriga (wk)</v>
      </c>
      <c r="N153">
        <f ca="1" t="shared" si="11"/>
        <v>7</v>
      </c>
      <c r="P153" s="3" t="s">
        <v>168</v>
      </c>
      <c r="Q153">
        <v>184.13</v>
      </c>
      <c r="S153" t="str">
        <f t="shared" si="8"/>
        <v>Daryl Mitchell</v>
      </c>
      <c r="T153">
        <f ca="1" t="shared" si="9"/>
        <v>184.13</v>
      </c>
    </row>
    <row r="154" spans="1:20">
      <c r="A154" s="3" t="s">
        <v>213</v>
      </c>
      <c r="B154">
        <v>13</v>
      </c>
      <c r="K154" s="3" t="s">
        <v>205</v>
      </c>
      <c r="L154">
        <v>7</v>
      </c>
      <c r="M154" t="str">
        <f t="shared" si="10"/>
        <v>Klaasen</v>
      </c>
      <c r="N154">
        <f ca="1" t="shared" si="11"/>
        <v>5</v>
      </c>
      <c r="P154" s="3" t="s">
        <v>169</v>
      </c>
      <c r="Q154">
        <v>131.89</v>
      </c>
      <c r="S154" t="str">
        <f t="shared" si="8"/>
        <v>Dasun Shanaka</v>
      </c>
      <c r="T154">
        <f ca="1" t="shared" si="9"/>
        <v>131.89</v>
      </c>
    </row>
    <row r="155" spans="1:20">
      <c r="A155" s="3" t="s">
        <v>214</v>
      </c>
      <c r="B155">
        <v>15</v>
      </c>
      <c r="K155" s="3" t="s">
        <v>206</v>
      </c>
      <c r="L155">
        <v>5</v>
      </c>
      <c r="M155" t="str">
        <f t="shared" si="10"/>
        <v>Kohli</v>
      </c>
      <c r="N155">
        <f ca="1" t="shared" si="11"/>
        <v>1</v>
      </c>
      <c r="P155" s="3" t="s">
        <v>170</v>
      </c>
      <c r="Q155">
        <v>0</v>
      </c>
      <c r="S155" t="str">
        <f t="shared" si="8"/>
        <v>David Miller</v>
      </c>
      <c r="T155">
        <f ca="1" t="shared" si="9"/>
        <v>0</v>
      </c>
    </row>
    <row r="156" spans="1:20">
      <c r="A156" s="3" t="s">
        <v>215</v>
      </c>
      <c r="B156">
        <v>56</v>
      </c>
      <c r="K156" s="3" t="s">
        <v>207</v>
      </c>
      <c r="L156">
        <v>1</v>
      </c>
      <c r="M156" t="str">
        <f t="shared" si="10"/>
        <v>Kotze</v>
      </c>
      <c r="N156">
        <f ca="1" t="shared" si="11"/>
        <v>0</v>
      </c>
      <c r="P156" s="3" t="s">
        <v>171</v>
      </c>
      <c r="Q156">
        <v>264.02</v>
      </c>
      <c r="S156" t="str">
        <f t="shared" si="8"/>
        <v>David Warner</v>
      </c>
      <c r="T156">
        <f ca="1" t="shared" si="9"/>
        <v>264.02</v>
      </c>
    </row>
    <row r="157" spans="1:20">
      <c r="A157" s="3" t="s">
        <v>216</v>
      </c>
      <c r="B157">
        <v>13</v>
      </c>
      <c r="K157" s="3" t="s">
        <v>208</v>
      </c>
      <c r="L157">
        <v>0</v>
      </c>
      <c r="M157" t="str">
        <f t="shared" si="10"/>
        <v>Kusal Mendis (wk)</v>
      </c>
      <c r="N157">
        <f ca="1" t="shared" si="11"/>
        <v>8</v>
      </c>
      <c r="P157" s="3" t="s">
        <v>172</v>
      </c>
      <c r="Q157">
        <v>66.67</v>
      </c>
      <c r="S157" t="str">
        <f t="shared" si="8"/>
        <v>David Wiese</v>
      </c>
      <c r="T157">
        <f ca="1" t="shared" si="9"/>
        <v>66.67</v>
      </c>
    </row>
    <row r="158" spans="1:20">
      <c r="A158" s="3" t="s">
        <v>217</v>
      </c>
      <c r="B158">
        <v>2</v>
      </c>
      <c r="K158" s="3" t="s">
        <v>209</v>
      </c>
      <c r="L158">
        <v>8</v>
      </c>
      <c r="M158" t="str">
        <f t="shared" si="10"/>
        <v>Kushal Bhurtel</v>
      </c>
      <c r="N158">
        <f ca="1" t="shared" si="11"/>
        <v>4</v>
      </c>
      <c r="P158" s="3" t="s">
        <v>173</v>
      </c>
      <c r="Q158">
        <v>335.04</v>
      </c>
      <c r="S158" t="str">
        <f t="shared" si="8"/>
        <v>de Kock (wk)</v>
      </c>
      <c r="T158">
        <f ca="1" t="shared" si="9"/>
        <v>335.04</v>
      </c>
    </row>
    <row r="159" spans="1:20">
      <c r="A159" s="3" t="s">
        <v>218</v>
      </c>
      <c r="B159">
        <v>2</v>
      </c>
      <c r="K159" s="3" t="s">
        <v>210</v>
      </c>
      <c r="L159">
        <v>4</v>
      </c>
      <c r="M159" t="str">
        <f t="shared" si="10"/>
        <v>Kushal Malla</v>
      </c>
      <c r="N159">
        <f ca="1" t="shared" si="11"/>
        <v>3</v>
      </c>
      <c r="P159" s="3" t="s">
        <v>174</v>
      </c>
      <c r="Q159">
        <v>90.91</v>
      </c>
      <c r="S159" t="str">
        <f t="shared" si="8"/>
        <v>Delany</v>
      </c>
      <c r="T159">
        <f ca="1" t="shared" si="9"/>
        <v>90.91</v>
      </c>
    </row>
    <row r="160" spans="1:20">
      <c r="A160" s="3" t="s">
        <v>219</v>
      </c>
      <c r="B160">
        <v>22</v>
      </c>
      <c r="K160" s="3" t="s">
        <v>211</v>
      </c>
      <c r="L160">
        <v>3</v>
      </c>
      <c r="M160" t="str">
        <f t="shared" si="10"/>
        <v>Lamichhane</v>
      </c>
      <c r="N160">
        <f ca="1" t="shared" si="11"/>
        <v>0</v>
      </c>
      <c r="P160" s="3" t="s">
        <v>175</v>
      </c>
      <c r="Q160">
        <v>196.13</v>
      </c>
      <c r="S160" t="str">
        <f t="shared" si="8"/>
        <v>Devon Conway (wk)</v>
      </c>
      <c r="T160">
        <f ca="1" t="shared" si="9"/>
        <v>196.13</v>
      </c>
    </row>
    <row r="161" spans="1:20">
      <c r="A161" s="3" t="s">
        <v>220</v>
      </c>
      <c r="B161">
        <v>0</v>
      </c>
      <c r="K161" s="3" t="s">
        <v>212</v>
      </c>
      <c r="L161">
        <v>0</v>
      </c>
      <c r="M161" t="str">
        <f t="shared" si="10"/>
        <v>Lega Siaka</v>
      </c>
      <c r="N161">
        <f ca="1" t="shared" si="11"/>
        <v>1</v>
      </c>
      <c r="P161" s="3" t="s">
        <v>176</v>
      </c>
      <c r="Q161">
        <v>28.57</v>
      </c>
      <c r="S161" t="str">
        <f t="shared" si="8"/>
        <v>Dhananjaya de Silva</v>
      </c>
      <c r="T161">
        <f ca="1" t="shared" si="9"/>
        <v>28.57</v>
      </c>
    </row>
    <row r="162" spans="1:20">
      <c r="A162" s="3" t="s">
        <v>221</v>
      </c>
      <c r="B162">
        <v>7</v>
      </c>
      <c r="K162" s="3" t="s">
        <v>213</v>
      </c>
      <c r="L162">
        <v>1</v>
      </c>
      <c r="M162" t="str">
        <f t="shared" si="10"/>
        <v>Liam Livingstone</v>
      </c>
      <c r="N162">
        <f ca="1" t="shared" si="11"/>
        <v>1</v>
      </c>
      <c r="P162" s="3" t="s">
        <v>177</v>
      </c>
      <c r="Q162">
        <v>0</v>
      </c>
      <c r="S162" t="str">
        <f t="shared" si="8"/>
        <v>Dillon Heyliger</v>
      </c>
      <c r="T162">
        <f ca="1" t="shared" si="9"/>
        <v>0</v>
      </c>
    </row>
    <row r="163" spans="1:20">
      <c r="A163" s="3" t="s">
        <v>222</v>
      </c>
      <c r="B163">
        <v>4</v>
      </c>
      <c r="K163" s="3" t="s">
        <v>214</v>
      </c>
      <c r="L163">
        <v>1</v>
      </c>
      <c r="M163" t="str">
        <f t="shared" si="10"/>
        <v>Litton Das (wk)</v>
      </c>
      <c r="N163">
        <f ca="1" t="shared" si="11"/>
        <v>5</v>
      </c>
      <c r="P163" s="3" t="s">
        <v>178</v>
      </c>
      <c r="Q163">
        <v>0</v>
      </c>
      <c r="S163" t="str">
        <f t="shared" si="8"/>
        <v>Dilpreet Bajwa</v>
      </c>
      <c r="T163">
        <f ca="1" t="shared" si="9"/>
        <v>0</v>
      </c>
    </row>
    <row r="164" spans="1:20">
      <c r="A164" s="3" t="s">
        <v>223</v>
      </c>
      <c r="B164">
        <v>0</v>
      </c>
      <c r="K164" s="3" t="s">
        <v>215</v>
      </c>
      <c r="L164">
        <v>5</v>
      </c>
      <c r="M164" t="str">
        <f t="shared" si="10"/>
        <v>Livingstone</v>
      </c>
      <c r="N164">
        <f ca="1" t="shared" si="11"/>
        <v>2</v>
      </c>
      <c r="P164" s="3" t="s">
        <v>179</v>
      </c>
      <c r="Q164">
        <v>0</v>
      </c>
      <c r="S164" t="str">
        <f t="shared" si="8"/>
        <v>Dilpreet Singh</v>
      </c>
      <c r="T164">
        <f ca="1" t="shared" si="9"/>
        <v>0</v>
      </c>
    </row>
    <row r="165" spans="1:20">
      <c r="A165" s="3" t="s">
        <v>224</v>
      </c>
      <c r="B165">
        <v>74</v>
      </c>
      <c r="K165" s="3" t="s">
        <v>216</v>
      </c>
      <c r="L165">
        <v>2</v>
      </c>
      <c r="M165" t="str">
        <f t="shared" si="10"/>
        <v>Lockie Ferguson</v>
      </c>
      <c r="N165">
        <f ca="1" t="shared" si="11"/>
        <v>0</v>
      </c>
      <c r="P165" s="3" t="s">
        <v>180</v>
      </c>
      <c r="Q165">
        <v>66.67</v>
      </c>
      <c r="S165" t="str">
        <f t="shared" si="8"/>
        <v>Dinesh Nakrani</v>
      </c>
      <c r="T165">
        <f ca="1" t="shared" si="9"/>
        <v>66.67</v>
      </c>
    </row>
    <row r="166" spans="1:20">
      <c r="A166" s="3" t="s">
        <v>225</v>
      </c>
      <c r="B166">
        <v>3</v>
      </c>
      <c r="K166" s="3" t="s">
        <v>217</v>
      </c>
      <c r="L166">
        <v>0</v>
      </c>
      <c r="M166" t="str">
        <f t="shared" si="10"/>
        <v>Logan van Beek</v>
      </c>
      <c r="N166">
        <f ca="1" t="shared" si="11"/>
        <v>0</v>
      </c>
      <c r="P166" s="3" t="s">
        <v>181</v>
      </c>
      <c r="Q166">
        <v>0</v>
      </c>
      <c r="S166" t="str">
        <f t="shared" si="8"/>
        <v>Dipendra Singh</v>
      </c>
      <c r="T166">
        <f ca="1" t="shared" si="9"/>
        <v>0</v>
      </c>
    </row>
    <row r="167" spans="1:20">
      <c r="A167" s="3" t="s">
        <v>226</v>
      </c>
      <c r="B167">
        <v>9</v>
      </c>
      <c r="K167" s="3" t="s">
        <v>218</v>
      </c>
      <c r="L167">
        <v>0</v>
      </c>
      <c r="M167" t="str">
        <f t="shared" si="10"/>
        <v>Lorcan Tucker (wk)</v>
      </c>
      <c r="N167">
        <f ca="1" t="shared" si="11"/>
        <v>2</v>
      </c>
      <c r="P167" s="3" t="s">
        <v>182</v>
      </c>
      <c r="Q167">
        <v>57.14</v>
      </c>
      <c r="S167" t="str">
        <f t="shared" si="8"/>
        <v>Dipendra Singh Airee</v>
      </c>
      <c r="T167">
        <f ca="1" t="shared" si="9"/>
        <v>57.14</v>
      </c>
    </row>
    <row r="168" spans="1:20">
      <c r="A168" s="3" t="s">
        <v>227</v>
      </c>
      <c r="B168">
        <v>59</v>
      </c>
      <c r="K168" s="3" t="s">
        <v>219</v>
      </c>
      <c r="L168">
        <v>2</v>
      </c>
      <c r="M168" t="str">
        <f t="shared" si="10"/>
        <v>M Bracewell</v>
      </c>
      <c r="N168">
        <f ca="1" t="shared" si="11"/>
        <v>0</v>
      </c>
      <c r="P168" s="3" t="s">
        <v>183</v>
      </c>
      <c r="Q168">
        <v>0</v>
      </c>
      <c r="S168" t="str">
        <f t="shared" si="8"/>
        <v>Dockrell</v>
      </c>
      <c r="T168">
        <f ca="1" t="shared" si="9"/>
        <v>0</v>
      </c>
    </row>
    <row r="169" spans="1:20">
      <c r="A169" s="3" t="s">
        <v>228</v>
      </c>
      <c r="B169">
        <v>52</v>
      </c>
      <c r="K169" s="3" t="s">
        <v>220</v>
      </c>
      <c r="L169">
        <v>0</v>
      </c>
      <c r="M169" t="str">
        <f t="shared" si="10"/>
        <v>M Theekshana</v>
      </c>
      <c r="N169">
        <f ca="1" t="shared" si="11"/>
        <v>1</v>
      </c>
      <c r="P169" s="3" t="s">
        <v>184</v>
      </c>
      <c r="Q169">
        <v>453.85</v>
      </c>
      <c r="S169" t="str">
        <f t="shared" si="8"/>
        <v>Edwards (c &amp; wk)</v>
      </c>
      <c r="T169">
        <f ca="1" t="shared" si="9"/>
        <v>453.85</v>
      </c>
    </row>
    <row r="170" spans="1:20">
      <c r="A170" s="3" t="s">
        <v>229</v>
      </c>
      <c r="B170">
        <v>4</v>
      </c>
      <c r="K170" s="3" t="s">
        <v>221</v>
      </c>
      <c r="L170">
        <v>1</v>
      </c>
      <c r="M170" t="str">
        <f t="shared" si="10"/>
        <v>Maharaj</v>
      </c>
      <c r="N170">
        <f ca="1" t="shared" si="11"/>
        <v>0</v>
      </c>
      <c r="P170" s="3" t="s">
        <v>185</v>
      </c>
      <c r="Q170">
        <v>450</v>
      </c>
      <c r="S170" t="str">
        <f t="shared" si="8"/>
        <v>Fakhar Zaman</v>
      </c>
      <c r="T170">
        <f ca="1" t="shared" si="9"/>
        <v>450</v>
      </c>
    </row>
    <row r="171" spans="1:20">
      <c r="A171" s="3" t="s">
        <v>230</v>
      </c>
      <c r="B171">
        <v>0</v>
      </c>
      <c r="K171" s="3" t="s">
        <v>222</v>
      </c>
      <c r="L171">
        <v>0</v>
      </c>
      <c r="M171" t="str">
        <f t="shared" si="10"/>
        <v>Maheesh Theekshana</v>
      </c>
      <c r="N171">
        <f ca="1" t="shared" si="11"/>
        <v>0</v>
      </c>
      <c r="P171" s="3" t="s">
        <v>186</v>
      </c>
      <c r="Q171">
        <v>0</v>
      </c>
      <c r="S171" t="str">
        <f t="shared" si="8"/>
        <v>Fayyaz Butt</v>
      </c>
      <c r="T171">
        <f ca="1" t="shared" si="9"/>
        <v>0</v>
      </c>
    </row>
    <row r="172" spans="1:20">
      <c r="A172" s="3" t="s">
        <v>231</v>
      </c>
      <c r="B172">
        <v>0</v>
      </c>
      <c r="K172" s="3" t="s">
        <v>223</v>
      </c>
      <c r="L172">
        <v>0</v>
      </c>
      <c r="M172" t="str">
        <f t="shared" si="10"/>
        <v>Mahmudullah</v>
      </c>
      <c r="N172">
        <f ca="1" t="shared" si="11"/>
        <v>9</v>
      </c>
      <c r="P172" s="3" t="s">
        <v>187</v>
      </c>
      <c r="Q172">
        <v>229.91</v>
      </c>
      <c r="S172" t="str">
        <f t="shared" si="8"/>
        <v>Fazalhaq Farooqi</v>
      </c>
      <c r="T172">
        <f ca="1" t="shared" si="9"/>
        <v>229.91</v>
      </c>
    </row>
    <row r="173" spans="1:20">
      <c r="A173" s="3" t="s">
        <v>232</v>
      </c>
      <c r="B173">
        <v>19</v>
      </c>
      <c r="K173" s="3" t="s">
        <v>224</v>
      </c>
      <c r="L173">
        <v>9</v>
      </c>
      <c r="M173" t="str">
        <f t="shared" si="10"/>
        <v>Malan Kruger</v>
      </c>
      <c r="N173">
        <f ca="1" t="shared" si="11"/>
        <v>0</v>
      </c>
      <c r="P173" s="3" t="s">
        <v>188</v>
      </c>
      <c r="Q173">
        <v>146.25</v>
      </c>
      <c r="S173" t="str">
        <f t="shared" si="8"/>
        <v>Finn Allen</v>
      </c>
      <c r="T173">
        <f ca="1" t="shared" si="9"/>
        <v>146.25</v>
      </c>
    </row>
    <row r="174" spans="1:20">
      <c r="A174" s="3" t="s">
        <v>233</v>
      </c>
      <c r="B174">
        <v>3</v>
      </c>
      <c r="K174" s="3" t="s">
        <v>225</v>
      </c>
      <c r="L174">
        <v>0</v>
      </c>
      <c r="M174" t="str">
        <f t="shared" si="10"/>
        <v>Marco Jansen</v>
      </c>
      <c r="N174">
        <f ca="1" t="shared" si="11"/>
        <v>0</v>
      </c>
      <c r="P174" s="3" t="s">
        <v>189</v>
      </c>
      <c r="Q174">
        <v>0</v>
      </c>
      <c r="S174" t="str">
        <f t="shared" si="8"/>
        <v>Frank Nsubuga</v>
      </c>
      <c r="T174">
        <f ca="1" t="shared" si="9"/>
        <v>0</v>
      </c>
    </row>
    <row r="175" spans="1:20">
      <c r="A175" s="3" t="s">
        <v>234</v>
      </c>
      <c r="B175">
        <v>0</v>
      </c>
      <c r="K175" s="3" t="s">
        <v>226</v>
      </c>
      <c r="L175">
        <v>0</v>
      </c>
      <c r="M175" t="str">
        <f t="shared" si="10"/>
        <v>Marcus Stoinis</v>
      </c>
      <c r="N175">
        <f ca="1" t="shared" si="11"/>
        <v>11</v>
      </c>
      <c r="P175" s="3" t="s">
        <v>190</v>
      </c>
      <c r="Q175">
        <v>61.11</v>
      </c>
      <c r="S175" t="str">
        <f t="shared" si="8"/>
        <v>Gareth Delany</v>
      </c>
      <c r="T175">
        <f ca="1" t="shared" si="9"/>
        <v>61.11</v>
      </c>
    </row>
    <row r="176" spans="1:20">
      <c r="A176" s="3" t="s">
        <v>235</v>
      </c>
      <c r="B176">
        <v>62</v>
      </c>
      <c r="K176" s="3" t="s">
        <v>227</v>
      </c>
      <c r="L176">
        <v>11</v>
      </c>
      <c r="M176" t="str">
        <f t="shared" si="10"/>
        <v>Mark Adair</v>
      </c>
      <c r="N176">
        <f ca="1" t="shared" si="11"/>
        <v>6</v>
      </c>
      <c r="P176" s="3" t="s">
        <v>191</v>
      </c>
      <c r="Q176">
        <v>100</v>
      </c>
      <c r="S176" t="str">
        <f t="shared" ref="S176:S239" si="12">P132</f>
        <v>George Dockrell</v>
      </c>
      <c r="T176">
        <f ca="1" t="shared" si="9"/>
        <v>100</v>
      </c>
    </row>
    <row r="177" spans="1:20">
      <c r="A177" s="3" t="s">
        <v>236</v>
      </c>
      <c r="B177">
        <v>12</v>
      </c>
      <c r="K177" s="3" t="s">
        <v>228</v>
      </c>
      <c r="L177">
        <v>6</v>
      </c>
      <c r="M177" t="str">
        <f t="shared" si="10"/>
        <v>Mark Chapman</v>
      </c>
      <c r="N177">
        <f ca="1" t="shared" si="11"/>
        <v>0</v>
      </c>
      <c r="P177" s="3" t="s">
        <v>192</v>
      </c>
      <c r="Q177">
        <v>0</v>
      </c>
      <c r="S177" t="str">
        <f t="shared" si="12"/>
        <v>George Munsey</v>
      </c>
      <c r="T177">
        <f ca="1" t="shared" ref="T177:T240" si="13">GETPIVOTDATA("scored_SR",$P$47,"Player",P177)</f>
        <v>0</v>
      </c>
    </row>
    <row r="178" spans="1:20">
      <c r="A178" s="3" t="s">
        <v>237</v>
      </c>
      <c r="B178">
        <v>36</v>
      </c>
      <c r="K178" s="3" t="s">
        <v>229</v>
      </c>
      <c r="L178">
        <v>0</v>
      </c>
      <c r="M178" t="str">
        <f t="shared" si="10"/>
        <v>Mark Watt</v>
      </c>
      <c r="N178">
        <f ca="1" t="shared" si="11"/>
        <v>0</v>
      </c>
      <c r="P178" s="3" t="s">
        <v>193</v>
      </c>
      <c r="Q178">
        <v>92.86</v>
      </c>
      <c r="S178" t="str">
        <f t="shared" si="12"/>
        <v>Gerhard Erasmus (c)</v>
      </c>
      <c r="T178">
        <f ca="1" t="shared" si="13"/>
        <v>92.86</v>
      </c>
    </row>
    <row r="179" spans="1:20">
      <c r="A179" s="3" t="s">
        <v>238</v>
      </c>
      <c r="B179">
        <v>4</v>
      </c>
      <c r="K179" s="3" t="s">
        <v>230</v>
      </c>
      <c r="L179">
        <v>0</v>
      </c>
      <c r="M179" t="str">
        <f t="shared" si="10"/>
        <v>Mark Wood</v>
      </c>
      <c r="N179">
        <f ca="1" t="shared" si="11"/>
        <v>0</v>
      </c>
      <c r="P179" s="3" t="s">
        <v>194</v>
      </c>
      <c r="Q179">
        <v>316.67</v>
      </c>
      <c r="S179" t="str">
        <f t="shared" si="12"/>
        <v>Glenn Maxwell</v>
      </c>
      <c r="T179">
        <f ca="1" t="shared" si="13"/>
        <v>316.67</v>
      </c>
    </row>
    <row r="180" spans="1:20">
      <c r="A180" s="3" t="s">
        <v>239</v>
      </c>
      <c r="B180">
        <v>79</v>
      </c>
      <c r="K180" s="3" t="s">
        <v>231</v>
      </c>
      <c r="L180">
        <v>0</v>
      </c>
      <c r="M180" t="str">
        <f t="shared" si="10"/>
        <v>Markram (c)</v>
      </c>
      <c r="N180">
        <f ca="1" t="shared" si="11"/>
        <v>3</v>
      </c>
      <c r="P180" s="3" t="s">
        <v>195</v>
      </c>
      <c r="Q180">
        <v>238.33</v>
      </c>
      <c r="S180" t="str">
        <f t="shared" si="12"/>
        <v>Glenn Phillips</v>
      </c>
      <c r="T180">
        <f ca="1" t="shared" si="13"/>
        <v>238.33</v>
      </c>
    </row>
    <row r="181" spans="1:20">
      <c r="A181" s="3" t="s">
        <v>240</v>
      </c>
      <c r="B181">
        <v>28</v>
      </c>
      <c r="K181" s="3" t="s">
        <v>232</v>
      </c>
      <c r="L181">
        <v>3</v>
      </c>
      <c r="M181" t="str">
        <f t="shared" si="10"/>
        <v>Masaba (c)</v>
      </c>
      <c r="N181">
        <f ca="1" t="shared" si="11"/>
        <v>0</v>
      </c>
      <c r="P181" s="3" t="s">
        <v>196</v>
      </c>
      <c r="Q181">
        <v>225.11</v>
      </c>
      <c r="S181" t="str">
        <f t="shared" si="12"/>
        <v>Gudakesh Motie</v>
      </c>
      <c r="T181">
        <f ca="1" t="shared" si="13"/>
        <v>225.11</v>
      </c>
    </row>
    <row r="182" spans="1:20">
      <c r="A182" s="3" t="s">
        <v>241</v>
      </c>
      <c r="B182">
        <v>47</v>
      </c>
      <c r="K182" s="3" t="s">
        <v>233</v>
      </c>
      <c r="L182">
        <v>0</v>
      </c>
      <c r="M182" t="str">
        <f t="shared" si="10"/>
        <v>Matheesha Pathirana</v>
      </c>
      <c r="N182">
        <f ca="1" t="shared" si="11"/>
        <v>0</v>
      </c>
      <c r="P182" s="3" t="s">
        <v>197</v>
      </c>
      <c r="Q182">
        <v>141.67</v>
      </c>
      <c r="S182" t="str">
        <f t="shared" si="12"/>
        <v>Gulbadin</v>
      </c>
      <c r="T182">
        <f ca="1" t="shared" si="13"/>
        <v>141.67</v>
      </c>
    </row>
    <row r="183" spans="1:20">
      <c r="A183" s="3" t="s">
        <v>242</v>
      </c>
      <c r="B183">
        <v>0</v>
      </c>
      <c r="K183" s="3" t="s">
        <v>234</v>
      </c>
      <c r="L183">
        <v>0</v>
      </c>
      <c r="M183" t="str">
        <f t="shared" si="10"/>
        <v>Mathews</v>
      </c>
      <c r="N183">
        <f ca="1" t="shared" si="11"/>
        <v>6</v>
      </c>
      <c r="P183" s="3" t="s">
        <v>198</v>
      </c>
      <c r="Q183">
        <v>263.64</v>
      </c>
      <c r="S183" t="str">
        <f t="shared" si="12"/>
        <v>Gulbadin Naib</v>
      </c>
      <c r="T183">
        <f ca="1" t="shared" si="13"/>
        <v>263.64</v>
      </c>
    </row>
    <row r="184" spans="1:20">
      <c r="A184" s="3" t="s">
        <v>243</v>
      </c>
      <c r="B184">
        <v>89</v>
      </c>
      <c r="K184" s="3" t="s">
        <v>235</v>
      </c>
      <c r="L184">
        <v>6</v>
      </c>
      <c r="M184" t="str">
        <f t="shared" si="10"/>
        <v>Matt Henry</v>
      </c>
      <c r="N184">
        <f ca="1" t="shared" si="11"/>
        <v>1</v>
      </c>
      <c r="P184" s="3" t="s">
        <v>199</v>
      </c>
      <c r="Q184">
        <v>56.25</v>
      </c>
      <c r="S184" t="str">
        <f t="shared" si="12"/>
        <v>Gulsan Jha</v>
      </c>
      <c r="T184">
        <f ca="1" t="shared" si="13"/>
        <v>56.25</v>
      </c>
    </row>
    <row r="185" spans="1:20">
      <c r="A185" s="3" t="s">
        <v>244</v>
      </c>
      <c r="B185">
        <v>40</v>
      </c>
      <c r="K185" s="3" t="s">
        <v>236</v>
      </c>
      <c r="L185">
        <v>1</v>
      </c>
      <c r="M185" t="str">
        <f t="shared" si="10"/>
        <v>Matthew Cross (wk)</v>
      </c>
      <c r="N185">
        <f ca="1" t="shared" si="11"/>
        <v>4</v>
      </c>
      <c r="P185" s="3" t="s">
        <v>200</v>
      </c>
      <c r="Q185">
        <v>43.75</v>
      </c>
      <c r="S185" t="str">
        <f t="shared" si="12"/>
        <v>Gurbaz (wk)</v>
      </c>
      <c r="T185">
        <f ca="1" t="shared" si="13"/>
        <v>43.75</v>
      </c>
    </row>
    <row r="186" spans="1:20">
      <c r="A186" s="3" t="s">
        <v>245</v>
      </c>
      <c r="B186">
        <v>50</v>
      </c>
      <c r="K186" s="3" t="s">
        <v>237</v>
      </c>
      <c r="L186">
        <v>4</v>
      </c>
      <c r="M186" t="str">
        <f t="shared" si="10"/>
        <v>Matthew Wade (wk)</v>
      </c>
      <c r="N186">
        <f ca="1" t="shared" si="11"/>
        <v>0</v>
      </c>
      <c r="P186" s="3" t="s">
        <v>201</v>
      </c>
      <c r="Q186">
        <v>53.75</v>
      </c>
      <c r="S186" t="str">
        <f t="shared" si="12"/>
        <v>Hardik Pandya</v>
      </c>
      <c r="T186">
        <f ca="1" t="shared" si="13"/>
        <v>53.75</v>
      </c>
    </row>
    <row r="187" spans="1:20">
      <c r="A187" s="3" t="s">
        <v>246</v>
      </c>
      <c r="B187">
        <v>43</v>
      </c>
      <c r="K187" s="3" t="s">
        <v>238</v>
      </c>
      <c r="L187">
        <v>0</v>
      </c>
      <c r="M187" t="str">
        <f t="shared" si="10"/>
        <v>Max ODowd</v>
      </c>
      <c r="N187">
        <f ca="1" t="shared" si="11"/>
        <v>9</v>
      </c>
      <c r="P187" s="3" t="s">
        <v>202</v>
      </c>
      <c r="Q187">
        <v>0</v>
      </c>
      <c r="S187" t="str">
        <f t="shared" si="12"/>
        <v>Haris Rauf</v>
      </c>
      <c r="T187">
        <f ca="1" t="shared" si="13"/>
        <v>0</v>
      </c>
    </row>
    <row r="188" spans="1:20">
      <c r="A188" s="3" t="s">
        <v>247</v>
      </c>
      <c r="B188">
        <v>75</v>
      </c>
      <c r="K188" s="3" t="s">
        <v>239</v>
      </c>
      <c r="L188">
        <v>9</v>
      </c>
      <c r="M188" t="str">
        <f t="shared" si="10"/>
        <v>Maxwell</v>
      </c>
      <c r="N188">
        <f ca="1" t="shared" si="11"/>
        <v>4</v>
      </c>
      <c r="P188" s="3" t="s">
        <v>203</v>
      </c>
      <c r="Q188">
        <v>258.61</v>
      </c>
      <c r="S188" t="str">
        <f t="shared" si="12"/>
        <v>Harmeet Singh</v>
      </c>
      <c r="T188">
        <f ca="1" t="shared" si="13"/>
        <v>258.61</v>
      </c>
    </row>
    <row r="189" spans="1:20">
      <c r="A189" s="3" t="s">
        <v>248</v>
      </c>
      <c r="B189">
        <v>25</v>
      </c>
      <c r="K189" s="3" t="s">
        <v>240</v>
      </c>
      <c r="L189">
        <v>4</v>
      </c>
      <c r="M189" t="str">
        <f t="shared" si="10"/>
        <v>Mehran Khan</v>
      </c>
      <c r="N189">
        <f ca="1" t="shared" si="11"/>
        <v>6</v>
      </c>
      <c r="P189" s="3" t="s">
        <v>204</v>
      </c>
      <c r="Q189">
        <v>0</v>
      </c>
      <c r="S189" t="str">
        <f t="shared" si="12"/>
        <v>Harry Brook</v>
      </c>
      <c r="T189">
        <f ca="1" t="shared" si="13"/>
        <v>0</v>
      </c>
    </row>
    <row r="190" spans="1:20">
      <c r="A190" s="3" t="s">
        <v>249</v>
      </c>
      <c r="B190">
        <v>0</v>
      </c>
      <c r="K190" s="3" t="s">
        <v>241</v>
      </c>
      <c r="L190">
        <v>6</v>
      </c>
      <c r="M190" t="str">
        <f t="shared" si="10"/>
        <v>Michael Bracewell</v>
      </c>
      <c r="N190">
        <f ca="1" t="shared" si="11"/>
        <v>0</v>
      </c>
      <c r="P190" s="3" t="s">
        <v>205</v>
      </c>
      <c r="Q190">
        <v>365.81</v>
      </c>
      <c r="S190" t="str">
        <f t="shared" si="12"/>
        <v>Harry Tector</v>
      </c>
      <c r="T190">
        <f ca="1" t="shared" si="13"/>
        <v>365.81</v>
      </c>
    </row>
    <row r="191" spans="1:20">
      <c r="A191" s="3" t="s">
        <v>250</v>
      </c>
      <c r="B191">
        <v>16</v>
      </c>
      <c r="K191" s="3" t="s">
        <v>242</v>
      </c>
      <c r="L191">
        <v>0</v>
      </c>
      <c r="M191" t="str">
        <f t="shared" si="10"/>
        <v>Michael Jones</v>
      </c>
      <c r="N191">
        <f ca="1" t="shared" si="11"/>
        <v>13</v>
      </c>
      <c r="P191" s="3" t="s">
        <v>206</v>
      </c>
      <c r="Q191">
        <v>164.55</v>
      </c>
      <c r="S191" t="str">
        <f t="shared" si="12"/>
        <v>Hazlewood</v>
      </c>
      <c r="T191">
        <f ca="1" t="shared" si="13"/>
        <v>164.55</v>
      </c>
    </row>
    <row r="192" spans="1:20">
      <c r="A192" s="3" t="s">
        <v>251</v>
      </c>
      <c r="B192">
        <v>25</v>
      </c>
      <c r="K192" s="3" t="s">
        <v>243</v>
      </c>
      <c r="L192">
        <v>13</v>
      </c>
      <c r="M192" t="str">
        <f t="shared" si="10"/>
        <v>Michael Leask</v>
      </c>
      <c r="N192">
        <f ca="1" t="shared" si="11"/>
        <v>4</v>
      </c>
      <c r="P192" s="3" t="s">
        <v>207</v>
      </c>
      <c r="Q192">
        <v>133.33</v>
      </c>
      <c r="S192" t="str">
        <f t="shared" si="12"/>
        <v>Head</v>
      </c>
      <c r="T192">
        <f ca="1" t="shared" si="13"/>
        <v>133.33</v>
      </c>
    </row>
    <row r="193" spans="1:20">
      <c r="A193" s="3" t="s">
        <v>252</v>
      </c>
      <c r="B193">
        <v>0</v>
      </c>
      <c r="K193" s="3" t="s">
        <v>244</v>
      </c>
      <c r="L193">
        <v>4</v>
      </c>
      <c r="M193" t="str">
        <f t="shared" si="10"/>
        <v>Michael Levitt</v>
      </c>
      <c r="N193">
        <f ca="1" t="shared" si="11"/>
        <v>8</v>
      </c>
      <c r="P193" s="3" t="s">
        <v>208</v>
      </c>
      <c r="Q193">
        <v>0</v>
      </c>
      <c r="S193" t="str">
        <f t="shared" si="12"/>
        <v>Heinrich Klaasen</v>
      </c>
      <c r="T193">
        <f ca="1" t="shared" si="13"/>
        <v>0</v>
      </c>
    </row>
    <row r="194" spans="1:20">
      <c r="A194" s="3" t="s">
        <v>253</v>
      </c>
      <c r="B194">
        <v>30</v>
      </c>
      <c r="K194" s="3" t="s">
        <v>245</v>
      </c>
      <c r="L194">
        <v>8</v>
      </c>
      <c r="M194" t="str">
        <f t="shared" si="10"/>
        <v>Michael van Lingen</v>
      </c>
      <c r="N194">
        <f ca="1" t="shared" si="11"/>
        <v>6</v>
      </c>
      <c r="P194" s="3" t="s">
        <v>209</v>
      </c>
      <c r="Q194">
        <v>346.95</v>
      </c>
      <c r="S194" t="str">
        <f t="shared" si="12"/>
        <v>Henry Ssenyondo</v>
      </c>
      <c r="T194">
        <f ca="1" t="shared" si="13"/>
        <v>346.95</v>
      </c>
    </row>
    <row r="195" spans="1:20">
      <c r="A195" s="3" t="s">
        <v>254</v>
      </c>
      <c r="B195">
        <v>6</v>
      </c>
      <c r="K195" s="3" t="s">
        <v>246</v>
      </c>
      <c r="L195">
        <v>6</v>
      </c>
      <c r="M195" t="str">
        <f t="shared" si="10"/>
        <v>Mitchell Marsh (c)</v>
      </c>
      <c r="N195">
        <f ca="1" t="shared" si="11"/>
        <v>11</v>
      </c>
      <c r="P195" s="3" t="s">
        <v>210</v>
      </c>
      <c r="Q195">
        <v>181.9</v>
      </c>
      <c r="S195" t="str">
        <f t="shared" si="12"/>
        <v>Hiri Hiri</v>
      </c>
      <c r="T195">
        <f ca="1" t="shared" si="13"/>
        <v>181.9</v>
      </c>
    </row>
    <row r="196" spans="1:20">
      <c r="A196" s="3" t="s">
        <v>255</v>
      </c>
      <c r="B196">
        <v>101</v>
      </c>
      <c r="K196" s="3" t="s">
        <v>247</v>
      </c>
      <c r="L196">
        <v>11</v>
      </c>
      <c r="M196" t="str">
        <f t="shared" si="10"/>
        <v>Mitchell Santner</v>
      </c>
      <c r="N196">
        <f ca="1" t="shared" si="11"/>
        <v>3</v>
      </c>
      <c r="P196" s="3" t="s">
        <v>211</v>
      </c>
      <c r="Q196">
        <v>200.83</v>
      </c>
      <c r="S196" t="str">
        <f t="shared" si="12"/>
        <v>Ibrahim Zadran</v>
      </c>
      <c r="T196">
        <f ca="1" t="shared" si="13"/>
        <v>200.83</v>
      </c>
    </row>
    <row r="197" spans="1:20">
      <c r="A197" s="3" t="s">
        <v>256</v>
      </c>
      <c r="B197">
        <v>0</v>
      </c>
      <c r="K197" s="3" t="s">
        <v>248</v>
      </c>
      <c r="L197">
        <v>3</v>
      </c>
      <c r="M197" t="str">
        <f t="shared" si="10"/>
        <v>Mitchell Starc</v>
      </c>
      <c r="N197">
        <f ca="1" t="shared" si="11"/>
        <v>0</v>
      </c>
      <c r="P197" s="3" t="s">
        <v>212</v>
      </c>
      <c r="Q197">
        <v>0</v>
      </c>
      <c r="S197" t="str">
        <f t="shared" si="12"/>
        <v>Iftikhar Ahmed</v>
      </c>
      <c r="T197">
        <f ca="1" t="shared" si="13"/>
        <v>0</v>
      </c>
    </row>
    <row r="198" spans="1:20">
      <c r="A198" s="3" t="s">
        <v>257</v>
      </c>
      <c r="B198">
        <v>66</v>
      </c>
      <c r="K198" s="3" t="s">
        <v>249</v>
      </c>
      <c r="L198">
        <v>0</v>
      </c>
      <c r="M198" t="str">
        <f t="shared" si="10"/>
        <v>Moeen</v>
      </c>
      <c r="N198">
        <f ca="1" t="shared" si="11"/>
        <v>2</v>
      </c>
      <c r="P198" s="3" t="s">
        <v>213</v>
      </c>
      <c r="Q198">
        <v>120.59</v>
      </c>
      <c r="S198" t="str">
        <f t="shared" si="12"/>
        <v>Imad Wasim</v>
      </c>
      <c r="T198">
        <f ca="1" t="shared" si="13"/>
        <v>120.59</v>
      </c>
    </row>
    <row r="199" spans="1:20">
      <c r="A199" s="3" t="s">
        <v>258</v>
      </c>
      <c r="B199">
        <v>0</v>
      </c>
      <c r="K199" s="3" t="s">
        <v>250</v>
      </c>
      <c r="L199">
        <v>2</v>
      </c>
      <c r="M199" t="str">
        <f t="shared" si="10"/>
        <v>Moeen Ali</v>
      </c>
      <c r="N199">
        <f ca="1" t="shared" si="11"/>
        <v>3</v>
      </c>
      <c r="P199" s="3" t="s">
        <v>214</v>
      </c>
      <c r="Q199">
        <v>125</v>
      </c>
      <c r="S199" t="str">
        <f t="shared" si="12"/>
        <v>Ish Sodhi</v>
      </c>
      <c r="T199">
        <f ca="1" t="shared" si="13"/>
        <v>125</v>
      </c>
    </row>
    <row r="200" spans="1:20">
      <c r="A200" s="3" t="s">
        <v>259</v>
      </c>
      <c r="B200">
        <v>0</v>
      </c>
      <c r="K200" s="3" t="s">
        <v>251</v>
      </c>
      <c r="L200">
        <v>3</v>
      </c>
      <c r="M200" t="str">
        <f t="shared" si="10"/>
        <v>Mohammad Amir</v>
      </c>
      <c r="N200">
        <f ca="1" t="shared" si="11"/>
        <v>0</v>
      </c>
      <c r="P200" s="3" t="s">
        <v>215</v>
      </c>
      <c r="Q200">
        <v>297.3</v>
      </c>
      <c r="S200" t="str">
        <f t="shared" si="12"/>
        <v>J Charles</v>
      </c>
      <c r="T200">
        <f ca="1" t="shared" si="13"/>
        <v>297.3</v>
      </c>
    </row>
    <row r="201" spans="1:20">
      <c r="A201" s="3" t="s">
        <v>260</v>
      </c>
      <c r="B201">
        <v>35</v>
      </c>
      <c r="K201" s="3" t="s">
        <v>252</v>
      </c>
      <c r="L201">
        <v>0</v>
      </c>
      <c r="M201" t="str">
        <f t="shared" si="10"/>
        <v>Mohammad Nabi</v>
      </c>
      <c r="N201">
        <f ca="1" t="shared" si="11"/>
        <v>2</v>
      </c>
      <c r="P201" s="3" t="s">
        <v>216</v>
      </c>
      <c r="Q201">
        <v>325</v>
      </c>
      <c r="S201" t="str">
        <f t="shared" si="12"/>
        <v>Jack Brassell</v>
      </c>
      <c r="T201">
        <f ca="1" t="shared" si="13"/>
        <v>325</v>
      </c>
    </row>
    <row r="202" spans="1:20">
      <c r="A202" s="3" t="s">
        <v>261</v>
      </c>
      <c r="B202">
        <v>3</v>
      </c>
      <c r="K202" s="3" t="s">
        <v>253</v>
      </c>
      <c r="L202">
        <v>2</v>
      </c>
      <c r="M202" t="str">
        <f t="shared" si="10"/>
        <v>Mohammad Nadeem</v>
      </c>
      <c r="N202">
        <f ca="1" t="shared" si="11"/>
        <v>0</v>
      </c>
      <c r="P202" s="3" t="s">
        <v>217</v>
      </c>
      <c r="Q202">
        <v>40</v>
      </c>
      <c r="S202" t="str">
        <f t="shared" si="12"/>
        <v>Jaker Ali</v>
      </c>
      <c r="T202">
        <f ca="1" t="shared" si="13"/>
        <v>40</v>
      </c>
    </row>
    <row r="203" spans="1:20">
      <c r="A203" s="3" t="s">
        <v>262</v>
      </c>
      <c r="B203">
        <v>0</v>
      </c>
      <c r="K203" s="3" t="s">
        <v>254</v>
      </c>
      <c r="L203">
        <v>0</v>
      </c>
      <c r="M203" t="str">
        <f t="shared" si="10"/>
        <v>Mohammad Rizwan (wk)</v>
      </c>
      <c r="N203">
        <f ca="1" t="shared" si="11"/>
        <v>8</v>
      </c>
      <c r="P203" s="3" t="s">
        <v>218</v>
      </c>
      <c r="Q203">
        <v>66.67</v>
      </c>
      <c r="S203" t="str">
        <f t="shared" si="12"/>
        <v>James Neesham</v>
      </c>
      <c r="T203">
        <f ca="1" t="shared" si="13"/>
        <v>66.67</v>
      </c>
    </row>
    <row r="204" spans="1:20">
      <c r="A204" s="3" t="s">
        <v>263</v>
      </c>
      <c r="B204">
        <v>0</v>
      </c>
      <c r="K204" s="3" t="s">
        <v>255</v>
      </c>
      <c r="L204">
        <v>8</v>
      </c>
      <c r="M204" t="str">
        <f t="shared" ref="M204:M267" si="14">K205</f>
        <v>Mohammed Siraj</v>
      </c>
      <c r="N204">
        <f ca="1" t="shared" ref="N204:N267" si="15">GETPIVOTDATA("Total Boundaries",$K$11,"Player",K205)</f>
        <v>0</v>
      </c>
      <c r="P204" s="3" t="s">
        <v>219</v>
      </c>
      <c r="Q204">
        <v>243.59</v>
      </c>
      <c r="S204" t="str">
        <f t="shared" si="12"/>
        <v>Jan Frylinck</v>
      </c>
      <c r="T204">
        <f ca="1" t="shared" si="13"/>
        <v>243.59</v>
      </c>
    </row>
    <row r="205" spans="1:20">
      <c r="A205" s="3" t="s">
        <v>264</v>
      </c>
      <c r="B205">
        <v>14</v>
      </c>
      <c r="K205" s="3" t="s">
        <v>256</v>
      </c>
      <c r="L205">
        <v>0</v>
      </c>
      <c r="M205" t="str">
        <f t="shared" si="14"/>
        <v>Monank Patel (c &amp; wk)</v>
      </c>
      <c r="N205">
        <f ca="1" t="shared" si="15"/>
        <v>10</v>
      </c>
      <c r="P205" s="3" t="s">
        <v>220</v>
      </c>
      <c r="Q205">
        <v>0</v>
      </c>
      <c r="S205" t="str">
        <f t="shared" si="12"/>
        <v>Jasdeep Singh</v>
      </c>
      <c r="T205">
        <f ca="1" t="shared" si="13"/>
        <v>0</v>
      </c>
    </row>
    <row r="206" spans="1:20">
      <c r="A206" s="3" t="s">
        <v>265</v>
      </c>
      <c r="B206">
        <v>3</v>
      </c>
      <c r="K206" s="3" t="s">
        <v>257</v>
      </c>
      <c r="L206">
        <v>10</v>
      </c>
      <c r="M206" t="str">
        <f t="shared" si="14"/>
        <v>Motie</v>
      </c>
      <c r="N206">
        <f ca="1" t="shared" si="15"/>
        <v>0</v>
      </c>
      <c r="P206" s="3" t="s">
        <v>221</v>
      </c>
      <c r="Q206">
        <v>43.75</v>
      </c>
      <c r="S206" t="str">
        <f t="shared" si="12"/>
        <v>Jasprit Bumrah</v>
      </c>
      <c r="T206">
        <f ca="1" t="shared" si="13"/>
        <v>43.75</v>
      </c>
    </row>
    <row r="207" spans="1:20">
      <c r="A207" s="3" t="s">
        <v>266</v>
      </c>
      <c r="B207">
        <v>1</v>
      </c>
      <c r="K207" s="3" t="s">
        <v>258</v>
      </c>
      <c r="L207">
        <v>0</v>
      </c>
      <c r="M207" t="str">
        <f t="shared" si="14"/>
        <v>Mujeeb Ur Rahman</v>
      </c>
      <c r="N207">
        <f ca="1" t="shared" si="15"/>
        <v>0</v>
      </c>
      <c r="P207" s="3" t="s">
        <v>222</v>
      </c>
      <c r="Q207">
        <v>50</v>
      </c>
      <c r="S207" t="str">
        <f t="shared" si="12"/>
        <v>Jeremy Gordon</v>
      </c>
      <c r="T207">
        <f ca="1" t="shared" si="13"/>
        <v>50</v>
      </c>
    </row>
    <row r="208" spans="1:20">
      <c r="A208" s="3" t="s">
        <v>267</v>
      </c>
      <c r="B208">
        <v>21</v>
      </c>
      <c r="K208" s="3" t="s">
        <v>259</v>
      </c>
      <c r="L208">
        <v>0</v>
      </c>
      <c r="M208" t="str">
        <f t="shared" si="14"/>
        <v>Munsey</v>
      </c>
      <c r="N208">
        <f ca="1" t="shared" si="15"/>
        <v>5</v>
      </c>
      <c r="P208" s="3" t="s">
        <v>223</v>
      </c>
      <c r="Q208">
        <v>0</v>
      </c>
      <c r="S208" t="str">
        <f t="shared" si="12"/>
        <v>Jessy Singh</v>
      </c>
      <c r="T208">
        <f ca="1" t="shared" si="13"/>
        <v>0</v>
      </c>
    </row>
    <row r="209" spans="1:20">
      <c r="A209" s="3" t="s">
        <v>268</v>
      </c>
      <c r="B209">
        <v>10</v>
      </c>
      <c r="K209" s="3" t="s">
        <v>260</v>
      </c>
      <c r="L209">
        <v>5</v>
      </c>
      <c r="M209" t="str">
        <f t="shared" si="14"/>
        <v>Mustafizur</v>
      </c>
      <c r="N209">
        <f ca="1" t="shared" si="15"/>
        <v>0</v>
      </c>
      <c r="P209" s="3" t="s">
        <v>224</v>
      </c>
      <c r="Q209">
        <v>416.2</v>
      </c>
      <c r="S209" t="str">
        <f t="shared" si="12"/>
        <v>JJ Smit</v>
      </c>
      <c r="T209">
        <f ca="1" t="shared" si="13"/>
        <v>416.2</v>
      </c>
    </row>
    <row r="210" spans="1:20">
      <c r="A210" s="3" t="s">
        <v>269</v>
      </c>
      <c r="B210">
        <v>6</v>
      </c>
      <c r="K210" s="3" t="s">
        <v>261</v>
      </c>
      <c r="L210">
        <v>0</v>
      </c>
      <c r="M210" t="str">
        <f t="shared" si="14"/>
        <v>Mustafizur Rahman</v>
      </c>
      <c r="N210">
        <f ca="1" t="shared" si="15"/>
        <v>0</v>
      </c>
      <c r="P210" s="3" t="s">
        <v>225</v>
      </c>
      <c r="Q210">
        <v>125</v>
      </c>
      <c r="S210" t="str">
        <f t="shared" si="12"/>
        <v>Jofra Archer</v>
      </c>
      <c r="T210">
        <f ca="1" t="shared" si="13"/>
        <v>125</v>
      </c>
    </row>
    <row r="211" spans="1:20">
      <c r="A211" s="3" t="s">
        <v>270</v>
      </c>
      <c r="B211">
        <v>10</v>
      </c>
      <c r="K211" s="3" t="s">
        <v>262</v>
      </c>
      <c r="L211">
        <v>0</v>
      </c>
      <c r="M211" t="str">
        <f t="shared" si="14"/>
        <v>N Thushara</v>
      </c>
      <c r="N211">
        <f ca="1" t="shared" si="15"/>
        <v>0</v>
      </c>
      <c r="P211" s="3" t="s">
        <v>226</v>
      </c>
      <c r="Q211">
        <v>185</v>
      </c>
      <c r="S211" t="str">
        <f t="shared" si="12"/>
        <v>John Kariko</v>
      </c>
      <c r="T211">
        <f ca="1" t="shared" si="13"/>
        <v>185</v>
      </c>
    </row>
    <row r="212" spans="1:20">
      <c r="A212" s="3" t="s">
        <v>271</v>
      </c>
      <c r="B212">
        <v>0</v>
      </c>
      <c r="K212" s="3" t="s">
        <v>263</v>
      </c>
      <c r="L212">
        <v>0</v>
      </c>
      <c r="M212" t="str">
        <f t="shared" si="14"/>
        <v>Nabi</v>
      </c>
      <c r="N212">
        <f ca="1" t="shared" si="15"/>
        <v>0</v>
      </c>
      <c r="P212" s="3" t="s">
        <v>227</v>
      </c>
      <c r="Q212">
        <v>203.45</v>
      </c>
      <c r="S212" t="str">
        <f t="shared" si="12"/>
        <v>Johnson Charles</v>
      </c>
      <c r="T212">
        <f ca="1" t="shared" si="13"/>
        <v>203.45</v>
      </c>
    </row>
    <row r="213" spans="1:20">
      <c r="A213" s="3" t="s">
        <v>272</v>
      </c>
      <c r="B213">
        <v>0</v>
      </c>
      <c r="K213" s="3" t="s">
        <v>264</v>
      </c>
      <c r="L213">
        <v>0</v>
      </c>
      <c r="M213" t="str">
        <f t="shared" si="14"/>
        <v>Najibullah</v>
      </c>
      <c r="N213">
        <f ca="1" t="shared" si="15"/>
        <v>0</v>
      </c>
      <c r="P213" s="3" t="s">
        <v>228</v>
      </c>
      <c r="Q213">
        <v>370.62</v>
      </c>
      <c r="S213" t="str">
        <f t="shared" si="12"/>
        <v>Jonny Bairstow</v>
      </c>
      <c r="T213">
        <f ca="1" t="shared" si="13"/>
        <v>370.62</v>
      </c>
    </row>
    <row r="214" spans="1:20">
      <c r="A214" s="3" t="s">
        <v>273</v>
      </c>
      <c r="B214">
        <v>71</v>
      </c>
      <c r="K214" s="3" t="s">
        <v>265</v>
      </c>
      <c r="L214">
        <v>0</v>
      </c>
      <c r="M214" t="str">
        <f t="shared" si="14"/>
        <v>Najibullah Zadran</v>
      </c>
      <c r="N214">
        <f ca="1" t="shared" si="15"/>
        <v>0</v>
      </c>
      <c r="P214" s="3" t="s">
        <v>229</v>
      </c>
      <c r="Q214">
        <v>57.14</v>
      </c>
      <c r="S214" t="str">
        <f t="shared" si="12"/>
        <v>Jos Buttler (c &amp; wk)</v>
      </c>
      <c r="T214">
        <f ca="1" t="shared" si="13"/>
        <v>57.14</v>
      </c>
    </row>
    <row r="215" spans="1:20">
      <c r="A215" s="3" t="s">
        <v>274</v>
      </c>
      <c r="B215">
        <v>0</v>
      </c>
      <c r="K215" s="3" t="s">
        <v>266</v>
      </c>
      <c r="L215">
        <v>0</v>
      </c>
      <c r="M215" t="str">
        <f t="shared" si="14"/>
        <v>Najmul Hossain Shanto (c)</v>
      </c>
      <c r="N215">
        <f ca="1" t="shared" si="15"/>
        <v>1</v>
      </c>
      <c r="P215" s="3" t="s">
        <v>230</v>
      </c>
      <c r="Q215">
        <v>0</v>
      </c>
      <c r="S215" t="str">
        <f t="shared" si="12"/>
        <v>Josh Hazlewood</v>
      </c>
      <c r="T215">
        <f ca="1" t="shared" si="13"/>
        <v>0</v>
      </c>
    </row>
    <row r="216" spans="1:20">
      <c r="A216" s="3" t="s">
        <v>275</v>
      </c>
      <c r="B216">
        <v>0</v>
      </c>
      <c r="K216" s="3" t="s">
        <v>267</v>
      </c>
      <c r="L216">
        <v>1</v>
      </c>
      <c r="M216" t="str">
        <f t="shared" si="14"/>
        <v>Naseem Khushi</v>
      </c>
      <c r="N216">
        <f ca="1" t="shared" si="15"/>
        <v>1</v>
      </c>
      <c r="P216" s="3" t="s">
        <v>231</v>
      </c>
      <c r="Q216">
        <v>0</v>
      </c>
      <c r="S216" t="str">
        <f t="shared" si="12"/>
        <v>Joshua Little</v>
      </c>
      <c r="T216">
        <f ca="1" t="shared" si="13"/>
        <v>0</v>
      </c>
    </row>
    <row r="217" spans="1:20">
      <c r="A217" s="3" t="s">
        <v>276</v>
      </c>
      <c r="B217">
        <v>101</v>
      </c>
      <c r="K217" s="3" t="s">
        <v>268</v>
      </c>
      <c r="L217">
        <v>1</v>
      </c>
      <c r="M217" t="str">
        <f t="shared" si="14"/>
        <v>Naseem Khushi (wk)</v>
      </c>
      <c r="N217">
        <f ca="1" t="shared" si="15"/>
        <v>1</v>
      </c>
      <c r="P217" s="3" t="s">
        <v>232</v>
      </c>
      <c r="Q217">
        <v>118.18</v>
      </c>
      <c r="S217" t="str">
        <f t="shared" si="12"/>
        <v>Juma Miyagi</v>
      </c>
      <c r="T217">
        <f ca="1" t="shared" si="13"/>
        <v>118.18</v>
      </c>
    </row>
    <row r="218" spans="1:20">
      <c r="A218" s="3" t="s">
        <v>277</v>
      </c>
      <c r="B218">
        <v>27</v>
      </c>
      <c r="K218" s="3" t="s">
        <v>269</v>
      </c>
      <c r="L218">
        <v>1</v>
      </c>
      <c r="M218" t="str">
        <f t="shared" si="14"/>
        <v>Naseem Shah</v>
      </c>
      <c r="N218">
        <f ca="1" t="shared" si="15"/>
        <v>2</v>
      </c>
      <c r="P218" s="3" t="s">
        <v>233</v>
      </c>
      <c r="Q218">
        <v>15</v>
      </c>
      <c r="S218" t="str">
        <f t="shared" si="12"/>
        <v>Junaid Siddiqui</v>
      </c>
      <c r="T218">
        <f ca="1" t="shared" si="13"/>
        <v>15</v>
      </c>
    </row>
    <row r="219" spans="1:20">
      <c r="A219" s="3" t="s">
        <v>278</v>
      </c>
      <c r="B219">
        <v>0</v>
      </c>
      <c r="K219" s="3" t="s">
        <v>270</v>
      </c>
      <c r="L219">
        <v>2</v>
      </c>
      <c r="M219" t="str">
        <f t="shared" si="14"/>
        <v>Nathan Ellis</v>
      </c>
      <c r="N219">
        <f ca="1" t="shared" si="15"/>
        <v>0</v>
      </c>
      <c r="P219" s="3" t="s">
        <v>234</v>
      </c>
      <c r="Q219">
        <v>0</v>
      </c>
      <c r="S219" t="str">
        <f t="shared" si="12"/>
        <v>K Waiswa</v>
      </c>
      <c r="T219">
        <f ca="1" t="shared" si="13"/>
        <v>0</v>
      </c>
    </row>
    <row r="220" spans="1:20">
      <c r="A220" s="3" t="s">
        <v>279</v>
      </c>
      <c r="B220">
        <v>22</v>
      </c>
      <c r="K220" s="3" t="s">
        <v>271</v>
      </c>
      <c r="L220">
        <v>0</v>
      </c>
      <c r="M220" t="str">
        <f t="shared" si="14"/>
        <v>Naveen-ul-Haq</v>
      </c>
      <c r="N220">
        <f ca="1" t="shared" si="15"/>
        <v>0</v>
      </c>
      <c r="P220" s="3" t="s">
        <v>235</v>
      </c>
      <c r="Q220">
        <v>384.21</v>
      </c>
      <c r="S220" t="str">
        <f t="shared" si="12"/>
        <v>Kabua Morea</v>
      </c>
      <c r="T220">
        <f ca="1" t="shared" si="13"/>
        <v>384.21</v>
      </c>
    </row>
    <row r="221" spans="1:20">
      <c r="A221" s="3" t="s">
        <v>280</v>
      </c>
      <c r="B221">
        <v>42</v>
      </c>
      <c r="K221" s="3" t="s">
        <v>272</v>
      </c>
      <c r="L221">
        <v>0</v>
      </c>
      <c r="M221" t="str">
        <f t="shared" si="14"/>
        <v>Navneet Dhaliwal</v>
      </c>
      <c r="N221">
        <f ca="1" t="shared" si="15"/>
        <v>11</v>
      </c>
      <c r="P221" s="3" t="s">
        <v>236</v>
      </c>
      <c r="Q221">
        <v>70.59</v>
      </c>
      <c r="S221" t="str">
        <f t="shared" si="12"/>
        <v>Kagiso Rabada</v>
      </c>
      <c r="T221">
        <f ca="1" t="shared" si="13"/>
        <v>70.59</v>
      </c>
    </row>
    <row r="222" spans="1:20">
      <c r="A222" s="3" t="s">
        <v>281</v>
      </c>
      <c r="B222">
        <v>14</v>
      </c>
      <c r="K222" s="3" t="s">
        <v>273</v>
      </c>
      <c r="L222">
        <v>11</v>
      </c>
      <c r="M222" t="str">
        <f t="shared" si="14"/>
        <v>Neesham</v>
      </c>
      <c r="N222">
        <f ca="1" t="shared" si="15"/>
        <v>0</v>
      </c>
      <c r="P222" s="3" t="s">
        <v>237</v>
      </c>
      <c r="Q222">
        <v>411.14</v>
      </c>
      <c r="S222" t="str">
        <f t="shared" si="12"/>
        <v>Kaleem Sana</v>
      </c>
      <c r="T222">
        <f ca="1" t="shared" si="13"/>
        <v>411.14</v>
      </c>
    </row>
    <row r="223" spans="1:20">
      <c r="A223" s="3" t="s">
        <v>282</v>
      </c>
      <c r="B223">
        <v>4</v>
      </c>
      <c r="K223" s="3" t="s">
        <v>274</v>
      </c>
      <c r="L223">
        <v>0</v>
      </c>
      <c r="M223" t="str">
        <f t="shared" si="14"/>
        <v>Netravalkar</v>
      </c>
      <c r="N223">
        <f ca="1" t="shared" si="15"/>
        <v>0</v>
      </c>
      <c r="P223" s="3" t="s">
        <v>238</v>
      </c>
      <c r="Q223">
        <v>80</v>
      </c>
      <c r="S223" t="str">
        <f t="shared" si="12"/>
        <v>Kaleemullah</v>
      </c>
      <c r="T223">
        <f ca="1" t="shared" si="13"/>
        <v>80</v>
      </c>
    </row>
    <row r="224" spans="1:20">
      <c r="A224" s="3" t="s">
        <v>283</v>
      </c>
      <c r="B224">
        <v>19</v>
      </c>
      <c r="K224" s="3" t="s">
        <v>275</v>
      </c>
      <c r="L224">
        <v>0</v>
      </c>
      <c r="M224" t="str">
        <f t="shared" si="14"/>
        <v>Nicholas Kirton</v>
      </c>
      <c r="N224">
        <f ca="1" t="shared" si="15"/>
        <v>10</v>
      </c>
      <c r="P224" s="3" t="s">
        <v>239</v>
      </c>
      <c r="Q224">
        <v>358.33</v>
      </c>
      <c r="S224" t="str">
        <f t="shared" si="12"/>
        <v>Kamindu Mendis</v>
      </c>
      <c r="T224">
        <f ca="1" t="shared" si="13"/>
        <v>358.33</v>
      </c>
    </row>
    <row r="225" spans="1:20">
      <c r="A225" s="3" t="s">
        <v>284</v>
      </c>
      <c r="B225">
        <v>0</v>
      </c>
      <c r="K225" s="3" t="s">
        <v>276</v>
      </c>
      <c r="L225">
        <v>10</v>
      </c>
      <c r="M225" t="str">
        <f t="shared" si="14"/>
        <v>Nicholas Pooran (wk)</v>
      </c>
      <c r="N225">
        <f ca="1" t="shared" si="15"/>
        <v>3</v>
      </c>
      <c r="P225" s="3" t="s">
        <v>240</v>
      </c>
      <c r="Q225">
        <v>112</v>
      </c>
      <c r="S225" t="str">
        <f t="shared" si="12"/>
        <v>Kane Williamson (c)</v>
      </c>
      <c r="T225">
        <f ca="1" t="shared" si="13"/>
        <v>112</v>
      </c>
    </row>
    <row r="226" spans="1:20">
      <c r="A226" s="3" t="s">
        <v>285</v>
      </c>
      <c r="B226">
        <v>0</v>
      </c>
      <c r="K226" s="3" t="s">
        <v>277</v>
      </c>
      <c r="L226">
        <v>3</v>
      </c>
      <c r="M226" t="str">
        <f t="shared" si="14"/>
        <v>Nikhil Dutta</v>
      </c>
      <c r="N226">
        <f ca="1" t="shared" si="15"/>
        <v>0</v>
      </c>
      <c r="P226" s="3" t="s">
        <v>241</v>
      </c>
      <c r="Q226">
        <v>386.25</v>
      </c>
      <c r="S226" t="str">
        <f t="shared" si="12"/>
        <v>Karan KC</v>
      </c>
      <c r="T226">
        <f ca="1" t="shared" si="13"/>
        <v>386.25</v>
      </c>
    </row>
    <row r="227" spans="1:20">
      <c r="A227" s="3" t="s">
        <v>286</v>
      </c>
      <c r="B227">
        <v>27</v>
      </c>
      <c r="K227" s="3" t="s">
        <v>278</v>
      </c>
      <c r="L227">
        <v>0</v>
      </c>
      <c r="M227" t="str">
        <f t="shared" si="14"/>
        <v>Niko Davin</v>
      </c>
      <c r="N227">
        <f ca="1" t="shared" si="15"/>
        <v>4</v>
      </c>
      <c r="P227" s="3" t="s">
        <v>242</v>
      </c>
      <c r="Q227">
        <v>0</v>
      </c>
      <c r="S227" t="str">
        <f t="shared" si="12"/>
        <v>Karim Janat</v>
      </c>
      <c r="T227">
        <f ca="1" t="shared" si="13"/>
        <v>0</v>
      </c>
    </row>
    <row r="228" spans="1:20">
      <c r="A228" s="3" t="s">
        <v>287</v>
      </c>
      <c r="B228">
        <v>0</v>
      </c>
      <c r="K228" s="3" t="s">
        <v>279</v>
      </c>
      <c r="L228">
        <v>4</v>
      </c>
      <c r="M228" t="str">
        <f t="shared" si="14"/>
        <v>Nikolaas Davin</v>
      </c>
      <c r="N228">
        <f ca="1" t="shared" si="15"/>
        <v>5</v>
      </c>
      <c r="P228" s="3" t="s">
        <v>243</v>
      </c>
      <c r="Q228">
        <v>469.75</v>
      </c>
      <c r="S228" t="str">
        <f t="shared" si="12"/>
        <v>Kashyap</v>
      </c>
      <c r="T228">
        <f ca="1" t="shared" si="13"/>
        <v>469.75</v>
      </c>
    </row>
    <row r="229" spans="1:20">
      <c r="A229" s="3" t="s">
        <v>288</v>
      </c>
      <c r="B229">
        <v>0</v>
      </c>
      <c r="K229" s="3" t="s">
        <v>280</v>
      </c>
      <c r="L229">
        <v>5</v>
      </c>
      <c r="M229" t="str">
        <f t="shared" si="14"/>
        <v>Nitish Kumar</v>
      </c>
      <c r="N229">
        <f ca="1" t="shared" si="15"/>
        <v>1</v>
      </c>
      <c r="P229" s="3" t="s">
        <v>244</v>
      </c>
      <c r="Q229">
        <v>268.38</v>
      </c>
      <c r="S229" t="str">
        <f t="shared" si="12"/>
        <v>Kashyap Prajapati</v>
      </c>
      <c r="T229">
        <f ca="1" t="shared" si="13"/>
        <v>268.38</v>
      </c>
    </row>
    <row r="230" spans="1:20">
      <c r="A230" s="3" t="s">
        <v>289</v>
      </c>
      <c r="B230">
        <v>0</v>
      </c>
      <c r="K230" s="3" t="s">
        <v>281</v>
      </c>
      <c r="L230">
        <v>1</v>
      </c>
      <c r="M230" t="str">
        <f t="shared" si="14"/>
        <v>Noor Ahmad</v>
      </c>
      <c r="N230">
        <f ca="1" t="shared" si="15"/>
        <v>1</v>
      </c>
      <c r="P230" s="3" t="s">
        <v>245</v>
      </c>
      <c r="Q230">
        <v>280.61</v>
      </c>
      <c r="S230" t="str">
        <f t="shared" si="12"/>
        <v>Kenneth Waiswa</v>
      </c>
      <c r="T230">
        <f ca="1" t="shared" si="13"/>
        <v>280.61</v>
      </c>
    </row>
    <row r="231" spans="1:20">
      <c r="A231" s="3" t="s">
        <v>290</v>
      </c>
      <c r="B231">
        <v>0</v>
      </c>
      <c r="K231" s="3" t="s">
        <v>282</v>
      </c>
      <c r="L231">
        <v>1</v>
      </c>
      <c r="M231" t="str">
        <f t="shared" si="14"/>
        <v>Norman Vanua</v>
      </c>
      <c r="N231">
        <f ca="1" t="shared" si="15"/>
        <v>2</v>
      </c>
      <c r="P231" s="3" t="s">
        <v>246</v>
      </c>
      <c r="Q231">
        <v>213.79</v>
      </c>
      <c r="S231" t="str">
        <f t="shared" si="12"/>
        <v>Keshav Maharaj</v>
      </c>
      <c r="T231">
        <f ca="1" t="shared" si="13"/>
        <v>213.79</v>
      </c>
    </row>
    <row r="232" spans="1:20">
      <c r="A232" s="3" t="s">
        <v>291</v>
      </c>
      <c r="B232">
        <v>42</v>
      </c>
      <c r="K232" s="3" t="s">
        <v>283</v>
      </c>
      <c r="L232">
        <v>2</v>
      </c>
      <c r="M232" t="str">
        <f t="shared" si="14"/>
        <v>Nortje</v>
      </c>
      <c r="N232">
        <f ca="1" t="shared" si="15"/>
        <v>0</v>
      </c>
      <c r="P232" s="3" t="s">
        <v>247</v>
      </c>
      <c r="Q232">
        <v>495.56</v>
      </c>
      <c r="S232" t="str">
        <f t="shared" si="12"/>
        <v>Khalid Kail</v>
      </c>
      <c r="T232">
        <f ca="1" t="shared" si="13"/>
        <v>495.56</v>
      </c>
    </row>
    <row r="233" spans="1:20">
      <c r="A233" s="3" t="s">
        <v>292</v>
      </c>
      <c r="B233">
        <v>25</v>
      </c>
      <c r="K233" s="3" t="s">
        <v>284</v>
      </c>
      <c r="L233">
        <v>0</v>
      </c>
      <c r="M233" t="str">
        <f t="shared" si="14"/>
        <v>Nosthush Kenjige</v>
      </c>
      <c r="N233">
        <f ca="1" t="shared" si="15"/>
        <v>0</v>
      </c>
      <c r="P233" s="3" t="s">
        <v>248</v>
      </c>
      <c r="Q233">
        <v>225</v>
      </c>
      <c r="S233" t="str">
        <f t="shared" si="12"/>
        <v>Kingma</v>
      </c>
      <c r="T233">
        <f ca="1" t="shared" si="13"/>
        <v>225</v>
      </c>
    </row>
    <row r="234" spans="1:20">
      <c r="A234" s="3" t="s">
        <v>293</v>
      </c>
      <c r="B234">
        <v>0</v>
      </c>
      <c r="K234" s="3" t="s">
        <v>285</v>
      </c>
      <c r="L234">
        <v>0</v>
      </c>
      <c r="M234" t="str">
        <f t="shared" si="14"/>
        <v>NR Kumar</v>
      </c>
      <c r="N234">
        <f ca="1" t="shared" si="15"/>
        <v>3</v>
      </c>
      <c r="P234" s="3" t="s">
        <v>249</v>
      </c>
      <c r="Q234">
        <v>0</v>
      </c>
      <c r="S234" t="str">
        <f t="shared" si="12"/>
        <v>Kiplin Doriga (wk)</v>
      </c>
      <c r="T234">
        <f ca="1" t="shared" si="13"/>
        <v>0</v>
      </c>
    </row>
    <row r="235" spans="1:20">
      <c r="A235" s="3" t="s">
        <v>294</v>
      </c>
      <c r="B235">
        <v>50</v>
      </c>
      <c r="K235" s="3" t="s">
        <v>286</v>
      </c>
      <c r="L235">
        <v>3</v>
      </c>
      <c r="M235" t="str">
        <f t="shared" si="14"/>
        <v>Nsubuga</v>
      </c>
      <c r="N235">
        <f ca="1" t="shared" si="15"/>
        <v>0</v>
      </c>
      <c r="P235" s="3" t="s">
        <v>250</v>
      </c>
      <c r="Q235">
        <v>266.67</v>
      </c>
      <c r="S235" t="str">
        <f t="shared" si="12"/>
        <v>Klaasen</v>
      </c>
      <c r="T235">
        <f ca="1" t="shared" si="13"/>
        <v>266.67</v>
      </c>
    </row>
    <row r="236" spans="1:20">
      <c r="A236" s="3" t="s">
        <v>295</v>
      </c>
      <c r="B236">
        <v>9</v>
      </c>
      <c r="K236" s="3" t="s">
        <v>287</v>
      </c>
      <c r="L236">
        <v>0</v>
      </c>
      <c r="M236" t="str">
        <f t="shared" si="14"/>
        <v>Nuwan Thushara</v>
      </c>
      <c r="N236">
        <f ca="1" t="shared" si="15"/>
        <v>0</v>
      </c>
      <c r="P236" s="3" t="s">
        <v>251</v>
      </c>
      <c r="Q236">
        <v>166.67</v>
      </c>
      <c r="S236" t="str">
        <f t="shared" si="12"/>
        <v>Kohli</v>
      </c>
      <c r="T236">
        <f ca="1" t="shared" si="13"/>
        <v>166.67</v>
      </c>
    </row>
    <row r="237" spans="1:20">
      <c r="A237" s="3" t="s">
        <v>296</v>
      </c>
      <c r="B237">
        <v>3</v>
      </c>
      <c r="K237" s="3" t="s">
        <v>288</v>
      </c>
      <c r="L237">
        <v>0</v>
      </c>
      <c r="M237" t="str">
        <f t="shared" si="14"/>
        <v>Obed McCoy</v>
      </c>
      <c r="N237">
        <f ca="1" t="shared" si="15"/>
        <v>0</v>
      </c>
      <c r="P237" s="3" t="s">
        <v>252</v>
      </c>
      <c r="Q237">
        <v>0</v>
      </c>
      <c r="S237" t="str">
        <f t="shared" si="12"/>
        <v>Kotze</v>
      </c>
      <c r="T237">
        <f ca="1" t="shared" si="13"/>
        <v>0</v>
      </c>
    </row>
    <row r="238" spans="1:20">
      <c r="A238" s="3" t="s">
        <v>297</v>
      </c>
      <c r="B238">
        <v>49</v>
      </c>
      <c r="K238" s="3" t="s">
        <v>289</v>
      </c>
      <c r="L238">
        <v>0</v>
      </c>
      <c r="M238" t="str">
        <f t="shared" si="14"/>
        <v>Ottneil Baartman</v>
      </c>
      <c r="N238">
        <f ca="1" t="shared" si="15"/>
        <v>0</v>
      </c>
      <c r="P238" s="3" t="s">
        <v>253</v>
      </c>
      <c r="Q238">
        <v>225.13</v>
      </c>
      <c r="S238" t="str">
        <f t="shared" si="12"/>
        <v>Kusal Mendis (wk)</v>
      </c>
      <c r="T238">
        <f ca="1" t="shared" si="13"/>
        <v>225.13</v>
      </c>
    </row>
    <row r="239" spans="1:20">
      <c r="A239" s="3" t="s">
        <v>298</v>
      </c>
      <c r="B239">
        <v>137</v>
      </c>
      <c r="K239" s="3" t="s">
        <v>290</v>
      </c>
      <c r="L239">
        <v>0</v>
      </c>
      <c r="M239" t="str">
        <f t="shared" si="14"/>
        <v>Pant (wk)</v>
      </c>
      <c r="N239">
        <f ca="1" t="shared" si="15"/>
        <v>6</v>
      </c>
      <c r="P239" s="3" t="s">
        <v>254</v>
      </c>
      <c r="Q239">
        <v>60</v>
      </c>
      <c r="S239" t="str">
        <f t="shared" si="12"/>
        <v>Kushal Bhurtel</v>
      </c>
      <c r="T239">
        <f ca="1" t="shared" si="13"/>
        <v>60</v>
      </c>
    </row>
    <row r="240" spans="1:20">
      <c r="A240" s="3" t="s">
        <v>299</v>
      </c>
      <c r="B240">
        <v>59</v>
      </c>
      <c r="K240" s="3" t="s">
        <v>291</v>
      </c>
      <c r="L240">
        <v>6</v>
      </c>
      <c r="M240" t="str">
        <f t="shared" si="14"/>
        <v>Pargat Singh</v>
      </c>
      <c r="N240">
        <f ca="1" t="shared" si="15"/>
        <v>2</v>
      </c>
      <c r="P240" s="3" t="s">
        <v>255</v>
      </c>
      <c r="Q240">
        <v>276.7</v>
      </c>
      <c r="S240" t="str">
        <f t="shared" ref="S240:S303" si="16">P196</f>
        <v>Kushal Malla</v>
      </c>
      <c r="T240">
        <f ca="1" t="shared" si="13"/>
        <v>276.7</v>
      </c>
    </row>
    <row r="241" spans="1:20">
      <c r="A241" s="3" t="s">
        <v>300</v>
      </c>
      <c r="B241">
        <v>20</v>
      </c>
      <c r="K241" s="3" t="s">
        <v>292</v>
      </c>
      <c r="L241">
        <v>2</v>
      </c>
      <c r="M241" t="str">
        <f t="shared" si="14"/>
        <v>Pat Cummins</v>
      </c>
      <c r="N241">
        <f ca="1" t="shared" si="15"/>
        <v>0</v>
      </c>
      <c r="P241" s="3" t="s">
        <v>256</v>
      </c>
      <c r="Q241">
        <v>0</v>
      </c>
      <c r="S241" t="str">
        <f t="shared" si="16"/>
        <v>Lamichhane</v>
      </c>
      <c r="T241">
        <f ca="1" t="shared" ref="T241:T304" si="17">GETPIVOTDATA("scored_SR",$P$47,"Player",P241)</f>
        <v>0</v>
      </c>
    </row>
    <row r="242" spans="1:20">
      <c r="A242" s="3" t="s">
        <v>301</v>
      </c>
      <c r="B242">
        <v>0</v>
      </c>
      <c r="K242" s="3" t="s">
        <v>293</v>
      </c>
      <c r="L242">
        <v>0</v>
      </c>
      <c r="M242" t="str">
        <f t="shared" si="14"/>
        <v>Pathum Nissanka</v>
      </c>
      <c r="N242">
        <f ca="1" t="shared" si="15"/>
        <v>8</v>
      </c>
      <c r="P242" s="3" t="s">
        <v>257</v>
      </c>
      <c r="Q242">
        <v>231.58</v>
      </c>
      <c r="S242" t="str">
        <f t="shared" si="16"/>
        <v>Lega Siaka</v>
      </c>
      <c r="T242">
        <f ca="1" t="shared" si="17"/>
        <v>231.58</v>
      </c>
    </row>
    <row r="243" spans="1:20">
      <c r="A243" s="3" t="s">
        <v>302</v>
      </c>
      <c r="B243">
        <v>0</v>
      </c>
      <c r="K243" s="3" t="s">
        <v>294</v>
      </c>
      <c r="L243">
        <v>8</v>
      </c>
      <c r="M243" t="str">
        <f t="shared" si="14"/>
        <v>Paul Stirling (c)</v>
      </c>
      <c r="N243">
        <f ca="1" t="shared" si="15"/>
        <v>1</v>
      </c>
      <c r="P243" s="3" t="s">
        <v>258</v>
      </c>
      <c r="Q243">
        <v>0</v>
      </c>
      <c r="S243" t="str">
        <f t="shared" si="16"/>
        <v>Liam Livingstone</v>
      </c>
      <c r="T243">
        <f ca="1" t="shared" si="17"/>
        <v>0</v>
      </c>
    </row>
    <row r="244" spans="1:20">
      <c r="A244" s="3" t="s">
        <v>303</v>
      </c>
      <c r="B244">
        <v>17</v>
      </c>
      <c r="K244" s="3" t="s">
        <v>295</v>
      </c>
      <c r="L244">
        <v>1</v>
      </c>
      <c r="M244" t="str">
        <f t="shared" si="14"/>
        <v>Paul van Meekeren</v>
      </c>
      <c r="N244">
        <f ca="1" t="shared" si="15"/>
        <v>0</v>
      </c>
      <c r="P244" s="3" t="s">
        <v>259</v>
      </c>
      <c r="Q244">
        <v>0</v>
      </c>
      <c r="S244" t="str">
        <f t="shared" si="16"/>
        <v>Litton Das (wk)</v>
      </c>
      <c r="T244">
        <f ca="1" t="shared" si="17"/>
        <v>0</v>
      </c>
    </row>
    <row r="245" spans="1:20">
      <c r="A245" s="3" t="s">
        <v>304</v>
      </c>
      <c r="B245">
        <v>0</v>
      </c>
      <c r="K245" s="3" t="s">
        <v>296</v>
      </c>
      <c r="L245">
        <v>0</v>
      </c>
      <c r="M245" t="str">
        <f t="shared" si="14"/>
        <v>Philip Salt</v>
      </c>
      <c r="N245">
        <f ca="1" t="shared" si="15"/>
        <v>8</v>
      </c>
      <c r="P245" s="3" t="s">
        <v>260</v>
      </c>
      <c r="Q245">
        <v>152.17</v>
      </c>
      <c r="S245" t="str">
        <f t="shared" si="16"/>
        <v>Livingstone</v>
      </c>
      <c r="T245">
        <f ca="1" t="shared" si="17"/>
        <v>152.17</v>
      </c>
    </row>
    <row r="246" spans="1:20">
      <c r="A246" s="3" t="s">
        <v>305</v>
      </c>
      <c r="B246">
        <v>49</v>
      </c>
      <c r="K246" s="3" t="s">
        <v>297</v>
      </c>
      <c r="L246">
        <v>8</v>
      </c>
      <c r="M246" t="str">
        <f t="shared" si="14"/>
        <v>Pooran (wk)</v>
      </c>
      <c r="N246">
        <f ca="1" t="shared" si="15"/>
        <v>20</v>
      </c>
      <c r="P246" s="3" t="s">
        <v>261</v>
      </c>
      <c r="Q246">
        <v>75</v>
      </c>
      <c r="S246" t="str">
        <f t="shared" si="16"/>
        <v>Lockie Ferguson</v>
      </c>
      <c r="T246">
        <f ca="1" t="shared" si="17"/>
        <v>75</v>
      </c>
    </row>
    <row r="247" spans="1:20">
      <c r="A247" s="3" t="s">
        <v>306</v>
      </c>
      <c r="B247">
        <v>10</v>
      </c>
      <c r="K247" s="3" t="s">
        <v>298</v>
      </c>
      <c r="L247">
        <v>20</v>
      </c>
      <c r="M247" t="str">
        <f t="shared" si="14"/>
        <v>Pratik Athavale (wk)</v>
      </c>
      <c r="N247">
        <f ca="1" t="shared" si="15"/>
        <v>8</v>
      </c>
      <c r="P247" s="3" t="s">
        <v>262</v>
      </c>
      <c r="Q247">
        <v>0</v>
      </c>
      <c r="S247" t="str">
        <f t="shared" si="16"/>
        <v>Logan van Beek</v>
      </c>
      <c r="T247">
        <f ca="1" t="shared" si="17"/>
        <v>0</v>
      </c>
    </row>
    <row r="248" spans="1:20">
      <c r="A248" s="3" t="s">
        <v>307</v>
      </c>
      <c r="B248">
        <v>0</v>
      </c>
      <c r="K248" s="3" t="s">
        <v>299</v>
      </c>
      <c r="L248">
        <v>8</v>
      </c>
      <c r="M248" t="str">
        <f t="shared" si="14"/>
        <v>Quinton de Kock (wk)</v>
      </c>
      <c r="N248">
        <f ca="1" t="shared" si="15"/>
        <v>1</v>
      </c>
      <c r="P248" s="3" t="s">
        <v>263</v>
      </c>
      <c r="Q248">
        <v>0</v>
      </c>
      <c r="S248" t="str">
        <f t="shared" si="16"/>
        <v>Lorcan Tucker (wk)</v>
      </c>
      <c r="T248">
        <f ca="1" t="shared" si="17"/>
        <v>0</v>
      </c>
    </row>
    <row r="249" spans="1:20">
      <c r="A249" s="3" t="s">
        <v>308</v>
      </c>
      <c r="B249">
        <v>0</v>
      </c>
      <c r="K249" s="3" t="s">
        <v>300</v>
      </c>
      <c r="L249">
        <v>1</v>
      </c>
      <c r="M249" t="str">
        <f t="shared" si="14"/>
        <v>R Topley</v>
      </c>
      <c r="N249">
        <f ca="1" t="shared" si="15"/>
        <v>0</v>
      </c>
      <c r="P249" s="3" t="s">
        <v>264</v>
      </c>
      <c r="Q249">
        <v>87.5</v>
      </c>
      <c r="S249" t="str">
        <f t="shared" si="16"/>
        <v>M Bracewell</v>
      </c>
      <c r="T249">
        <f ca="1" t="shared" si="17"/>
        <v>87.5</v>
      </c>
    </row>
    <row r="250" spans="1:20">
      <c r="A250" s="3" t="s">
        <v>309</v>
      </c>
      <c r="B250">
        <v>0</v>
      </c>
      <c r="K250" s="3" t="s">
        <v>301</v>
      </c>
      <c r="L250">
        <v>0</v>
      </c>
      <c r="M250" t="str">
        <f t="shared" si="14"/>
        <v>Rabada</v>
      </c>
      <c r="N250">
        <f ca="1" t="shared" si="15"/>
        <v>0</v>
      </c>
      <c r="P250" s="3" t="s">
        <v>265</v>
      </c>
      <c r="Q250">
        <v>166.67</v>
      </c>
      <c r="S250" t="str">
        <f t="shared" si="16"/>
        <v>M Theekshana</v>
      </c>
      <c r="T250">
        <f ca="1" t="shared" si="17"/>
        <v>166.67</v>
      </c>
    </row>
    <row r="251" spans="1:20">
      <c r="A251" s="3" t="s">
        <v>310</v>
      </c>
      <c r="B251">
        <v>50</v>
      </c>
      <c r="K251" s="3" t="s">
        <v>302</v>
      </c>
      <c r="L251">
        <v>0</v>
      </c>
      <c r="M251" t="str">
        <f t="shared" si="14"/>
        <v>Rachin Ravindra</v>
      </c>
      <c r="N251">
        <f ca="1" t="shared" si="15"/>
        <v>0</v>
      </c>
      <c r="P251" s="3" t="s">
        <v>266</v>
      </c>
      <c r="Q251">
        <v>25</v>
      </c>
      <c r="S251" t="str">
        <f t="shared" si="16"/>
        <v>Maharaj</v>
      </c>
      <c r="T251">
        <f ca="1" t="shared" si="17"/>
        <v>25</v>
      </c>
    </row>
    <row r="252" spans="1:20">
      <c r="A252" s="3" t="s">
        <v>311</v>
      </c>
      <c r="B252">
        <v>49</v>
      </c>
      <c r="K252" s="3" t="s">
        <v>303</v>
      </c>
      <c r="L252">
        <v>0</v>
      </c>
      <c r="M252" t="str">
        <f t="shared" si="14"/>
        <v>Rafiullah</v>
      </c>
      <c r="N252">
        <f ca="1" t="shared" si="15"/>
        <v>0</v>
      </c>
      <c r="P252" s="3" t="s">
        <v>267</v>
      </c>
      <c r="Q252">
        <v>114.72</v>
      </c>
      <c r="S252" t="str">
        <f t="shared" si="16"/>
        <v>Maheesh Theekshana</v>
      </c>
      <c r="T252">
        <f ca="1" t="shared" si="17"/>
        <v>114.72</v>
      </c>
    </row>
    <row r="253" spans="1:20">
      <c r="A253" s="3" t="s">
        <v>312</v>
      </c>
      <c r="B253">
        <v>60</v>
      </c>
      <c r="K253" s="3" t="s">
        <v>304</v>
      </c>
      <c r="L253">
        <v>0</v>
      </c>
      <c r="M253" t="str">
        <f t="shared" si="14"/>
        <v>Rahmanullah Gurbaz (wk)</v>
      </c>
      <c r="N253">
        <f ca="1" t="shared" si="15"/>
        <v>8</v>
      </c>
      <c r="P253" s="3" t="s">
        <v>268</v>
      </c>
      <c r="Q253">
        <v>111.11</v>
      </c>
      <c r="S253" t="str">
        <f t="shared" si="16"/>
        <v>Mahmudullah</v>
      </c>
      <c r="T253">
        <f ca="1" t="shared" si="17"/>
        <v>111.11</v>
      </c>
    </row>
    <row r="254" spans="1:20">
      <c r="A254" s="3" t="s">
        <v>313</v>
      </c>
      <c r="B254">
        <v>54</v>
      </c>
      <c r="K254" s="3" t="s">
        <v>305</v>
      </c>
      <c r="L254">
        <v>8</v>
      </c>
      <c r="M254" t="str">
        <f t="shared" si="14"/>
        <v>Rashid Khan (c)</v>
      </c>
      <c r="N254">
        <f ca="1" t="shared" si="15"/>
        <v>1</v>
      </c>
      <c r="P254" s="3" t="s">
        <v>269</v>
      </c>
      <c r="Q254">
        <v>100</v>
      </c>
      <c r="S254" t="str">
        <f t="shared" si="16"/>
        <v>Malan Kruger</v>
      </c>
      <c r="T254">
        <f ca="1" t="shared" si="17"/>
        <v>100</v>
      </c>
    </row>
    <row r="255" spans="1:20">
      <c r="A255" s="3" t="s">
        <v>314</v>
      </c>
      <c r="B255">
        <v>14</v>
      </c>
      <c r="K255" s="3" t="s">
        <v>306</v>
      </c>
      <c r="L255">
        <v>1</v>
      </c>
      <c r="M255" t="str">
        <f t="shared" si="14"/>
        <v>Ravinderpal Singh</v>
      </c>
      <c r="N255">
        <f ca="1" t="shared" si="15"/>
        <v>0</v>
      </c>
      <c r="P255" s="3" t="s">
        <v>270</v>
      </c>
      <c r="Q255">
        <v>250</v>
      </c>
      <c r="S255" t="str">
        <f t="shared" si="16"/>
        <v>Marco Jansen</v>
      </c>
      <c r="T255">
        <f ca="1" t="shared" si="17"/>
        <v>250</v>
      </c>
    </row>
    <row r="256" spans="1:20">
      <c r="A256" s="3" t="s">
        <v>315</v>
      </c>
      <c r="B256">
        <v>9</v>
      </c>
      <c r="K256" s="3" t="s">
        <v>307</v>
      </c>
      <c r="L256">
        <v>0</v>
      </c>
      <c r="M256" t="str">
        <f t="shared" si="14"/>
        <v>Ravindra Jadeja</v>
      </c>
      <c r="N256">
        <f ca="1" t="shared" si="15"/>
        <v>0</v>
      </c>
      <c r="P256" s="3" t="s">
        <v>271</v>
      </c>
      <c r="Q256">
        <v>0</v>
      </c>
      <c r="S256" t="str">
        <f t="shared" si="16"/>
        <v>Marcus Stoinis</v>
      </c>
      <c r="T256">
        <f ca="1" t="shared" si="17"/>
        <v>0</v>
      </c>
    </row>
    <row r="257" spans="1:20">
      <c r="A257" s="3" t="s">
        <v>316</v>
      </c>
      <c r="B257">
        <v>21</v>
      </c>
      <c r="K257" s="3" t="s">
        <v>308</v>
      </c>
      <c r="L257">
        <v>0</v>
      </c>
      <c r="M257" t="str">
        <f t="shared" si="14"/>
        <v>Reece Topley</v>
      </c>
      <c r="N257">
        <f ca="1" t="shared" si="15"/>
        <v>0</v>
      </c>
      <c r="P257" s="3" t="s">
        <v>272</v>
      </c>
      <c r="Q257">
        <v>0</v>
      </c>
      <c r="S257" t="str">
        <f t="shared" si="16"/>
        <v>Mark Adair</v>
      </c>
      <c r="T257">
        <f ca="1" t="shared" si="17"/>
        <v>0</v>
      </c>
    </row>
    <row r="258" spans="1:20">
      <c r="A258" s="3" t="s">
        <v>317</v>
      </c>
      <c r="B258">
        <v>0</v>
      </c>
      <c r="K258" s="3" t="s">
        <v>309</v>
      </c>
      <c r="L258">
        <v>0</v>
      </c>
      <c r="M258" t="str">
        <f t="shared" si="14"/>
        <v>Reeza Hendricks</v>
      </c>
      <c r="N258">
        <f ca="1" t="shared" si="15"/>
        <v>7</v>
      </c>
      <c r="P258" s="3" t="s">
        <v>273</v>
      </c>
      <c r="Q258">
        <v>255.78</v>
      </c>
      <c r="S258" t="str">
        <f t="shared" si="16"/>
        <v>Mark Chapman</v>
      </c>
      <c r="T258">
        <f ca="1" t="shared" si="17"/>
        <v>255.78</v>
      </c>
    </row>
    <row r="259" spans="1:20">
      <c r="A259" s="3" t="s">
        <v>318</v>
      </c>
      <c r="B259">
        <v>13</v>
      </c>
      <c r="K259" s="3" t="s">
        <v>310</v>
      </c>
      <c r="L259">
        <v>7</v>
      </c>
      <c r="M259" t="str">
        <f t="shared" si="14"/>
        <v>Riazat Ali Shah</v>
      </c>
      <c r="N259">
        <f ca="1" t="shared" si="15"/>
        <v>1</v>
      </c>
      <c r="P259" s="3" t="s">
        <v>274</v>
      </c>
      <c r="Q259">
        <v>0</v>
      </c>
      <c r="S259" t="str">
        <f t="shared" si="16"/>
        <v>Mark Watt</v>
      </c>
      <c r="T259">
        <f ca="1" t="shared" si="17"/>
        <v>0</v>
      </c>
    </row>
    <row r="260" spans="1:20">
      <c r="A260" s="3" t="s">
        <v>319</v>
      </c>
      <c r="B260">
        <v>36</v>
      </c>
      <c r="K260" s="3" t="s">
        <v>311</v>
      </c>
      <c r="L260">
        <v>1</v>
      </c>
      <c r="M260" t="str">
        <f t="shared" si="14"/>
        <v>Richie Berrington (c)</v>
      </c>
      <c r="N260">
        <f ca="1" t="shared" si="15"/>
        <v>6</v>
      </c>
      <c r="P260" s="3" t="s">
        <v>275</v>
      </c>
      <c r="Q260">
        <v>0</v>
      </c>
      <c r="S260" t="str">
        <f t="shared" si="16"/>
        <v>Mark Wood</v>
      </c>
      <c r="T260">
        <f ca="1" t="shared" si="17"/>
        <v>0</v>
      </c>
    </row>
    <row r="261" spans="1:20">
      <c r="A261" s="3" t="s">
        <v>320</v>
      </c>
      <c r="B261">
        <v>55</v>
      </c>
      <c r="K261" s="3" t="s">
        <v>312</v>
      </c>
      <c r="L261">
        <v>6</v>
      </c>
      <c r="M261" t="str">
        <f t="shared" si="14"/>
        <v>Rishabh Pant (wk)</v>
      </c>
      <c r="N261">
        <f ca="1" t="shared" si="15"/>
        <v>7</v>
      </c>
      <c r="P261" s="3" t="s">
        <v>276</v>
      </c>
      <c r="Q261">
        <v>321.19</v>
      </c>
      <c r="S261" t="str">
        <f t="shared" si="16"/>
        <v>Markram (c)</v>
      </c>
      <c r="T261">
        <f ca="1" t="shared" si="17"/>
        <v>321.19</v>
      </c>
    </row>
    <row r="262" spans="1:20">
      <c r="A262" s="3" t="s">
        <v>321</v>
      </c>
      <c r="B262">
        <v>18</v>
      </c>
      <c r="K262" s="3" t="s">
        <v>313</v>
      </c>
      <c r="L262">
        <v>7</v>
      </c>
      <c r="M262" t="str">
        <f t="shared" si="14"/>
        <v>Rishad Hossain</v>
      </c>
      <c r="N262">
        <f ca="1" t="shared" si="15"/>
        <v>2</v>
      </c>
      <c r="P262" s="3" t="s">
        <v>277</v>
      </c>
      <c r="Q262">
        <v>100</v>
      </c>
      <c r="S262" t="str">
        <f t="shared" si="16"/>
        <v>Masaba (c)</v>
      </c>
      <c r="T262">
        <f ca="1" t="shared" si="17"/>
        <v>100</v>
      </c>
    </row>
    <row r="263" spans="1:20">
      <c r="A263" s="3" t="s">
        <v>322</v>
      </c>
      <c r="B263">
        <v>6</v>
      </c>
      <c r="K263" s="3" t="s">
        <v>314</v>
      </c>
      <c r="L263">
        <v>2</v>
      </c>
      <c r="M263" t="str">
        <f t="shared" si="14"/>
        <v>Rizwan (wk)</v>
      </c>
      <c r="N263">
        <f ca="1" t="shared" si="15"/>
        <v>1</v>
      </c>
      <c r="P263" s="3" t="s">
        <v>278</v>
      </c>
      <c r="Q263">
        <v>0</v>
      </c>
      <c r="S263" t="str">
        <f t="shared" si="16"/>
        <v>Matheesha Pathirana</v>
      </c>
      <c r="T263">
        <f ca="1" t="shared" si="17"/>
        <v>0</v>
      </c>
    </row>
    <row r="264" spans="1:20">
      <c r="A264" s="3" t="s">
        <v>323</v>
      </c>
      <c r="B264">
        <v>42</v>
      </c>
      <c r="K264" s="3" t="s">
        <v>315</v>
      </c>
      <c r="L264">
        <v>1</v>
      </c>
      <c r="M264" t="str">
        <f t="shared" si="14"/>
        <v>Robinson Obuya</v>
      </c>
      <c r="N264">
        <f ca="1" t="shared" si="15"/>
        <v>2</v>
      </c>
      <c r="P264" s="3" t="s">
        <v>279</v>
      </c>
      <c r="Q264">
        <v>195.24</v>
      </c>
      <c r="S264" t="str">
        <f t="shared" si="16"/>
        <v>Mathews</v>
      </c>
      <c r="T264">
        <f ca="1" t="shared" si="17"/>
        <v>195.24</v>
      </c>
    </row>
    <row r="265" spans="1:20">
      <c r="A265" s="3" t="s">
        <v>324</v>
      </c>
      <c r="B265">
        <v>42</v>
      </c>
      <c r="K265" s="3" t="s">
        <v>316</v>
      </c>
      <c r="L265">
        <v>2</v>
      </c>
      <c r="M265" t="str">
        <f t="shared" si="14"/>
        <v>Roger Mukasa</v>
      </c>
      <c r="N265">
        <f ca="1" t="shared" si="15"/>
        <v>0</v>
      </c>
      <c r="P265" s="3" t="s">
        <v>280</v>
      </c>
      <c r="Q265">
        <v>189.92</v>
      </c>
      <c r="S265" t="str">
        <f t="shared" si="16"/>
        <v>Matt Henry</v>
      </c>
      <c r="T265">
        <f ca="1" t="shared" si="17"/>
        <v>189.92</v>
      </c>
    </row>
    <row r="266" spans="1:20">
      <c r="A266" s="3" t="s">
        <v>325</v>
      </c>
      <c r="B266">
        <v>0</v>
      </c>
      <c r="K266" s="3" t="s">
        <v>317</v>
      </c>
      <c r="L266">
        <v>0</v>
      </c>
      <c r="M266" t="str">
        <f t="shared" si="14"/>
        <v>Rohit (c)</v>
      </c>
      <c r="N266">
        <f ca="1" t="shared" si="15"/>
        <v>2</v>
      </c>
      <c r="P266" s="3" t="s">
        <v>281</v>
      </c>
      <c r="Q266">
        <v>100</v>
      </c>
      <c r="S266" t="str">
        <f t="shared" si="16"/>
        <v>Matthew Cross (wk)</v>
      </c>
      <c r="T266">
        <f ca="1" t="shared" si="17"/>
        <v>100</v>
      </c>
    </row>
    <row r="267" spans="1:20">
      <c r="A267" s="3" t="s">
        <v>326</v>
      </c>
      <c r="B267">
        <v>45</v>
      </c>
      <c r="K267" s="3" t="s">
        <v>318</v>
      </c>
      <c r="L267">
        <v>2</v>
      </c>
      <c r="M267" t="str">
        <f t="shared" si="14"/>
        <v>Rohit Paudel (c)</v>
      </c>
      <c r="N267">
        <f ca="1" t="shared" si="15"/>
        <v>5</v>
      </c>
      <c r="P267" s="3" t="s">
        <v>282</v>
      </c>
      <c r="Q267">
        <v>66.67</v>
      </c>
      <c r="S267" t="str">
        <f t="shared" si="16"/>
        <v>Matthew Wade (wk)</v>
      </c>
      <c r="T267">
        <f ca="1" t="shared" si="17"/>
        <v>66.67</v>
      </c>
    </row>
    <row r="268" spans="1:20">
      <c r="A268" s="3" t="s">
        <v>327</v>
      </c>
      <c r="B268">
        <v>11</v>
      </c>
      <c r="K268" s="3" t="s">
        <v>319</v>
      </c>
      <c r="L268">
        <v>5</v>
      </c>
      <c r="M268" t="str">
        <f t="shared" ref="M268:M331" si="18">K269</f>
        <v>Rohit Sharma (c)</v>
      </c>
      <c r="N268">
        <f ca="1" t="shared" ref="N268:N331" si="19">GETPIVOTDATA("Total Boundaries",$K$11,"Player",K269)</f>
        <v>7</v>
      </c>
      <c r="P268" s="3" t="s">
        <v>283</v>
      </c>
      <c r="Q268">
        <v>157.69</v>
      </c>
      <c r="S268" t="str">
        <f t="shared" si="16"/>
        <v>Max ODowd</v>
      </c>
      <c r="T268">
        <f ca="1" t="shared" si="17"/>
        <v>157.69</v>
      </c>
    </row>
    <row r="269" spans="1:20">
      <c r="A269" s="3" t="s">
        <v>328</v>
      </c>
      <c r="B269">
        <v>0</v>
      </c>
      <c r="K269" s="3" t="s">
        <v>320</v>
      </c>
      <c r="L269">
        <v>7</v>
      </c>
      <c r="M269" t="str">
        <f t="shared" si="18"/>
        <v>Romario Shepherd</v>
      </c>
      <c r="N269">
        <f ca="1" t="shared" si="19"/>
        <v>1</v>
      </c>
      <c r="P269" s="3" t="s">
        <v>284</v>
      </c>
      <c r="Q269">
        <v>0</v>
      </c>
      <c r="S269" t="str">
        <f t="shared" si="16"/>
        <v>Maxwell</v>
      </c>
      <c r="T269">
        <f ca="1" t="shared" si="17"/>
        <v>0</v>
      </c>
    </row>
    <row r="270" spans="1:20">
      <c r="A270" s="3" t="s">
        <v>329</v>
      </c>
      <c r="B270">
        <v>0</v>
      </c>
      <c r="K270" s="3" t="s">
        <v>321</v>
      </c>
      <c r="L270">
        <v>1</v>
      </c>
      <c r="M270" t="str">
        <f t="shared" si="18"/>
        <v>Ronak Patel</v>
      </c>
      <c r="N270">
        <f ca="1" t="shared" si="19"/>
        <v>1</v>
      </c>
      <c r="P270" s="3" t="s">
        <v>285</v>
      </c>
      <c r="Q270">
        <v>0</v>
      </c>
      <c r="S270" t="str">
        <f t="shared" si="16"/>
        <v>Mehran Khan</v>
      </c>
      <c r="T270">
        <f ca="1" t="shared" si="17"/>
        <v>0</v>
      </c>
    </row>
    <row r="271" spans="1:20">
      <c r="A271" s="3" t="s">
        <v>330</v>
      </c>
      <c r="B271">
        <v>23</v>
      </c>
      <c r="K271" s="3" t="s">
        <v>322</v>
      </c>
      <c r="L271">
        <v>1</v>
      </c>
      <c r="M271" t="str">
        <f t="shared" si="18"/>
        <v>Roston Chase</v>
      </c>
      <c r="N271">
        <f ca="1" t="shared" si="19"/>
        <v>6</v>
      </c>
      <c r="P271" s="3" t="s">
        <v>286</v>
      </c>
      <c r="Q271">
        <v>117.39</v>
      </c>
      <c r="S271" t="str">
        <f t="shared" si="16"/>
        <v>Michael Bracewell</v>
      </c>
      <c r="T271">
        <f ca="1" t="shared" si="17"/>
        <v>117.39</v>
      </c>
    </row>
    <row r="272" spans="1:20">
      <c r="A272" s="3" t="s">
        <v>331</v>
      </c>
      <c r="B272">
        <v>11</v>
      </c>
      <c r="K272" s="3" t="s">
        <v>323</v>
      </c>
      <c r="L272">
        <v>6</v>
      </c>
      <c r="M272" t="str">
        <f t="shared" si="18"/>
        <v>Rovman Powell (c)</v>
      </c>
      <c r="N272">
        <f ca="1" t="shared" si="19"/>
        <v>4</v>
      </c>
      <c r="P272" s="3" t="s">
        <v>287</v>
      </c>
      <c r="Q272">
        <v>0</v>
      </c>
      <c r="S272" t="str">
        <f t="shared" si="16"/>
        <v>Michael Jones</v>
      </c>
      <c r="T272">
        <f ca="1" t="shared" si="17"/>
        <v>0</v>
      </c>
    </row>
    <row r="273" spans="1:20">
      <c r="A273" s="3" t="s">
        <v>332</v>
      </c>
      <c r="B273">
        <v>0</v>
      </c>
      <c r="K273" s="3" t="s">
        <v>324</v>
      </c>
      <c r="L273">
        <v>4</v>
      </c>
      <c r="M273" t="str">
        <f t="shared" si="18"/>
        <v>Ruben Trumpelmann</v>
      </c>
      <c r="N273">
        <f ca="1" t="shared" si="19"/>
        <v>0</v>
      </c>
      <c r="P273" s="3" t="s">
        <v>288</v>
      </c>
      <c r="Q273">
        <v>0</v>
      </c>
      <c r="S273" t="str">
        <f t="shared" si="16"/>
        <v>Michael Leask</v>
      </c>
      <c r="T273">
        <f ca="1" t="shared" si="17"/>
        <v>0</v>
      </c>
    </row>
    <row r="274" spans="1:20">
      <c r="A274" s="3" t="s">
        <v>333</v>
      </c>
      <c r="B274">
        <v>0</v>
      </c>
      <c r="K274" s="3" t="s">
        <v>325</v>
      </c>
      <c r="L274">
        <v>0</v>
      </c>
      <c r="M274" t="str">
        <f t="shared" si="18"/>
        <v>Russell</v>
      </c>
      <c r="N274">
        <f ca="1" t="shared" si="19"/>
        <v>9</v>
      </c>
      <c r="P274" s="3" t="s">
        <v>289</v>
      </c>
      <c r="Q274">
        <v>0</v>
      </c>
      <c r="S274" t="str">
        <f t="shared" si="16"/>
        <v>Michael Levitt</v>
      </c>
      <c r="T274">
        <f ca="1" t="shared" si="17"/>
        <v>0</v>
      </c>
    </row>
    <row r="275" spans="1:20">
      <c r="A275" s="3" t="s">
        <v>334</v>
      </c>
      <c r="B275">
        <v>0</v>
      </c>
      <c r="K275" s="3" t="s">
        <v>326</v>
      </c>
      <c r="L275">
        <v>9</v>
      </c>
      <c r="M275" t="str">
        <f t="shared" si="18"/>
        <v>Saad Bin Zafar (c)</v>
      </c>
      <c r="N275">
        <f ca="1" t="shared" si="19"/>
        <v>1</v>
      </c>
      <c r="P275" s="3" t="s">
        <v>290</v>
      </c>
      <c r="Q275">
        <v>0</v>
      </c>
      <c r="S275" t="str">
        <f t="shared" si="16"/>
        <v>Michael van Lingen</v>
      </c>
      <c r="T275">
        <f ca="1" t="shared" si="17"/>
        <v>0</v>
      </c>
    </row>
    <row r="276" spans="1:20">
      <c r="A276" s="3" t="s">
        <v>335</v>
      </c>
      <c r="B276">
        <v>0</v>
      </c>
      <c r="K276" s="3" t="s">
        <v>327</v>
      </c>
      <c r="L276">
        <v>1</v>
      </c>
      <c r="M276" t="str">
        <f t="shared" si="18"/>
        <v>Safyaan Sharif</v>
      </c>
      <c r="N276">
        <f ca="1" t="shared" si="19"/>
        <v>0</v>
      </c>
      <c r="P276" s="3" t="s">
        <v>291</v>
      </c>
      <c r="Q276">
        <v>135.48</v>
      </c>
      <c r="S276" t="str">
        <f t="shared" si="16"/>
        <v>Mitchell Marsh (c)</v>
      </c>
      <c r="T276">
        <f ca="1" t="shared" si="17"/>
        <v>135.48</v>
      </c>
    </row>
    <row r="277" spans="1:20">
      <c r="A277" s="3" t="s">
        <v>336</v>
      </c>
      <c r="B277">
        <v>0</v>
      </c>
      <c r="K277" s="3" t="s">
        <v>328</v>
      </c>
      <c r="L277">
        <v>0</v>
      </c>
      <c r="M277" t="str">
        <f t="shared" si="18"/>
        <v>Sagar Dhakal</v>
      </c>
      <c r="N277">
        <f ca="1" t="shared" si="19"/>
        <v>0</v>
      </c>
      <c r="P277" s="3" t="s">
        <v>292</v>
      </c>
      <c r="Q277">
        <v>233.33</v>
      </c>
      <c r="S277" t="str">
        <f t="shared" si="16"/>
        <v>Mitchell Santner</v>
      </c>
      <c r="T277">
        <f ca="1" t="shared" si="17"/>
        <v>233.33</v>
      </c>
    </row>
    <row r="278" spans="1:20">
      <c r="A278" s="3" t="s">
        <v>337</v>
      </c>
      <c r="B278">
        <v>61</v>
      </c>
      <c r="K278" s="3" t="s">
        <v>329</v>
      </c>
      <c r="L278">
        <v>0</v>
      </c>
      <c r="M278" t="str">
        <f t="shared" si="18"/>
        <v>Saim Ayub</v>
      </c>
      <c r="N278">
        <f ca="1" t="shared" si="19"/>
        <v>3</v>
      </c>
      <c r="P278" s="3" t="s">
        <v>293</v>
      </c>
      <c r="Q278">
        <v>0</v>
      </c>
      <c r="S278" t="str">
        <f t="shared" si="16"/>
        <v>Mitchell Starc</v>
      </c>
      <c r="T278">
        <f ca="1" t="shared" si="17"/>
        <v>0</v>
      </c>
    </row>
    <row r="279" spans="1:20">
      <c r="A279" s="3" t="s">
        <v>338</v>
      </c>
      <c r="B279">
        <v>3</v>
      </c>
      <c r="K279" s="3" t="s">
        <v>330</v>
      </c>
      <c r="L279">
        <v>3</v>
      </c>
      <c r="M279" t="str">
        <f t="shared" si="18"/>
        <v>Salt</v>
      </c>
      <c r="N279">
        <f ca="1" t="shared" si="19"/>
        <v>2</v>
      </c>
      <c r="P279" s="3" t="s">
        <v>294</v>
      </c>
      <c r="Q279">
        <v>205.36</v>
      </c>
      <c r="S279" t="str">
        <f t="shared" si="16"/>
        <v>Moeen</v>
      </c>
      <c r="T279">
        <f ca="1" t="shared" si="17"/>
        <v>205.36</v>
      </c>
    </row>
    <row r="280" spans="1:20">
      <c r="A280" s="3" t="s">
        <v>339</v>
      </c>
      <c r="B280">
        <v>67</v>
      </c>
      <c r="K280" s="3" t="s">
        <v>331</v>
      </c>
      <c r="L280">
        <v>2</v>
      </c>
      <c r="M280" t="str">
        <f t="shared" si="18"/>
        <v>Sam Curran</v>
      </c>
      <c r="N280">
        <f ca="1" t="shared" si="19"/>
        <v>0</v>
      </c>
      <c r="P280" s="3" t="s">
        <v>295</v>
      </c>
      <c r="Q280">
        <v>52.94</v>
      </c>
      <c r="S280" t="str">
        <f t="shared" si="16"/>
        <v>Moeen Ali</v>
      </c>
      <c r="T280">
        <f ca="1" t="shared" si="17"/>
        <v>52.94</v>
      </c>
    </row>
    <row r="281" spans="1:20">
      <c r="A281" s="3" t="s">
        <v>340</v>
      </c>
      <c r="B281">
        <v>44</v>
      </c>
      <c r="K281" s="3" t="s">
        <v>332</v>
      </c>
      <c r="L281">
        <v>0</v>
      </c>
      <c r="M281" t="str">
        <f t="shared" si="18"/>
        <v>Samarawickrama</v>
      </c>
      <c r="N281">
        <f ca="1" t="shared" si="19"/>
        <v>0</v>
      </c>
      <c r="P281" s="3" t="s">
        <v>296</v>
      </c>
      <c r="Q281">
        <v>37.5</v>
      </c>
      <c r="S281" t="str">
        <f t="shared" si="16"/>
        <v>Mohammad Amir</v>
      </c>
      <c r="T281">
        <f ca="1" t="shared" si="17"/>
        <v>37.5</v>
      </c>
    </row>
    <row r="282" spans="1:20">
      <c r="A282" s="3" t="s">
        <v>341</v>
      </c>
      <c r="B282">
        <v>0</v>
      </c>
      <c r="K282" s="3" t="s">
        <v>333</v>
      </c>
      <c r="L282">
        <v>0</v>
      </c>
      <c r="M282" t="str">
        <f t="shared" si="18"/>
        <v>Sandeep Lamichhane</v>
      </c>
      <c r="N282">
        <f ca="1" t="shared" si="19"/>
        <v>0</v>
      </c>
      <c r="P282" s="3" t="s">
        <v>297</v>
      </c>
      <c r="Q282">
        <v>560.87</v>
      </c>
      <c r="S282" t="str">
        <f t="shared" si="16"/>
        <v>Mohammad Nabi</v>
      </c>
      <c r="T282">
        <f ca="1" t="shared" si="17"/>
        <v>560.87</v>
      </c>
    </row>
    <row r="283" spans="1:20">
      <c r="A283" s="3" t="s">
        <v>342</v>
      </c>
      <c r="B283">
        <v>36</v>
      </c>
      <c r="K283" s="3" t="s">
        <v>334</v>
      </c>
      <c r="L283">
        <v>0</v>
      </c>
      <c r="M283" t="str">
        <f t="shared" si="18"/>
        <v>Santner</v>
      </c>
      <c r="N283">
        <f ca="1" t="shared" si="19"/>
        <v>0</v>
      </c>
      <c r="P283" s="3" t="s">
        <v>298</v>
      </c>
      <c r="Q283">
        <v>455.99</v>
      </c>
      <c r="S283" t="str">
        <f t="shared" si="16"/>
        <v>Mohammad Nadeem</v>
      </c>
      <c r="T283">
        <f ca="1" t="shared" si="17"/>
        <v>455.99</v>
      </c>
    </row>
    <row r="284" spans="1:20">
      <c r="A284" s="3" t="s">
        <v>343</v>
      </c>
      <c r="B284">
        <v>25</v>
      </c>
      <c r="K284" s="3" t="s">
        <v>335</v>
      </c>
      <c r="L284">
        <v>0</v>
      </c>
      <c r="M284" t="str">
        <f t="shared" si="18"/>
        <v>Saurabh Netravalkar</v>
      </c>
      <c r="N284">
        <f ca="1" t="shared" si="19"/>
        <v>0</v>
      </c>
      <c r="P284" s="3" t="s">
        <v>299</v>
      </c>
      <c r="Q284">
        <v>301.67</v>
      </c>
      <c r="S284" t="str">
        <f t="shared" si="16"/>
        <v>Mohammad Rizwan (wk)</v>
      </c>
      <c r="T284">
        <f ca="1" t="shared" si="17"/>
        <v>301.67</v>
      </c>
    </row>
    <row r="285" spans="1:20">
      <c r="A285" s="3" t="s">
        <v>344</v>
      </c>
      <c r="B285">
        <v>25</v>
      </c>
      <c r="K285" s="3" t="s">
        <v>336</v>
      </c>
      <c r="L285">
        <v>0</v>
      </c>
      <c r="M285" t="str">
        <f t="shared" si="18"/>
        <v>Scott Edwards (c &amp; wk)</v>
      </c>
      <c r="N285">
        <f ca="1" t="shared" si="19"/>
        <v>6</v>
      </c>
      <c r="P285" s="3" t="s">
        <v>300</v>
      </c>
      <c r="Q285">
        <v>74.07</v>
      </c>
      <c r="S285" t="str">
        <f t="shared" si="16"/>
        <v>Mohammed Siraj</v>
      </c>
      <c r="T285">
        <f ca="1" t="shared" si="17"/>
        <v>74.07</v>
      </c>
    </row>
    <row r="286" spans="1:20">
      <c r="A286" s="3" t="s">
        <v>345</v>
      </c>
      <c r="B286">
        <v>81</v>
      </c>
      <c r="K286" s="3" t="s">
        <v>337</v>
      </c>
      <c r="L286">
        <v>6</v>
      </c>
      <c r="M286" t="str">
        <f t="shared" si="18"/>
        <v>Semo Kamea</v>
      </c>
      <c r="N286">
        <f ca="1" t="shared" si="19"/>
        <v>0</v>
      </c>
      <c r="P286" s="3" t="s">
        <v>301</v>
      </c>
      <c r="Q286">
        <v>0</v>
      </c>
      <c r="S286" t="str">
        <f t="shared" si="16"/>
        <v>Monank Patel (c &amp; wk)</v>
      </c>
      <c r="T286">
        <f ca="1" t="shared" si="17"/>
        <v>0</v>
      </c>
    </row>
    <row r="287" spans="1:20">
      <c r="A287" s="3" t="s">
        <v>346</v>
      </c>
      <c r="B287">
        <v>11</v>
      </c>
      <c r="K287" s="3" t="s">
        <v>338</v>
      </c>
      <c r="L287">
        <v>0</v>
      </c>
      <c r="M287" t="str">
        <f t="shared" si="18"/>
        <v>Sese Bau</v>
      </c>
      <c r="N287">
        <f ca="1" t="shared" si="19"/>
        <v>9</v>
      </c>
      <c r="P287" s="3" t="s">
        <v>302</v>
      </c>
      <c r="Q287">
        <v>0</v>
      </c>
      <c r="S287" t="str">
        <f t="shared" si="16"/>
        <v>Motie</v>
      </c>
      <c r="T287">
        <f ca="1" t="shared" si="17"/>
        <v>0</v>
      </c>
    </row>
    <row r="288" spans="1:20">
      <c r="A288" s="3" t="s">
        <v>347</v>
      </c>
      <c r="B288">
        <v>12</v>
      </c>
      <c r="K288" s="3" t="s">
        <v>339</v>
      </c>
      <c r="L288">
        <v>9</v>
      </c>
      <c r="M288" t="str">
        <f t="shared" si="18"/>
        <v>Shadab Khan</v>
      </c>
      <c r="N288">
        <f ca="1" t="shared" si="19"/>
        <v>4</v>
      </c>
      <c r="P288" s="3" t="s">
        <v>303</v>
      </c>
      <c r="Q288">
        <v>231.47</v>
      </c>
      <c r="S288" t="str">
        <f t="shared" si="16"/>
        <v>Mujeeb Ur Rahman</v>
      </c>
      <c r="T288">
        <f ca="1" t="shared" si="17"/>
        <v>231.47</v>
      </c>
    </row>
    <row r="289" spans="1:20">
      <c r="A289" s="3" t="s">
        <v>348</v>
      </c>
      <c r="B289">
        <v>5</v>
      </c>
      <c r="K289" s="3" t="s">
        <v>340</v>
      </c>
      <c r="L289">
        <v>4</v>
      </c>
      <c r="M289" t="str">
        <f t="shared" si="18"/>
        <v>Shadley van Schalkwyk</v>
      </c>
      <c r="N289">
        <f ca="1" t="shared" si="19"/>
        <v>0</v>
      </c>
      <c r="P289" s="3" t="s">
        <v>304</v>
      </c>
      <c r="Q289">
        <v>0</v>
      </c>
      <c r="S289" t="str">
        <f t="shared" si="16"/>
        <v>Munsey</v>
      </c>
      <c r="T289">
        <f ca="1" t="shared" si="17"/>
        <v>0</v>
      </c>
    </row>
    <row r="290" spans="1:20">
      <c r="A290" s="3" t="s">
        <v>349</v>
      </c>
      <c r="B290">
        <v>0</v>
      </c>
      <c r="K290" s="3" t="s">
        <v>341</v>
      </c>
      <c r="L290">
        <v>0</v>
      </c>
      <c r="M290" t="str">
        <f t="shared" si="18"/>
        <v>Shaheen Afridi</v>
      </c>
      <c r="N290">
        <f ca="1" t="shared" si="19"/>
        <v>5</v>
      </c>
      <c r="P290" s="3" t="s">
        <v>305</v>
      </c>
      <c r="Q290">
        <v>292.85</v>
      </c>
      <c r="S290" t="str">
        <f t="shared" si="16"/>
        <v>Mustafizur</v>
      </c>
      <c r="T290">
        <f ca="1" t="shared" si="17"/>
        <v>292.85</v>
      </c>
    </row>
    <row r="291" spans="1:20">
      <c r="A291" s="3" t="s">
        <v>350</v>
      </c>
      <c r="B291">
        <v>92</v>
      </c>
      <c r="K291" s="3" t="s">
        <v>342</v>
      </c>
      <c r="L291">
        <v>5</v>
      </c>
      <c r="M291" t="str">
        <f t="shared" si="18"/>
        <v>Shai Hope</v>
      </c>
      <c r="N291">
        <f ca="1" t="shared" si="19"/>
        <v>2</v>
      </c>
      <c r="P291" s="3" t="s">
        <v>306</v>
      </c>
      <c r="Q291">
        <v>370</v>
      </c>
      <c r="S291" t="str">
        <f t="shared" si="16"/>
        <v>Mustafizur Rahman</v>
      </c>
      <c r="T291">
        <f ca="1" t="shared" si="17"/>
        <v>370</v>
      </c>
    </row>
    <row r="292" spans="1:20">
      <c r="A292" s="3" t="s">
        <v>351</v>
      </c>
      <c r="B292">
        <v>34</v>
      </c>
      <c r="K292" s="3" t="s">
        <v>343</v>
      </c>
      <c r="L292">
        <v>2</v>
      </c>
      <c r="M292" t="str">
        <f t="shared" si="18"/>
        <v>Shakeel Ahmed</v>
      </c>
      <c r="N292">
        <f ca="1" t="shared" si="19"/>
        <v>3</v>
      </c>
      <c r="P292" s="3" t="s">
        <v>307</v>
      </c>
      <c r="Q292">
        <v>0</v>
      </c>
      <c r="S292" t="str">
        <f t="shared" si="16"/>
        <v>N Thushara</v>
      </c>
      <c r="T292">
        <f ca="1" t="shared" si="17"/>
        <v>0</v>
      </c>
    </row>
    <row r="293" spans="1:20">
      <c r="A293" s="3" t="s">
        <v>352</v>
      </c>
      <c r="B293">
        <v>11</v>
      </c>
      <c r="K293" s="3" t="s">
        <v>344</v>
      </c>
      <c r="L293">
        <v>3</v>
      </c>
      <c r="M293" t="str">
        <f t="shared" si="18"/>
        <v>Shakib</v>
      </c>
      <c r="N293">
        <f ca="1" t="shared" si="19"/>
        <v>11</v>
      </c>
      <c r="P293" s="3" t="s">
        <v>308</v>
      </c>
      <c r="Q293">
        <v>0</v>
      </c>
      <c r="S293" t="str">
        <f t="shared" si="16"/>
        <v>Nabi</v>
      </c>
      <c r="T293">
        <f ca="1" t="shared" si="17"/>
        <v>0</v>
      </c>
    </row>
    <row r="294" spans="1:20">
      <c r="A294" s="3" t="s">
        <v>353</v>
      </c>
      <c r="B294">
        <v>71</v>
      </c>
      <c r="K294" s="3" t="s">
        <v>345</v>
      </c>
      <c r="L294">
        <v>11</v>
      </c>
      <c r="M294" t="str">
        <f t="shared" si="18"/>
        <v>Shakib Al Hasan</v>
      </c>
      <c r="N294">
        <f ca="1" t="shared" si="19"/>
        <v>0</v>
      </c>
      <c r="P294" s="3" t="s">
        <v>309</v>
      </c>
      <c r="Q294">
        <v>0</v>
      </c>
      <c r="S294" t="str">
        <f t="shared" si="16"/>
        <v>Najibullah</v>
      </c>
      <c r="T294">
        <f ca="1" t="shared" si="17"/>
        <v>0</v>
      </c>
    </row>
    <row r="295" spans="1:20">
      <c r="A295" s="3" t="s">
        <v>354</v>
      </c>
      <c r="B295">
        <v>0</v>
      </c>
      <c r="K295" s="3" t="s">
        <v>346</v>
      </c>
      <c r="L295">
        <v>0</v>
      </c>
      <c r="M295" t="str">
        <f t="shared" si="18"/>
        <v>Shanaka</v>
      </c>
      <c r="N295">
        <f ca="1" t="shared" si="19"/>
        <v>1</v>
      </c>
      <c r="P295" s="3" t="s">
        <v>310</v>
      </c>
      <c r="Q295">
        <v>317.76</v>
      </c>
      <c r="S295" t="str">
        <f t="shared" si="16"/>
        <v>Najibullah Zadran</v>
      </c>
      <c r="T295">
        <f ca="1" t="shared" si="17"/>
        <v>317.76</v>
      </c>
    </row>
    <row r="296" spans="1:20">
      <c r="A296" s="3" t="s">
        <v>355</v>
      </c>
      <c r="B296">
        <v>9</v>
      </c>
      <c r="K296" s="3" t="s">
        <v>347</v>
      </c>
      <c r="L296">
        <v>1</v>
      </c>
      <c r="M296" t="str">
        <f t="shared" si="18"/>
        <v>Shanto (c)</v>
      </c>
      <c r="N296">
        <f ca="1" t="shared" si="19"/>
        <v>0</v>
      </c>
      <c r="P296" s="3" t="s">
        <v>311</v>
      </c>
      <c r="Q296">
        <v>144.16</v>
      </c>
      <c r="S296" t="str">
        <f t="shared" si="16"/>
        <v>Najmul Hossain Shanto (c)</v>
      </c>
      <c r="T296">
        <f ca="1" t="shared" si="17"/>
        <v>144.16</v>
      </c>
    </row>
    <row r="297" spans="1:20">
      <c r="A297" s="3" t="s">
        <v>356</v>
      </c>
      <c r="B297">
        <v>7</v>
      </c>
      <c r="K297" s="3" t="s">
        <v>348</v>
      </c>
      <c r="L297">
        <v>0</v>
      </c>
      <c r="M297" t="str">
        <f t="shared" si="18"/>
        <v>Shayan Jahangir</v>
      </c>
      <c r="N297">
        <f ca="1" t="shared" si="19"/>
        <v>0</v>
      </c>
      <c r="P297" s="3" t="s">
        <v>312</v>
      </c>
      <c r="Q297">
        <v>320</v>
      </c>
      <c r="S297" t="str">
        <f t="shared" si="16"/>
        <v>Naseem Khushi</v>
      </c>
      <c r="T297">
        <f ca="1" t="shared" si="17"/>
        <v>320</v>
      </c>
    </row>
    <row r="298" spans="1:20">
      <c r="A298" s="3" t="s">
        <v>357</v>
      </c>
      <c r="B298">
        <v>14</v>
      </c>
      <c r="K298" s="3" t="s">
        <v>349</v>
      </c>
      <c r="L298">
        <v>0</v>
      </c>
      <c r="M298" t="str">
        <f t="shared" si="18"/>
        <v>Sherfane Rutherford</v>
      </c>
      <c r="N298">
        <f ca="1" t="shared" si="19"/>
        <v>11</v>
      </c>
      <c r="P298" s="3" t="s">
        <v>313</v>
      </c>
      <c r="Q298">
        <v>228.46</v>
      </c>
      <c r="S298" t="str">
        <f t="shared" si="16"/>
        <v>Naseem Khushi (wk)</v>
      </c>
      <c r="T298">
        <f ca="1" t="shared" si="17"/>
        <v>228.46</v>
      </c>
    </row>
    <row r="299" spans="1:20">
      <c r="A299" s="3" t="s">
        <v>358</v>
      </c>
      <c r="B299">
        <v>8</v>
      </c>
      <c r="K299" s="3" t="s">
        <v>350</v>
      </c>
      <c r="L299">
        <v>11</v>
      </c>
      <c r="M299" t="str">
        <f t="shared" si="18"/>
        <v>Shivam Dube</v>
      </c>
      <c r="N299">
        <f ca="1" t="shared" si="19"/>
        <v>2</v>
      </c>
      <c r="P299" s="3" t="s">
        <v>314</v>
      </c>
      <c r="Q299">
        <v>219.04</v>
      </c>
      <c r="S299" t="str">
        <f t="shared" si="16"/>
        <v>Naseem Shah</v>
      </c>
      <c r="T299">
        <f ca="1" t="shared" si="17"/>
        <v>219.04</v>
      </c>
    </row>
    <row r="300" spans="1:20">
      <c r="A300" s="3" t="s">
        <v>359</v>
      </c>
      <c r="B300">
        <v>0</v>
      </c>
      <c r="K300" s="3" t="s">
        <v>351</v>
      </c>
      <c r="L300">
        <v>2</v>
      </c>
      <c r="M300" t="str">
        <f t="shared" si="18"/>
        <v>Shoaib Khan</v>
      </c>
      <c r="N300">
        <f ca="1" t="shared" si="19"/>
        <v>1</v>
      </c>
      <c r="P300" s="3" t="s">
        <v>315</v>
      </c>
      <c r="Q300">
        <v>112.5</v>
      </c>
      <c r="S300" t="str">
        <f t="shared" si="16"/>
        <v>Nathan Ellis</v>
      </c>
      <c r="T300">
        <f ca="1" t="shared" si="17"/>
        <v>112.5</v>
      </c>
    </row>
    <row r="301" spans="1:20">
      <c r="A301" s="3" t="s">
        <v>360</v>
      </c>
      <c r="B301">
        <v>0</v>
      </c>
      <c r="K301" s="3" t="s">
        <v>352</v>
      </c>
      <c r="L301">
        <v>1</v>
      </c>
      <c r="M301" t="str">
        <f t="shared" si="18"/>
        <v>Shreyas Movva (wk)</v>
      </c>
      <c r="N301">
        <f ca="1" t="shared" si="19"/>
        <v>7</v>
      </c>
      <c r="P301" s="3" t="s">
        <v>316</v>
      </c>
      <c r="Q301">
        <v>181</v>
      </c>
      <c r="S301" t="str">
        <f t="shared" si="16"/>
        <v>Naveen-ul-Haq</v>
      </c>
      <c r="T301">
        <f ca="1" t="shared" si="17"/>
        <v>181</v>
      </c>
    </row>
    <row r="302" spans="1:20">
      <c r="A302" s="3" t="s">
        <v>361</v>
      </c>
      <c r="B302">
        <v>0</v>
      </c>
      <c r="K302" s="3" t="s">
        <v>353</v>
      </c>
      <c r="L302">
        <v>7</v>
      </c>
      <c r="M302" t="str">
        <f t="shared" si="18"/>
        <v>Simon Ssesazi</v>
      </c>
      <c r="N302">
        <f ca="1" t="shared" si="19"/>
        <v>0</v>
      </c>
      <c r="P302" s="3" t="s">
        <v>317</v>
      </c>
      <c r="Q302">
        <v>0</v>
      </c>
      <c r="S302" t="str">
        <f t="shared" si="16"/>
        <v>Navneet Dhaliwal</v>
      </c>
      <c r="T302">
        <f ca="1" t="shared" si="17"/>
        <v>0</v>
      </c>
    </row>
    <row r="303" spans="1:20">
      <c r="A303" s="3" t="s">
        <v>362</v>
      </c>
      <c r="B303">
        <v>62</v>
      </c>
      <c r="K303" s="3" t="s">
        <v>354</v>
      </c>
      <c r="L303">
        <v>0</v>
      </c>
      <c r="M303" t="str">
        <f t="shared" si="18"/>
        <v>Simon Ssesazi (wk)</v>
      </c>
      <c r="N303">
        <f ca="1" t="shared" si="19"/>
        <v>2</v>
      </c>
      <c r="P303" s="3" t="s">
        <v>318</v>
      </c>
      <c r="Q303">
        <v>108.33</v>
      </c>
      <c r="S303" t="str">
        <f t="shared" si="16"/>
        <v>Neesham</v>
      </c>
      <c r="T303">
        <f ca="1" t="shared" si="17"/>
        <v>108.33</v>
      </c>
    </row>
    <row r="304" spans="1:20">
      <c r="A304" s="3" t="s">
        <v>363</v>
      </c>
      <c r="B304">
        <v>3</v>
      </c>
      <c r="K304" s="3" t="s">
        <v>355</v>
      </c>
      <c r="L304">
        <v>2</v>
      </c>
      <c r="M304" t="str">
        <f t="shared" si="18"/>
        <v>Siraj</v>
      </c>
      <c r="N304">
        <f ca="1" t="shared" si="19"/>
        <v>0</v>
      </c>
      <c r="P304" s="3" t="s">
        <v>319</v>
      </c>
      <c r="Q304">
        <v>111.26</v>
      </c>
      <c r="S304" t="str">
        <f t="shared" ref="S304:S367" si="20">P260</f>
        <v>Netravalkar</v>
      </c>
      <c r="T304">
        <f ca="1" t="shared" si="17"/>
        <v>111.26</v>
      </c>
    </row>
    <row r="305" spans="1:20">
      <c r="A305" s="3" t="s">
        <v>364</v>
      </c>
      <c r="B305">
        <v>97</v>
      </c>
      <c r="K305" s="3" t="s">
        <v>356</v>
      </c>
      <c r="L305">
        <v>0</v>
      </c>
      <c r="M305" t="str">
        <f t="shared" si="18"/>
        <v>Smit</v>
      </c>
      <c r="N305">
        <f ca="1" t="shared" si="19"/>
        <v>1</v>
      </c>
      <c r="P305" s="3" t="s">
        <v>320</v>
      </c>
      <c r="Q305">
        <v>190.54</v>
      </c>
      <c r="S305" t="str">
        <f t="shared" si="20"/>
        <v>Nicholas Kirton</v>
      </c>
      <c r="T305">
        <f ca="1" t="shared" ref="T305:T368" si="21">GETPIVOTDATA("scored_SR",$P$47,"Player",P305)</f>
        <v>190.54</v>
      </c>
    </row>
    <row r="306" spans="1:20">
      <c r="A306" s="3" t="s">
        <v>365</v>
      </c>
      <c r="B306">
        <v>1</v>
      </c>
      <c r="K306" s="3" t="s">
        <v>357</v>
      </c>
      <c r="L306">
        <v>1</v>
      </c>
      <c r="M306" t="str">
        <f t="shared" si="18"/>
        <v>Sompal Kami</v>
      </c>
      <c r="N306">
        <f ca="1" t="shared" si="19"/>
        <v>1</v>
      </c>
      <c r="P306" s="3" t="s">
        <v>321</v>
      </c>
      <c r="Q306">
        <v>200</v>
      </c>
      <c r="S306" t="str">
        <f t="shared" si="20"/>
        <v>Nicholas Pooran (wk)</v>
      </c>
      <c r="T306">
        <f ca="1" t="shared" si="21"/>
        <v>200</v>
      </c>
    </row>
    <row r="307" spans="1:20">
      <c r="A307" s="3" t="s">
        <v>366</v>
      </c>
      <c r="B307">
        <v>59</v>
      </c>
      <c r="K307" s="3" t="s">
        <v>358</v>
      </c>
      <c r="L307">
        <v>1</v>
      </c>
      <c r="M307" t="str">
        <f t="shared" si="18"/>
        <v>Soumya Sarkar</v>
      </c>
      <c r="N307">
        <f ca="1" t="shared" si="19"/>
        <v>0</v>
      </c>
      <c r="P307" s="3" t="s">
        <v>322</v>
      </c>
      <c r="Q307">
        <v>210</v>
      </c>
      <c r="S307" t="str">
        <f t="shared" si="20"/>
        <v>Nikhil Dutta</v>
      </c>
      <c r="T307">
        <f ca="1" t="shared" si="21"/>
        <v>210</v>
      </c>
    </row>
    <row r="308" spans="1:20">
      <c r="A308" s="3" t="s">
        <v>367</v>
      </c>
      <c r="B308">
        <v>98</v>
      </c>
      <c r="K308" s="3" t="s">
        <v>359</v>
      </c>
      <c r="L308">
        <v>0</v>
      </c>
      <c r="M308" t="str">
        <f t="shared" si="18"/>
        <v>Southee</v>
      </c>
      <c r="N308">
        <f ca="1" t="shared" si="19"/>
        <v>0</v>
      </c>
      <c r="P308" s="3" t="s">
        <v>323</v>
      </c>
      <c r="Q308">
        <v>155.56</v>
      </c>
      <c r="S308" t="str">
        <f t="shared" si="20"/>
        <v>Niko Davin</v>
      </c>
      <c r="T308">
        <f ca="1" t="shared" si="21"/>
        <v>155.56</v>
      </c>
    </row>
    <row r="309" spans="1:20">
      <c r="A309" s="3" t="s">
        <v>368</v>
      </c>
      <c r="B309">
        <v>0</v>
      </c>
      <c r="K309" s="3" t="s">
        <v>360</v>
      </c>
      <c r="L309">
        <v>0</v>
      </c>
      <c r="M309" t="str">
        <f t="shared" si="18"/>
        <v>Ssenyondo</v>
      </c>
      <c r="N309">
        <f ca="1" t="shared" si="19"/>
        <v>0</v>
      </c>
      <c r="P309" s="3" t="s">
        <v>324</v>
      </c>
      <c r="Q309">
        <v>354.92</v>
      </c>
      <c r="S309" t="str">
        <f t="shared" si="20"/>
        <v>Nikolaas Davin</v>
      </c>
      <c r="T309">
        <f ca="1" t="shared" si="21"/>
        <v>354.92</v>
      </c>
    </row>
    <row r="310" spans="1:20">
      <c r="A310" s="3" t="s">
        <v>369</v>
      </c>
      <c r="B310">
        <v>0</v>
      </c>
      <c r="K310" s="3" t="s">
        <v>361</v>
      </c>
      <c r="L310">
        <v>0</v>
      </c>
      <c r="M310" t="str">
        <f t="shared" si="18"/>
        <v>Steven Taylor</v>
      </c>
      <c r="N310">
        <f ca="1" t="shared" si="19"/>
        <v>6</v>
      </c>
      <c r="P310" s="3" t="s">
        <v>325</v>
      </c>
      <c r="Q310">
        <v>0</v>
      </c>
      <c r="S310" t="str">
        <f t="shared" si="20"/>
        <v>Nitish Kumar</v>
      </c>
      <c r="T310">
        <f ca="1" t="shared" si="21"/>
        <v>0</v>
      </c>
    </row>
    <row r="311" spans="1:20">
      <c r="A311" s="3" t="s">
        <v>370</v>
      </c>
      <c r="B311">
        <v>47</v>
      </c>
      <c r="K311" s="3" t="s">
        <v>362</v>
      </c>
      <c r="L311">
        <v>6</v>
      </c>
      <c r="M311" t="str">
        <f t="shared" si="18"/>
        <v>Stirling (c)</v>
      </c>
      <c r="N311">
        <f ca="1" t="shared" si="19"/>
        <v>0</v>
      </c>
      <c r="P311" s="3" t="s">
        <v>326</v>
      </c>
      <c r="Q311">
        <v>476.47</v>
      </c>
      <c r="S311" t="str">
        <f t="shared" si="20"/>
        <v>Noor Ahmad</v>
      </c>
      <c r="T311">
        <f ca="1" t="shared" si="21"/>
        <v>476.47</v>
      </c>
    </row>
    <row r="312" spans="1:20">
      <c r="A312" s="3" t="s">
        <v>371</v>
      </c>
      <c r="B312">
        <v>4</v>
      </c>
      <c r="K312" s="3" t="s">
        <v>363</v>
      </c>
      <c r="L312">
        <v>0</v>
      </c>
      <c r="M312" t="str">
        <f t="shared" si="18"/>
        <v>Stoinis</v>
      </c>
      <c r="N312">
        <f ca="1" t="shared" si="19"/>
        <v>12</v>
      </c>
      <c r="P312" s="3" t="s">
        <v>327</v>
      </c>
      <c r="Q312">
        <v>147.62</v>
      </c>
      <c r="S312" t="str">
        <f t="shared" si="20"/>
        <v>Norman Vanua</v>
      </c>
      <c r="T312">
        <f ca="1" t="shared" si="21"/>
        <v>147.62</v>
      </c>
    </row>
    <row r="313" spans="1:20">
      <c r="A313" s="3" t="s">
        <v>372</v>
      </c>
      <c r="B313">
        <v>13</v>
      </c>
      <c r="K313" s="3" t="s">
        <v>364</v>
      </c>
      <c r="L313">
        <v>12</v>
      </c>
      <c r="M313" t="str">
        <f t="shared" si="18"/>
        <v>Sundeep Jora</v>
      </c>
      <c r="N313">
        <f ca="1" t="shared" si="19"/>
        <v>0</v>
      </c>
      <c r="P313" s="3" t="s">
        <v>328</v>
      </c>
      <c r="Q313">
        <v>0</v>
      </c>
      <c r="S313" t="str">
        <f t="shared" si="20"/>
        <v>Nortje</v>
      </c>
      <c r="T313">
        <f ca="1" t="shared" si="21"/>
        <v>0</v>
      </c>
    </row>
    <row r="314" spans="1:20">
      <c r="A314" s="3" t="s">
        <v>373</v>
      </c>
      <c r="B314">
        <v>0</v>
      </c>
      <c r="K314" s="3" t="s">
        <v>365</v>
      </c>
      <c r="L314">
        <v>0</v>
      </c>
      <c r="M314" t="str">
        <f t="shared" si="18"/>
        <v>Suryakumar Yadav</v>
      </c>
      <c r="N314">
        <f ca="1" t="shared" si="19"/>
        <v>5</v>
      </c>
      <c r="P314" s="3" t="s">
        <v>329</v>
      </c>
      <c r="Q314">
        <v>0</v>
      </c>
      <c r="S314" t="str">
        <f t="shared" si="20"/>
        <v>Nosthush Kenjige</v>
      </c>
      <c r="T314">
        <f ca="1" t="shared" si="21"/>
        <v>0</v>
      </c>
    </row>
    <row r="315" spans="1:20">
      <c r="A315" s="3" t="s">
        <v>374</v>
      </c>
      <c r="B315">
        <v>44</v>
      </c>
      <c r="K315" s="3" t="s">
        <v>366</v>
      </c>
      <c r="L315">
        <v>5</v>
      </c>
      <c r="M315" t="str">
        <f t="shared" si="18"/>
        <v>Sybrand Engelbrecht</v>
      </c>
      <c r="N315">
        <f ca="1" t="shared" si="19"/>
        <v>9</v>
      </c>
      <c r="P315" s="3" t="s">
        <v>330</v>
      </c>
      <c r="Q315">
        <v>150</v>
      </c>
      <c r="S315" t="str">
        <f t="shared" si="20"/>
        <v>NR Kumar</v>
      </c>
      <c r="T315">
        <f ca="1" t="shared" si="21"/>
        <v>150</v>
      </c>
    </row>
    <row r="316" spans="1:20">
      <c r="A316" s="3" t="s">
        <v>375</v>
      </c>
      <c r="B316">
        <v>3</v>
      </c>
      <c r="K316" s="3" t="s">
        <v>367</v>
      </c>
      <c r="L316">
        <v>9</v>
      </c>
      <c r="M316" t="str">
        <f t="shared" si="18"/>
        <v>Tabraiz Shamsi</v>
      </c>
      <c r="N316">
        <f ca="1" t="shared" si="19"/>
        <v>0</v>
      </c>
      <c r="P316" s="3" t="s">
        <v>331</v>
      </c>
      <c r="Q316">
        <v>137.5</v>
      </c>
      <c r="S316" t="str">
        <f t="shared" si="20"/>
        <v>Nsubuga</v>
      </c>
      <c r="T316">
        <f ca="1" t="shared" si="21"/>
        <v>137.5</v>
      </c>
    </row>
    <row r="317" spans="1:20">
      <c r="A317" s="3" t="s">
        <v>376</v>
      </c>
      <c r="B317">
        <v>0</v>
      </c>
      <c r="K317" s="3" t="s">
        <v>368</v>
      </c>
      <c r="L317">
        <v>0</v>
      </c>
      <c r="M317" t="str">
        <f t="shared" si="18"/>
        <v>Tangeni Lungameni</v>
      </c>
      <c r="N317">
        <f ca="1" t="shared" si="19"/>
        <v>0</v>
      </c>
      <c r="P317" s="3" t="s">
        <v>332</v>
      </c>
      <c r="Q317">
        <v>0</v>
      </c>
      <c r="S317" t="str">
        <f t="shared" si="20"/>
        <v>Nuwan Thushara</v>
      </c>
      <c r="T317">
        <f ca="1" t="shared" si="21"/>
        <v>0</v>
      </c>
    </row>
    <row r="318" spans="1:20">
      <c r="A318" s="3" t="s">
        <v>377</v>
      </c>
      <c r="B318">
        <v>15</v>
      </c>
      <c r="K318" s="3" t="s">
        <v>369</v>
      </c>
      <c r="L318">
        <v>0</v>
      </c>
      <c r="M318" t="str">
        <f t="shared" si="18"/>
        <v>Tanzid Hasan</v>
      </c>
      <c r="N318">
        <f ca="1" t="shared" si="19"/>
        <v>8</v>
      </c>
      <c r="P318" s="3" t="s">
        <v>333</v>
      </c>
      <c r="Q318">
        <v>0</v>
      </c>
      <c r="S318" t="str">
        <f t="shared" si="20"/>
        <v>Obed McCoy</v>
      </c>
      <c r="T318">
        <f ca="1" t="shared" si="21"/>
        <v>0</v>
      </c>
    </row>
    <row r="319" spans="1:20">
      <c r="A319" s="3" t="s">
        <v>378</v>
      </c>
      <c r="B319">
        <v>95</v>
      </c>
      <c r="K319" s="3" t="s">
        <v>370</v>
      </c>
      <c r="L319">
        <v>8</v>
      </c>
      <c r="M319" t="str">
        <f t="shared" si="18"/>
        <v>Tanzim Hasan Sakib</v>
      </c>
      <c r="N319">
        <f ca="1" t="shared" si="19"/>
        <v>0</v>
      </c>
      <c r="P319" s="3" t="s">
        <v>334</v>
      </c>
      <c r="Q319">
        <v>0</v>
      </c>
      <c r="S319" t="str">
        <f t="shared" si="20"/>
        <v>Ottneil Baartman</v>
      </c>
      <c r="T319">
        <f ca="1" t="shared" si="21"/>
        <v>0</v>
      </c>
    </row>
    <row r="320" spans="1:20">
      <c r="A320" s="3" t="s">
        <v>379</v>
      </c>
      <c r="B320">
        <v>102</v>
      </c>
      <c r="K320" s="3" t="s">
        <v>371</v>
      </c>
      <c r="L320">
        <v>0</v>
      </c>
      <c r="M320" t="str">
        <f t="shared" si="18"/>
        <v>Taskin Ahmed</v>
      </c>
      <c r="N320">
        <f ca="1" t="shared" si="19"/>
        <v>2</v>
      </c>
      <c r="P320" s="3" t="s">
        <v>335</v>
      </c>
      <c r="Q320">
        <v>0</v>
      </c>
      <c r="S320" t="str">
        <f t="shared" si="20"/>
        <v>Pant (wk)</v>
      </c>
      <c r="T320">
        <f ca="1" t="shared" si="21"/>
        <v>0</v>
      </c>
    </row>
    <row r="321" spans="1:20">
      <c r="A321" s="3" t="s">
        <v>380</v>
      </c>
      <c r="B321">
        <v>10</v>
      </c>
      <c r="K321" s="3" t="s">
        <v>372</v>
      </c>
      <c r="L321">
        <v>2</v>
      </c>
      <c r="M321" t="str">
        <f t="shared" si="18"/>
        <v>Teja Nidamanuru</v>
      </c>
      <c r="N321">
        <f ca="1" t="shared" si="19"/>
        <v>0</v>
      </c>
      <c r="P321" s="3" t="s">
        <v>336</v>
      </c>
      <c r="Q321">
        <v>0</v>
      </c>
      <c r="S321" t="str">
        <f t="shared" si="20"/>
        <v>Pargat Singh</v>
      </c>
      <c r="T321">
        <f ca="1" t="shared" si="21"/>
        <v>0</v>
      </c>
    </row>
    <row r="322" spans="1:20">
      <c r="A322" s="3" t="s">
        <v>381</v>
      </c>
      <c r="B322">
        <v>73</v>
      </c>
      <c r="K322" s="3" t="s">
        <v>373</v>
      </c>
      <c r="L322">
        <v>0</v>
      </c>
      <c r="M322" t="str">
        <f t="shared" si="18"/>
        <v>Tim David</v>
      </c>
      <c r="N322">
        <f ca="1" t="shared" si="19"/>
        <v>6</v>
      </c>
      <c r="P322" s="3" t="s">
        <v>337</v>
      </c>
      <c r="Q322">
        <v>300.37</v>
      </c>
      <c r="S322" t="str">
        <f t="shared" si="20"/>
        <v>Pat Cummins</v>
      </c>
      <c r="T322">
        <f ca="1" t="shared" si="21"/>
        <v>300.37</v>
      </c>
    </row>
    <row r="323" spans="1:20">
      <c r="A323" s="3" t="s">
        <v>382</v>
      </c>
      <c r="B323">
        <v>8</v>
      </c>
      <c r="K323" s="3" t="s">
        <v>374</v>
      </c>
      <c r="L323">
        <v>6</v>
      </c>
      <c r="M323" t="str">
        <f t="shared" si="18"/>
        <v>Tim Pringle</v>
      </c>
      <c r="N323">
        <f ca="1" t="shared" si="19"/>
        <v>0</v>
      </c>
      <c r="P323" s="3" t="s">
        <v>338</v>
      </c>
      <c r="Q323">
        <v>166.67</v>
      </c>
      <c r="S323" t="str">
        <f t="shared" si="20"/>
        <v>Pathum Nissanka</v>
      </c>
      <c r="T323">
        <f ca="1" t="shared" si="21"/>
        <v>166.67</v>
      </c>
    </row>
    <row r="324" spans="1:20">
      <c r="A324" s="3" t="s">
        <v>383</v>
      </c>
      <c r="B324">
        <v>20</v>
      </c>
      <c r="K324" s="3" t="s">
        <v>375</v>
      </c>
      <c r="L324">
        <v>0</v>
      </c>
      <c r="M324" t="str">
        <f t="shared" si="18"/>
        <v>Tim Southee</v>
      </c>
      <c r="N324">
        <f ca="1" t="shared" si="19"/>
        <v>0</v>
      </c>
      <c r="P324" s="3" t="s">
        <v>339</v>
      </c>
      <c r="Q324">
        <v>216.28</v>
      </c>
      <c r="S324" t="str">
        <f t="shared" si="20"/>
        <v>Paul Stirling (c)</v>
      </c>
      <c r="T324">
        <f ca="1" t="shared" si="21"/>
        <v>216.28</v>
      </c>
    </row>
    <row r="325" spans="1:20">
      <c r="A325" s="3" t="s">
        <v>384</v>
      </c>
      <c r="B325">
        <v>23</v>
      </c>
      <c r="K325" s="3" t="s">
        <v>376</v>
      </c>
      <c r="L325">
        <v>0</v>
      </c>
      <c r="M325" t="str">
        <f t="shared" si="18"/>
        <v>Tony Ura</v>
      </c>
      <c r="N325">
        <f ca="1" t="shared" si="19"/>
        <v>1</v>
      </c>
      <c r="P325" s="3" t="s">
        <v>340</v>
      </c>
      <c r="Q325">
        <v>217.14</v>
      </c>
      <c r="S325" t="str">
        <f t="shared" si="20"/>
        <v>Paul van Meekeren</v>
      </c>
      <c r="T325">
        <f ca="1" t="shared" si="21"/>
        <v>217.14</v>
      </c>
    </row>
    <row r="326" spans="1:20">
      <c r="A326" s="3" t="s">
        <v>385</v>
      </c>
      <c r="B326">
        <v>1</v>
      </c>
      <c r="K326" s="3" t="s">
        <v>377</v>
      </c>
      <c r="L326">
        <v>1</v>
      </c>
      <c r="M326" t="str">
        <f t="shared" si="18"/>
        <v>Towhid Hridoy</v>
      </c>
      <c r="N326">
        <f ca="1" t="shared" si="19"/>
        <v>11</v>
      </c>
      <c r="P326" s="3" t="s">
        <v>341</v>
      </c>
      <c r="Q326">
        <v>0</v>
      </c>
      <c r="S326" t="str">
        <f t="shared" si="20"/>
        <v>Philip Salt</v>
      </c>
      <c r="T326">
        <f ca="1" t="shared" si="21"/>
        <v>0</v>
      </c>
    </row>
    <row r="327" spans="1:20">
      <c r="A327" s="3" t="s">
        <v>386</v>
      </c>
      <c r="B327">
        <v>11</v>
      </c>
      <c r="K327" s="3" t="s">
        <v>378</v>
      </c>
      <c r="L327">
        <v>11</v>
      </c>
      <c r="M327" t="str">
        <f t="shared" si="18"/>
        <v>Travis Head</v>
      </c>
      <c r="N327">
        <f ca="1" t="shared" si="19"/>
        <v>16</v>
      </c>
      <c r="P327" s="3" t="s">
        <v>342</v>
      </c>
      <c r="Q327">
        <v>403.75</v>
      </c>
      <c r="S327" t="str">
        <f t="shared" si="20"/>
        <v>Pooran (wk)</v>
      </c>
      <c r="T327">
        <f ca="1" t="shared" si="21"/>
        <v>403.75</v>
      </c>
    </row>
    <row r="328" spans="1:20">
      <c r="A328" s="3" t="s">
        <v>387</v>
      </c>
      <c r="B328">
        <v>67</v>
      </c>
      <c r="K328" s="3" t="s">
        <v>379</v>
      </c>
      <c r="L328">
        <v>16</v>
      </c>
      <c r="M328" t="str">
        <f t="shared" si="18"/>
        <v>Trent Boult</v>
      </c>
      <c r="N328">
        <f ca="1" t="shared" si="19"/>
        <v>1</v>
      </c>
      <c r="P328" s="3" t="s">
        <v>343</v>
      </c>
      <c r="Q328">
        <v>147.06</v>
      </c>
      <c r="S328" t="str">
        <f t="shared" si="20"/>
        <v>Pratik Athavale (wk)</v>
      </c>
      <c r="T328">
        <f ca="1" t="shared" si="21"/>
        <v>147.06</v>
      </c>
    </row>
    <row r="329" spans="1:20">
      <c r="A329" s="3" t="s">
        <v>388</v>
      </c>
      <c r="B329">
        <v>1</v>
      </c>
      <c r="K329" s="3" t="s">
        <v>380</v>
      </c>
      <c r="L329">
        <v>1</v>
      </c>
      <c r="M329" t="str">
        <f t="shared" si="18"/>
        <v>Tristan Stubbs</v>
      </c>
      <c r="N329">
        <f ca="1" t="shared" si="19"/>
        <v>5</v>
      </c>
      <c r="P329" s="3" t="s">
        <v>344</v>
      </c>
      <c r="Q329">
        <v>382.22</v>
      </c>
      <c r="S329" t="str">
        <f t="shared" si="20"/>
        <v>Quinton de Kock (wk)</v>
      </c>
      <c r="T329">
        <f ca="1" t="shared" si="21"/>
        <v>382.22</v>
      </c>
    </row>
    <row r="330" spans="1:20">
      <c r="A330" s="3" t="s">
        <v>389</v>
      </c>
      <c r="B330">
        <v>1</v>
      </c>
      <c r="K330" s="3" t="s">
        <v>381</v>
      </c>
      <c r="L330">
        <v>5</v>
      </c>
      <c r="M330" t="str">
        <f t="shared" si="18"/>
        <v>Trumpelmann</v>
      </c>
      <c r="N330">
        <f ca="1" t="shared" si="19"/>
        <v>1</v>
      </c>
      <c r="P330" s="3" t="s">
        <v>345</v>
      </c>
      <c r="Q330">
        <v>216.4</v>
      </c>
      <c r="S330" t="str">
        <f t="shared" si="20"/>
        <v>R Topley</v>
      </c>
      <c r="T330">
        <f ca="1" t="shared" si="21"/>
        <v>216.4</v>
      </c>
    </row>
    <row r="331" spans="1:20">
      <c r="A331" s="3" t="s">
        <v>390</v>
      </c>
      <c r="B331">
        <v>20</v>
      </c>
      <c r="K331" s="3" t="s">
        <v>382</v>
      </c>
      <c r="L331">
        <v>1</v>
      </c>
      <c r="M331" t="str">
        <f t="shared" si="18"/>
        <v>Usman Khan</v>
      </c>
      <c r="N331">
        <f ca="1" t="shared" si="19"/>
        <v>1</v>
      </c>
      <c r="P331" s="3" t="s">
        <v>346</v>
      </c>
      <c r="Q331">
        <v>132.14</v>
      </c>
      <c r="S331" t="str">
        <f t="shared" si="20"/>
        <v>Rabada</v>
      </c>
      <c r="T331">
        <f ca="1" t="shared" si="21"/>
        <v>132.14</v>
      </c>
    </row>
    <row r="332" spans="1:20">
      <c r="A332" s="3" t="s">
        <v>391</v>
      </c>
      <c r="B332">
        <v>17</v>
      </c>
      <c r="K332" s="3" t="s">
        <v>383</v>
      </c>
      <c r="L332">
        <v>1</v>
      </c>
      <c r="M332" t="str">
        <f t="shared" ref="M332:M345" si="22">K333</f>
        <v>van Beek</v>
      </c>
      <c r="N332">
        <f ca="1" t="shared" ref="N332:N345" si="23">GETPIVOTDATA("Total Boundaries",$K$11,"Player",K333)</f>
        <v>3</v>
      </c>
      <c r="P332" s="3" t="s">
        <v>347</v>
      </c>
      <c r="Q332">
        <v>132.86</v>
      </c>
      <c r="S332" t="str">
        <f t="shared" si="20"/>
        <v>Rachin Ravindra</v>
      </c>
      <c r="T332">
        <f ca="1" t="shared" si="21"/>
        <v>132.86</v>
      </c>
    </row>
    <row r="333" spans="1:20">
      <c r="A333" s="3" t="s">
        <v>392</v>
      </c>
      <c r="B333">
        <v>0</v>
      </c>
      <c r="K333" s="3" t="s">
        <v>384</v>
      </c>
      <c r="L333">
        <v>3</v>
      </c>
      <c r="M333" t="str">
        <f t="shared" si="22"/>
        <v>van Meekeren</v>
      </c>
      <c r="N333">
        <f ca="1" t="shared" si="23"/>
        <v>0</v>
      </c>
      <c r="P333" s="3" t="s">
        <v>348</v>
      </c>
      <c r="Q333">
        <v>113.33</v>
      </c>
      <c r="S333" t="str">
        <f t="shared" si="20"/>
        <v>Rafiullah</v>
      </c>
      <c r="T333">
        <f ca="1" t="shared" si="21"/>
        <v>113.33</v>
      </c>
    </row>
    <row r="334" spans="1:20">
      <c r="A334" s="3" t="s">
        <v>393</v>
      </c>
      <c r="B334">
        <v>95</v>
      </c>
      <c r="K334" s="3" t="s">
        <v>385</v>
      </c>
      <c r="L334">
        <v>0</v>
      </c>
      <c r="M334" t="str">
        <f t="shared" si="22"/>
        <v>van Schalkwyk</v>
      </c>
      <c r="N334">
        <f ca="1" t="shared" si="23"/>
        <v>1</v>
      </c>
      <c r="P334" s="3" t="s">
        <v>349</v>
      </c>
      <c r="Q334">
        <v>0</v>
      </c>
      <c r="S334" t="str">
        <f t="shared" si="20"/>
        <v>Rahmanullah Gurbaz (wk)</v>
      </c>
      <c r="T334">
        <f ca="1" t="shared" si="21"/>
        <v>0</v>
      </c>
    </row>
    <row r="335" spans="1:20">
      <c r="A335" s="3" t="s">
        <v>394</v>
      </c>
      <c r="B335">
        <v>15</v>
      </c>
      <c r="K335" s="3" t="s">
        <v>386</v>
      </c>
      <c r="L335">
        <v>1</v>
      </c>
      <c r="M335" t="str">
        <f t="shared" si="22"/>
        <v>Vikramjit Singh</v>
      </c>
      <c r="N335">
        <f ca="1" t="shared" si="23"/>
        <v>8</v>
      </c>
      <c r="P335" s="3" t="s">
        <v>350</v>
      </c>
      <c r="Q335">
        <v>340.43</v>
      </c>
      <c r="S335" t="str">
        <f t="shared" si="20"/>
        <v>Rashid Khan (c)</v>
      </c>
      <c r="T335">
        <f ca="1" t="shared" si="21"/>
        <v>340.43</v>
      </c>
    </row>
    <row r="336" spans="1:20">
      <c r="A336" s="3" t="s">
        <v>395</v>
      </c>
      <c r="B336">
        <v>15</v>
      </c>
      <c r="K336" s="3" t="s">
        <v>387</v>
      </c>
      <c r="L336">
        <v>8</v>
      </c>
      <c r="M336" t="str">
        <f t="shared" si="22"/>
        <v>Virat Kohli</v>
      </c>
      <c r="N336">
        <f ca="1" t="shared" si="23"/>
        <v>0</v>
      </c>
      <c r="P336" s="3" t="s">
        <v>351</v>
      </c>
      <c r="Q336">
        <v>121.9</v>
      </c>
      <c r="S336" t="str">
        <f t="shared" si="20"/>
        <v>Ravinderpal Singh</v>
      </c>
      <c r="T336">
        <f ca="1" t="shared" si="21"/>
        <v>121.9</v>
      </c>
    </row>
    <row r="337" spans="1:20">
      <c r="A337" s="3" t="s">
        <v>396</v>
      </c>
      <c r="B337">
        <v>29</v>
      </c>
      <c r="K337" s="3" t="s">
        <v>388</v>
      </c>
      <c r="L337">
        <v>0</v>
      </c>
      <c r="M337" t="str">
        <f t="shared" si="22"/>
        <v>Vivian Kingma</v>
      </c>
      <c r="N337">
        <f ca="1" t="shared" si="23"/>
        <v>0</v>
      </c>
      <c r="P337" s="3" t="s">
        <v>352</v>
      </c>
      <c r="Q337">
        <v>47.83</v>
      </c>
      <c r="S337" t="str">
        <f t="shared" si="20"/>
        <v>Ravindra Jadeja</v>
      </c>
      <c r="T337">
        <f ca="1" t="shared" si="21"/>
        <v>47.83</v>
      </c>
    </row>
    <row r="338" spans="1:20">
      <c r="A338" s="3" t="s">
        <v>397</v>
      </c>
      <c r="B338">
        <v>27</v>
      </c>
      <c r="K338" s="3" t="s">
        <v>389</v>
      </c>
      <c r="L338">
        <v>0</v>
      </c>
      <c r="M338" t="str">
        <f t="shared" si="22"/>
        <v>W Hasaranga (c)</v>
      </c>
      <c r="N338">
        <f ca="1" t="shared" si="23"/>
        <v>3</v>
      </c>
      <c r="P338" s="3" t="s">
        <v>353</v>
      </c>
      <c r="Q338">
        <v>325</v>
      </c>
      <c r="S338" t="str">
        <f t="shared" si="20"/>
        <v>Reece Topley</v>
      </c>
      <c r="T338">
        <f ca="1" t="shared" si="21"/>
        <v>325</v>
      </c>
    </row>
    <row r="339" spans="1:20">
      <c r="A339" s="3" t="s">
        <v>43</v>
      </c>
      <c r="B339">
        <v>8081</v>
      </c>
      <c r="K339" s="3" t="s">
        <v>390</v>
      </c>
      <c r="L339">
        <v>3</v>
      </c>
      <c r="M339" t="str">
        <f t="shared" si="22"/>
        <v>Wade (wk)</v>
      </c>
      <c r="N339">
        <f ca="1" t="shared" si="23"/>
        <v>3</v>
      </c>
      <c r="P339" s="3" t="s">
        <v>354</v>
      </c>
      <c r="Q339">
        <v>0</v>
      </c>
      <c r="S339" t="str">
        <f t="shared" si="20"/>
        <v>Reeza Hendricks</v>
      </c>
      <c r="T339">
        <f ca="1" t="shared" si="21"/>
        <v>0</v>
      </c>
    </row>
    <row r="340" spans="11:20">
      <c r="K340" s="3" t="s">
        <v>391</v>
      </c>
      <c r="L340">
        <v>3</v>
      </c>
      <c r="M340" t="str">
        <f t="shared" si="22"/>
        <v>Wanindu Hasaranga (c)</v>
      </c>
      <c r="N340">
        <f ca="1" t="shared" si="23"/>
        <v>0</v>
      </c>
      <c r="P340" s="3" t="s">
        <v>355</v>
      </c>
      <c r="Q340">
        <v>266.66</v>
      </c>
      <c r="S340" t="str">
        <f t="shared" si="20"/>
        <v>Riazat Ali Shah</v>
      </c>
      <c r="T340">
        <f ca="1" t="shared" si="21"/>
        <v>266.66</v>
      </c>
    </row>
    <row r="341" spans="11:20">
      <c r="K341" s="3" t="s">
        <v>392</v>
      </c>
      <c r="L341">
        <v>0</v>
      </c>
      <c r="M341" t="str">
        <f t="shared" si="22"/>
        <v>Warner</v>
      </c>
      <c r="N341">
        <f ca="1" t="shared" si="23"/>
        <v>13</v>
      </c>
      <c r="P341" s="3" t="s">
        <v>356</v>
      </c>
      <c r="Q341">
        <v>100</v>
      </c>
      <c r="S341" t="str">
        <f t="shared" si="20"/>
        <v>Richie Berrington (c)</v>
      </c>
      <c r="T341">
        <f ca="1" t="shared" si="21"/>
        <v>100</v>
      </c>
    </row>
    <row r="342" spans="11:20">
      <c r="K342" s="3" t="s">
        <v>393</v>
      </c>
      <c r="L342">
        <v>13</v>
      </c>
      <c r="M342" t="str">
        <f t="shared" si="22"/>
        <v>Wiese</v>
      </c>
      <c r="N342">
        <f ca="1" t="shared" si="23"/>
        <v>1</v>
      </c>
      <c r="P342" s="3" t="s">
        <v>357</v>
      </c>
      <c r="Q342">
        <v>170.83</v>
      </c>
      <c r="S342" t="str">
        <f t="shared" si="20"/>
        <v>Rishabh Pant (wk)</v>
      </c>
      <c r="T342">
        <f ca="1" t="shared" si="21"/>
        <v>170.83</v>
      </c>
    </row>
    <row r="343" spans="11:20">
      <c r="K343" s="3" t="s">
        <v>394</v>
      </c>
      <c r="L343">
        <v>1</v>
      </c>
      <c r="M343" t="str">
        <f t="shared" si="22"/>
        <v>Will Jacks</v>
      </c>
      <c r="N343">
        <f ca="1" t="shared" si="23"/>
        <v>2</v>
      </c>
      <c r="P343" s="3" t="s">
        <v>358</v>
      </c>
      <c r="Q343">
        <v>200</v>
      </c>
      <c r="S343" t="str">
        <f t="shared" si="20"/>
        <v>Rishad Hossain</v>
      </c>
      <c r="T343">
        <f ca="1" t="shared" si="21"/>
        <v>200</v>
      </c>
    </row>
    <row r="344" spans="11:20">
      <c r="K344" s="3" t="s">
        <v>395</v>
      </c>
      <c r="L344">
        <v>2</v>
      </c>
      <c r="M344" t="str">
        <f t="shared" si="22"/>
        <v>Zane Green (wk)</v>
      </c>
      <c r="N344">
        <f ca="1" t="shared" si="23"/>
        <v>2</v>
      </c>
      <c r="P344" s="3" t="s">
        <v>359</v>
      </c>
      <c r="Q344">
        <v>0</v>
      </c>
      <c r="S344" t="str">
        <f t="shared" si="20"/>
        <v>Rizwan (wk)</v>
      </c>
      <c r="T344">
        <f ca="1" t="shared" si="21"/>
        <v>0</v>
      </c>
    </row>
    <row r="345" spans="11:20">
      <c r="K345" s="3" t="s">
        <v>396</v>
      </c>
      <c r="L345">
        <v>2</v>
      </c>
      <c r="M345" t="str">
        <f t="shared" si="22"/>
        <v>Zeeshan Maqsood</v>
      </c>
      <c r="N345">
        <f ca="1" t="shared" si="23"/>
        <v>4</v>
      </c>
      <c r="P345" s="3" t="s">
        <v>360</v>
      </c>
      <c r="Q345">
        <v>0</v>
      </c>
      <c r="S345" t="str">
        <f t="shared" si="20"/>
        <v>Robinson Obuya</v>
      </c>
      <c r="T345">
        <f ca="1" t="shared" si="21"/>
        <v>0</v>
      </c>
    </row>
    <row r="346" spans="11:20">
      <c r="K346" s="3" t="s">
        <v>397</v>
      </c>
      <c r="L346">
        <v>4</v>
      </c>
      <c r="P346" s="3" t="s">
        <v>361</v>
      </c>
      <c r="Q346">
        <v>0</v>
      </c>
      <c r="S346" t="str">
        <f t="shared" si="20"/>
        <v>Roger Mukasa</v>
      </c>
      <c r="T346">
        <f ca="1" t="shared" si="21"/>
        <v>0</v>
      </c>
    </row>
    <row r="347" spans="11:20">
      <c r="K347" s="3" t="s">
        <v>43</v>
      </c>
      <c r="L347">
        <v>964</v>
      </c>
      <c r="P347" s="3" t="s">
        <v>362</v>
      </c>
      <c r="Q347">
        <v>328.33</v>
      </c>
      <c r="S347" t="str">
        <f t="shared" si="20"/>
        <v>Rohit (c)</v>
      </c>
      <c r="T347">
        <f ca="1" t="shared" si="21"/>
        <v>328.33</v>
      </c>
    </row>
    <row r="348" spans="16:20">
      <c r="P348" s="3" t="s">
        <v>363</v>
      </c>
      <c r="Q348">
        <v>83.33</v>
      </c>
      <c r="S348" t="str">
        <f t="shared" si="20"/>
        <v>Rohit Paudel (c)</v>
      </c>
      <c r="T348">
        <f ca="1" t="shared" si="21"/>
        <v>83.33</v>
      </c>
    </row>
    <row r="349" spans="16:20">
      <c r="P349" s="3" t="s">
        <v>364</v>
      </c>
      <c r="Q349">
        <v>362.58</v>
      </c>
      <c r="S349" t="str">
        <f t="shared" si="20"/>
        <v>Rohit Sharma (c)</v>
      </c>
      <c r="T349">
        <f ca="1" t="shared" si="21"/>
        <v>362.58</v>
      </c>
    </row>
    <row r="350" spans="16:20">
      <c r="P350" s="3" t="s">
        <v>365</v>
      </c>
      <c r="Q350">
        <v>12.5</v>
      </c>
      <c r="S350" t="str">
        <f t="shared" si="20"/>
        <v>Romario Shepherd</v>
      </c>
      <c r="T350">
        <f ca="1" t="shared" si="21"/>
        <v>12.5</v>
      </c>
    </row>
    <row r="351" spans="16:20">
      <c r="P351" s="3" t="s">
        <v>366</v>
      </c>
      <c r="Q351">
        <v>239.54</v>
      </c>
      <c r="S351" t="str">
        <f t="shared" si="20"/>
        <v>Ronak Patel</v>
      </c>
      <c r="T351">
        <f ca="1" t="shared" si="21"/>
        <v>239.54</v>
      </c>
    </row>
    <row r="352" spans="16:20">
      <c r="P352" s="3" t="s">
        <v>367</v>
      </c>
      <c r="Q352">
        <v>448.61</v>
      </c>
      <c r="S352" t="str">
        <f t="shared" si="20"/>
        <v>Roston Chase</v>
      </c>
      <c r="T352">
        <f ca="1" t="shared" si="21"/>
        <v>448.61</v>
      </c>
    </row>
    <row r="353" spans="16:20">
      <c r="P353" s="3" t="s">
        <v>368</v>
      </c>
      <c r="Q353">
        <v>0</v>
      </c>
      <c r="S353" t="str">
        <f t="shared" si="20"/>
        <v>Rovman Powell (c)</v>
      </c>
      <c r="T353">
        <f ca="1" t="shared" si="21"/>
        <v>0</v>
      </c>
    </row>
    <row r="354" spans="16:20">
      <c r="P354" s="3" t="s">
        <v>369</v>
      </c>
      <c r="Q354">
        <v>0</v>
      </c>
      <c r="S354" t="str">
        <f t="shared" si="20"/>
        <v>Ruben Trumpelmann</v>
      </c>
      <c r="T354">
        <f ca="1" t="shared" si="21"/>
        <v>0</v>
      </c>
    </row>
    <row r="355" spans="16:20">
      <c r="P355" s="3" t="s">
        <v>370</v>
      </c>
      <c r="Q355">
        <v>284.62</v>
      </c>
      <c r="S355" t="str">
        <f t="shared" si="20"/>
        <v>Russell</v>
      </c>
      <c r="T355">
        <f ca="1" t="shared" si="21"/>
        <v>284.62</v>
      </c>
    </row>
    <row r="356" spans="16:20">
      <c r="P356" s="3" t="s">
        <v>371</v>
      </c>
      <c r="Q356">
        <v>85</v>
      </c>
      <c r="S356" t="str">
        <f t="shared" si="20"/>
        <v>Saad Bin Zafar (c)</v>
      </c>
      <c r="T356">
        <f ca="1" t="shared" si="21"/>
        <v>85</v>
      </c>
    </row>
    <row r="357" spans="16:20">
      <c r="P357" s="3" t="s">
        <v>372</v>
      </c>
      <c r="Q357">
        <v>180</v>
      </c>
      <c r="S357" t="str">
        <f t="shared" si="20"/>
        <v>Safyaan Sharif</v>
      </c>
      <c r="T357">
        <f ca="1" t="shared" si="21"/>
        <v>180</v>
      </c>
    </row>
    <row r="358" spans="16:20">
      <c r="P358" s="3" t="s">
        <v>373</v>
      </c>
      <c r="Q358">
        <v>0</v>
      </c>
      <c r="S358" t="str">
        <f t="shared" si="20"/>
        <v>Sagar Dhakal</v>
      </c>
      <c r="T358">
        <f ca="1" t="shared" si="21"/>
        <v>0</v>
      </c>
    </row>
    <row r="359" spans="16:20">
      <c r="P359" s="3" t="s">
        <v>374</v>
      </c>
      <c r="Q359">
        <v>533.93</v>
      </c>
      <c r="S359" t="str">
        <f t="shared" si="20"/>
        <v>Saim Ayub</v>
      </c>
      <c r="T359">
        <f ca="1" t="shared" si="21"/>
        <v>533.93</v>
      </c>
    </row>
    <row r="360" spans="16:20">
      <c r="P360" s="3" t="s">
        <v>375</v>
      </c>
      <c r="Q360">
        <v>60</v>
      </c>
      <c r="S360" t="str">
        <f t="shared" si="20"/>
        <v>Salt</v>
      </c>
      <c r="T360">
        <f ca="1" t="shared" si="21"/>
        <v>60</v>
      </c>
    </row>
    <row r="361" spans="16:20">
      <c r="P361" s="3" t="s">
        <v>376</v>
      </c>
      <c r="Q361">
        <v>0</v>
      </c>
      <c r="S361" t="str">
        <f t="shared" si="20"/>
        <v>Sam Curran</v>
      </c>
      <c r="T361">
        <f ca="1" t="shared" si="21"/>
        <v>0</v>
      </c>
    </row>
    <row r="362" spans="16:20">
      <c r="P362" s="3" t="s">
        <v>377</v>
      </c>
      <c r="Q362">
        <v>167.78</v>
      </c>
      <c r="S362" t="str">
        <f t="shared" si="20"/>
        <v>Samarawickrama</v>
      </c>
      <c r="T362">
        <f ca="1" t="shared" si="21"/>
        <v>167.78</v>
      </c>
    </row>
    <row r="363" spans="16:20">
      <c r="P363" s="3" t="s">
        <v>378</v>
      </c>
      <c r="Q363">
        <v>497.39</v>
      </c>
      <c r="S363" t="str">
        <f t="shared" si="20"/>
        <v>Sandeep Lamichhane</v>
      </c>
      <c r="T363">
        <f ca="1" t="shared" si="21"/>
        <v>497.39</v>
      </c>
    </row>
    <row r="364" spans="16:20">
      <c r="P364" s="3" t="s">
        <v>379</v>
      </c>
      <c r="Q364">
        <v>338.78</v>
      </c>
      <c r="S364" t="str">
        <f t="shared" si="20"/>
        <v>Santner</v>
      </c>
      <c r="T364">
        <f ca="1" t="shared" si="21"/>
        <v>338.78</v>
      </c>
    </row>
    <row r="365" spans="16:20">
      <c r="P365" s="3" t="s">
        <v>380</v>
      </c>
      <c r="Q365">
        <v>217.86</v>
      </c>
      <c r="S365" t="str">
        <f t="shared" si="20"/>
        <v>Saurabh Netravalkar</v>
      </c>
      <c r="T365">
        <f ca="1" t="shared" si="21"/>
        <v>217.86</v>
      </c>
    </row>
    <row r="366" spans="16:20">
      <c r="P366" s="3" t="s">
        <v>381</v>
      </c>
      <c r="Q366">
        <v>285.62</v>
      </c>
      <c r="S366" t="str">
        <f t="shared" si="20"/>
        <v>Scott Edwards (c &amp; wk)</v>
      </c>
      <c r="T366">
        <f ca="1" t="shared" si="21"/>
        <v>285.62</v>
      </c>
    </row>
    <row r="367" spans="16:20">
      <c r="P367" s="3" t="s">
        <v>382</v>
      </c>
      <c r="Q367">
        <v>150</v>
      </c>
      <c r="S367" t="str">
        <f t="shared" si="20"/>
        <v>Semo Kamea</v>
      </c>
      <c r="T367">
        <f ca="1" t="shared" si="21"/>
        <v>150</v>
      </c>
    </row>
    <row r="368" spans="16:20">
      <c r="P368" s="3" t="s">
        <v>383</v>
      </c>
      <c r="Q368">
        <v>453.34</v>
      </c>
      <c r="S368" t="str">
        <f t="shared" ref="S368:S381" si="24">P324</f>
        <v>Sese Bau</v>
      </c>
      <c r="T368">
        <f ca="1" t="shared" si="21"/>
        <v>453.34</v>
      </c>
    </row>
    <row r="369" spans="16:20">
      <c r="P369" s="3" t="s">
        <v>384</v>
      </c>
      <c r="Q369">
        <v>104.55</v>
      </c>
      <c r="S369" t="str">
        <f t="shared" si="24"/>
        <v>Shadab Khan</v>
      </c>
      <c r="T369">
        <f ca="1" t="shared" ref="T369:T382" si="25">GETPIVOTDATA("scored_SR",$P$47,"Player",P369)</f>
        <v>104.55</v>
      </c>
    </row>
    <row r="370" spans="16:20">
      <c r="P370" s="3" t="s">
        <v>385</v>
      </c>
      <c r="Q370">
        <v>100</v>
      </c>
      <c r="S370" t="str">
        <f t="shared" si="24"/>
        <v>Shadley van Schalkwyk</v>
      </c>
      <c r="T370">
        <f ca="1" t="shared" si="25"/>
        <v>100</v>
      </c>
    </row>
    <row r="371" spans="16:20">
      <c r="P371" s="3" t="s">
        <v>386</v>
      </c>
      <c r="Q371">
        <v>110</v>
      </c>
      <c r="S371" t="str">
        <f t="shared" si="24"/>
        <v>Shaheen Afridi</v>
      </c>
      <c r="T371">
        <f ca="1" t="shared" si="25"/>
        <v>110</v>
      </c>
    </row>
    <row r="372" spans="16:20">
      <c r="P372" s="3" t="s">
        <v>387</v>
      </c>
      <c r="Q372">
        <v>381.66</v>
      </c>
      <c r="S372" t="str">
        <f t="shared" si="24"/>
        <v>Shai Hope</v>
      </c>
      <c r="T372">
        <f ca="1" t="shared" si="25"/>
        <v>381.66</v>
      </c>
    </row>
    <row r="373" spans="16:20">
      <c r="P373" s="3" t="s">
        <v>388</v>
      </c>
      <c r="Q373">
        <v>20</v>
      </c>
      <c r="S373" t="str">
        <f t="shared" si="24"/>
        <v>Shakeel Ahmed</v>
      </c>
      <c r="T373">
        <f ca="1" t="shared" si="25"/>
        <v>20</v>
      </c>
    </row>
    <row r="374" spans="16:20">
      <c r="P374" s="3" t="s">
        <v>389</v>
      </c>
      <c r="Q374">
        <v>100</v>
      </c>
      <c r="S374" t="str">
        <f t="shared" si="24"/>
        <v>Shakib</v>
      </c>
      <c r="T374">
        <f ca="1" t="shared" si="25"/>
        <v>100</v>
      </c>
    </row>
    <row r="375" spans="16:20">
      <c r="P375" s="3" t="s">
        <v>390</v>
      </c>
      <c r="Q375">
        <v>333.33</v>
      </c>
      <c r="S375" t="str">
        <f t="shared" si="24"/>
        <v>Shakib Al Hasan</v>
      </c>
      <c r="T375">
        <f ca="1" t="shared" si="25"/>
        <v>333.33</v>
      </c>
    </row>
    <row r="376" spans="16:20">
      <c r="P376" s="3" t="s">
        <v>391</v>
      </c>
      <c r="Q376">
        <v>170</v>
      </c>
      <c r="S376" t="str">
        <f t="shared" si="24"/>
        <v>Shanaka</v>
      </c>
      <c r="T376">
        <f ca="1" t="shared" si="25"/>
        <v>170</v>
      </c>
    </row>
    <row r="377" spans="16:20">
      <c r="P377" s="3" t="s">
        <v>392</v>
      </c>
      <c r="Q377">
        <v>0</v>
      </c>
      <c r="S377" t="str">
        <f t="shared" si="24"/>
        <v>Shanto (c)</v>
      </c>
      <c r="T377">
        <f ca="1" t="shared" si="25"/>
        <v>0</v>
      </c>
    </row>
    <row r="378" spans="16:20">
      <c r="P378" s="3" t="s">
        <v>393</v>
      </c>
      <c r="Q378">
        <v>353.55</v>
      </c>
      <c r="S378" t="str">
        <f t="shared" si="24"/>
        <v>Shayan Jahangir</v>
      </c>
      <c r="T378">
        <f ca="1" t="shared" si="25"/>
        <v>353.55</v>
      </c>
    </row>
    <row r="379" spans="16:20">
      <c r="P379" s="3" t="s">
        <v>394</v>
      </c>
      <c r="Q379">
        <v>121.98</v>
      </c>
      <c r="S379" t="str">
        <f t="shared" si="24"/>
        <v>Sherfane Rutherford</v>
      </c>
      <c r="T379">
        <f ca="1" t="shared" si="25"/>
        <v>121.98</v>
      </c>
    </row>
    <row r="380" spans="16:20">
      <c r="P380" s="3" t="s">
        <v>395</v>
      </c>
      <c r="Q380">
        <v>171.43</v>
      </c>
      <c r="S380" t="str">
        <f t="shared" si="24"/>
        <v>Shivam Dube</v>
      </c>
      <c r="T380">
        <f ca="1" t="shared" si="25"/>
        <v>171.43</v>
      </c>
    </row>
    <row r="381" spans="16:20">
      <c r="P381" s="3" t="s">
        <v>396</v>
      </c>
      <c r="Q381">
        <v>128.7</v>
      </c>
      <c r="S381" t="str">
        <f t="shared" si="24"/>
        <v>Shoaib Khan</v>
      </c>
      <c r="T381">
        <f ca="1" t="shared" si="25"/>
        <v>128.7</v>
      </c>
    </row>
    <row r="382" spans="16:20">
      <c r="P382" s="3" t="s">
        <v>397</v>
      </c>
      <c r="Q382">
        <v>219.29</v>
      </c>
      <c r="S382" t="str">
        <f t="shared" ref="S382" si="26">P338</f>
        <v>Shreyas Movva (wk)</v>
      </c>
      <c r="T382">
        <f ca="1" t="shared" si="25"/>
        <v>219.29</v>
      </c>
    </row>
    <row r="383" spans="16:17">
      <c r="P383" s="3" t="s">
        <v>43</v>
      </c>
      <c r="Q383">
        <v>50686.83</v>
      </c>
    </row>
  </sheetData>
  <pageMargins left="0.7" right="0.7" top="0.75" bottom="0.75" header="0.3" footer="0.3"/>
  <headerFooter/>
  <drawing r:id="rId20"/>
  <tableParts count="1">
    <tablePart r:id="rId21"/>
  </tableParts>
  <extLst>
    <ext xmlns:x14="http://schemas.microsoft.com/office/spreadsheetml/2009/9/main" uri="{A8765BA9-456A-4dab-B4F3-ACF838C121DE}">
      <x14:slicerList>
        <x14:slicer r:id="rId2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Z1005"/>
  <sheetViews>
    <sheetView zoomScale="115" zoomScaleNormal="115" topLeftCell="N1" workbookViewId="0">
      <selection activeCell="O3" sqref="O3"/>
    </sheetView>
  </sheetViews>
  <sheetFormatPr defaultColWidth="9" defaultRowHeight="14.4"/>
  <cols>
    <col min="1" max="1" width="12.8888888888889" customWidth="1"/>
    <col min="2" max="2" width="11.2222222222222" customWidth="1"/>
    <col min="3" max="3" width="17.5555555555556" customWidth="1"/>
    <col min="4" max="4" width="20.8888888888889" customWidth="1"/>
    <col min="5" max="5" width="28.1111111111111" style="1" customWidth="1"/>
    <col min="6" max="6" width="14.6666666666667" customWidth="1"/>
    <col min="7" max="7" width="34.7777777777778" customWidth="1"/>
    <col min="8" max="8" width="28.3333333333333" customWidth="1"/>
    <col min="9" max="9" width="35" customWidth="1"/>
    <col min="10" max="10" width="24.2222222222222" customWidth="1"/>
    <col min="11" max="11" width="24.4444444444444" customWidth="1"/>
    <col min="12" max="13" width="23.4444444444444" customWidth="1"/>
    <col min="14" max="14" width="24.2222222222222" customWidth="1"/>
    <col min="15" max="15" width="10.2222222222222" customWidth="1"/>
    <col min="16" max="16" width="9.77777777777778" customWidth="1"/>
    <col min="17" max="20" width="23" customWidth="1"/>
    <col min="21" max="21" width="30.3333333333333" customWidth="1"/>
    <col min="22" max="22" width="16.3333333333333" customWidth="1"/>
    <col min="23" max="23" width="15.6666666666667" customWidth="1"/>
    <col min="24" max="24" width="13.8888888888889" customWidth="1"/>
    <col min="25" max="25" width="18.3333333333333" customWidth="1"/>
  </cols>
  <sheetData>
    <row r="1" spans="1:26">
      <c r="A1" s="1" t="s">
        <v>445</v>
      </c>
      <c r="B1" s="1" t="s">
        <v>446</v>
      </c>
      <c r="C1" s="1" t="s">
        <v>447</v>
      </c>
      <c r="D1" s="1" t="s">
        <v>448</v>
      </c>
      <c r="E1" s="1" t="s">
        <v>449</v>
      </c>
      <c r="F1" s="1" t="s">
        <v>450</v>
      </c>
      <c r="G1" s="1" t="s">
        <v>451</v>
      </c>
      <c r="H1" s="1" t="s">
        <v>452</v>
      </c>
      <c r="I1" s="1" t="s">
        <v>453</v>
      </c>
      <c r="J1" s="1" t="s">
        <v>454</v>
      </c>
      <c r="K1" s="1" t="s">
        <v>56</v>
      </c>
      <c r="L1" s="1" t="s">
        <v>455</v>
      </c>
      <c r="M1" s="1" t="s">
        <v>456</v>
      </c>
      <c r="N1" s="1" t="s">
        <v>457</v>
      </c>
      <c r="O1" s="1" t="s">
        <v>411</v>
      </c>
      <c r="P1" s="1" t="s">
        <v>458</v>
      </c>
      <c r="Q1" s="1" t="s">
        <v>459</v>
      </c>
      <c r="R1" s="1" t="s">
        <v>460</v>
      </c>
      <c r="S1" s="1" t="s">
        <v>461</v>
      </c>
      <c r="T1" t="s">
        <v>462</v>
      </c>
      <c r="U1" s="1" t="s">
        <v>463</v>
      </c>
      <c r="V1" s="1" t="s">
        <v>464</v>
      </c>
      <c r="W1" s="1" t="s">
        <v>465</v>
      </c>
      <c r="X1" s="1" t="s">
        <v>466</v>
      </c>
      <c r="Y1" s="1" t="s">
        <v>467</v>
      </c>
      <c r="Z1" t="s">
        <v>468</v>
      </c>
    </row>
    <row r="2" spans="1:26">
      <c r="A2" s="1" t="s">
        <v>90</v>
      </c>
      <c r="B2" s="1" t="s">
        <v>28</v>
      </c>
      <c r="C2" s="1" t="str">
        <f>MID(iccwt20_2024[[#This Row],[Times]],FIND(",",iccwt20_2024[[#This Row],[Times]])+2,LEN(iccwt20_2024[[#This Row],[Times]])-FIND(",",iccwt20_2024[[#This Row],[Times]])-1)</f>
        <v>07:30 PM LOCAL  </v>
      </c>
      <c r="D2" s="1" t="str">
        <f>MID(iccwt20_2024[[#This Row],[Times]],FIND(",",iccwt20_2024[[#This Row],[Times]])-3,6)&amp;" 2024"</f>
        <v> 01, 0 2024</v>
      </c>
      <c r="E2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2" s="1" t="str">
        <f>TEXT(DATE(2024,MONTH(DATEVALUE(LEFT(iccwt20_2024[[#This Row],[Times]],3)&amp;" 1")),MID(iccwt20_2024[[#This Row],[Times]],5,2)),"dddd")</f>
        <v>Saturday</v>
      </c>
      <c r="G2" s="1" t="s">
        <v>469</v>
      </c>
      <c r="H2" s="1" t="s">
        <v>425</v>
      </c>
      <c r="I2" s="1" t="s">
        <v>441</v>
      </c>
      <c r="J2" s="1" t="s">
        <v>470</v>
      </c>
      <c r="K2" s="1" t="s">
        <v>2</v>
      </c>
      <c r="L2" s="2" t="s">
        <v>471</v>
      </c>
      <c r="M2" s="2">
        <v>23</v>
      </c>
      <c r="N2" s="2">
        <v>16</v>
      </c>
      <c r="O2" s="2">
        <f>iccwt20_2024[[#This Row],[scored_4s]]+iccwt20_2024[[#This Row],[scored_6s]]</f>
        <v>5</v>
      </c>
      <c r="P2" s="2">
        <v>5</v>
      </c>
      <c r="Q2" s="2">
        <v>0</v>
      </c>
      <c r="R2" s="2">
        <v>143.75</v>
      </c>
      <c r="S2" s="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s="1" t="s">
        <v>90</v>
      </c>
      <c r="B3" s="1" t="s">
        <v>28</v>
      </c>
      <c r="C3" s="1" t="str">
        <f>MID(iccwt20_2024[[#This Row],[Times]],FIND(",",iccwt20_2024[[#This Row],[Times]])+2,LEN(iccwt20_2024[[#This Row],[Times]])-FIND(",",iccwt20_2024[[#This Row],[Times]])-1)</f>
        <v>07:30 PM LOCAL  </v>
      </c>
      <c r="D3" s="1" t="str">
        <f>MID(iccwt20_2024[[#This Row],[Times]],FIND(",",iccwt20_2024[[#This Row],[Times]])-3,6)&amp;" 2024"</f>
        <v> 01, 0 2024</v>
      </c>
      <c r="E3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3" s="1" t="str">
        <f>TEXT(DATE(2024,MONTH(DATEVALUE(LEFT(iccwt20_2024[[#This Row],[Times]],3)&amp;" 1")),MID(iccwt20_2024[[#This Row],[Times]],5,2)),"dddd")</f>
        <v>Saturday</v>
      </c>
      <c r="G3" s="1" t="s">
        <v>469</v>
      </c>
      <c r="H3" s="1" t="s">
        <v>425</v>
      </c>
      <c r="I3" s="1" t="s">
        <v>441</v>
      </c>
      <c r="J3" s="1" t="s">
        <v>470</v>
      </c>
      <c r="K3" s="1" t="s">
        <v>273</v>
      </c>
      <c r="L3" s="2" t="s">
        <v>472</v>
      </c>
      <c r="M3" s="2">
        <v>61</v>
      </c>
      <c r="N3" s="2">
        <v>44</v>
      </c>
      <c r="O3" s="2">
        <f>iccwt20_2024[[#This Row],[scored_4s]]+iccwt20_2024[[#This Row],[scored_6s]]</f>
        <v>9</v>
      </c>
      <c r="P3" s="2">
        <v>6</v>
      </c>
      <c r="Q3" s="2">
        <v>3</v>
      </c>
      <c r="R3" s="2">
        <v>138.64</v>
      </c>
      <c r="S3" s="2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</v>
      </c>
    </row>
    <row r="4" spans="1:26">
      <c r="A4" s="1" t="s">
        <v>90</v>
      </c>
      <c r="B4" s="1" t="s">
        <v>28</v>
      </c>
      <c r="C4" s="1" t="str">
        <f>MID(iccwt20_2024[[#This Row],[Times]],FIND(",",iccwt20_2024[[#This Row],[Times]])+2,LEN(iccwt20_2024[[#This Row],[Times]])-FIND(",",iccwt20_2024[[#This Row],[Times]])-1)</f>
        <v>07:30 PM LOCAL  </v>
      </c>
      <c r="D4" s="1" t="str">
        <f>MID(iccwt20_2024[[#This Row],[Times]],FIND(",",iccwt20_2024[[#This Row],[Times]])-3,6)&amp;" 2024"</f>
        <v> 01, 0 2024</v>
      </c>
      <c r="E4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4" s="1" t="str">
        <f>TEXT(DATE(2024,MONTH(DATEVALUE(LEFT(iccwt20_2024[[#This Row],[Times]],3)&amp;" 1")),MID(iccwt20_2024[[#This Row],[Times]],5,2)),"dddd")</f>
        <v>Saturday</v>
      </c>
      <c r="G4" s="1" t="s">
        <v>469</v>
      </c>
      <c r="H4" s="1" t="s">
        <v>425</v>
      </c>
      <c r="I4" s="1" t="s">
        <v>441</v>
      </c>
      <c r="J4" s="1" t="s">
        <v>470</v>
      </c>
      <c r="K4" s="1" t="s">
        <v>292</v>
      </c>
      <c r="L4" s="2" t="s">
        <v>473</v>
      </c>
      <c r="M4" s="2">
        <v>5</v>
      </c>
      <c r="N4" s="2">
        <v>7</v>
      </c>
      <c r="O4" s="2">
        <f>iccwt20_2024[[#This Row],[scored_4s]]+iccwt20_2024[[#This Row],[scored_6s]]</f>
        <v>0</v>
      </c>
      <c r="P4" s="2">
        <v>0</v>
      </c>
      <c r="Q4" s="2">
        <v>0</v>
      </c>
      <c r="R4" s="2">
        <v>71.43</v>
      </c>
      <c r="S4" s="2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</v>
      </c>
    </row>
    <row r="5" spans="1:26">
      <c r="A5" t="s">
        <v>90</v>
      </c>
      <c r="B5" t="s">
        <v>28</v>
      </c>
      <c r="C5" s="1" t="str">
        <f>MID(iccwt20_2024[[#This Row],[Times]],FIND(",",iccwt20_2024[[#This Row],[Times]])+2,LEN(iccwt20_2024[[#This Row],[Times]])-FIND(",",iccwt20_2024[[#This Row],[Times]])-1)</f>
        <v>07:30 PM LOCAL  </v>
      </c>
      <c r="D5" s="1" t="str">
        <f>MID(iccwt20_2024[[#This Row],[Times]],FIND(",",iccwt20_2024[[#This Row],[Times]])-3,6)&amp;" 2024"</f>
        <v> 01, 0 2024</v>
      </c>
      <c r="E5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5" t="str">
        <f>TEXT(DATE(2024,MONTH(DATEVALUE(LEFT(iccwt20_2024[[#This Row],[Times]],3)&amp;" 1")),MID(iccwt20_2024[[#This Row],[Times]],5,2)),"dddd")</f>
        <v>Saturday</v>
      </c>
      <c r="G5" t="s">
        <v>469</v>
      </c>
      <c r="H5" t="s">
        <v>425</v>
      </c>
      <c r="I5" t="s">
        <v>441</v>
      </c>
      <c r="J5" t="s">
        <v>470</v>
      </c>
      <c r="K5" t="s">
        <v>276</v>
      </c>
      <c r="L5" s="2" t="s">
        <v>474</v>
      </c>
      <c r="M5" s="2">
        <v>51</v>
      </c>
      <c r="N5" s="2">
        <v>31</v>
      </c>
      <c r="O5" s="2">
        <f>iccwt20_2024[[#This Row],[scored_4s]]+iccwt20_2024[[#This Row],[scored_6s]]</f>
        <v>5</v>
      </c>
      <c r="P5" s="2">
        <v>3</v>
      </c>
      <c r="Q5" s="2">
        <v>2</v>
      </c>
      <c r="R5" s="2">
        <v>164.52</v>
      </c>
      <c r="S5" s="2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</row>
    <row r="6" spans="1:26">
      <c r="A6" t="s">
        <v>90</v>
      </c>
      <c r="B6" t="s">
        <v>28</v>
      </c>
      <c r="C6" s="1" t="str">
        <f>MID(iccwt20_2024[[#This Row],[Times]],FIND(",",iccwt20_2024[[#This Row],[Times]])+2,LEN(iccwt20_2024[[#This Row],[Times]])-FIND(",",iccwt20_2024[[#This Row],[Times]])-1)</f>
        <v>07:30 PM LOCAL  </v>
      </c>
      <c r="D6" s="1" t="str">
        <f>MID(iccwt20_2024[[#This Row],[Times]],FIND(",",iccwt20_2024[[#This Row],[Times]])-3,6)&amp;" 2024"</f>
        <v> 01, 0 2024</v>
      </c>
      <c r="E6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" t="str">
        <f>TEXT(DATE(2024,MONTH(DATEVALUE(LEFT(iccwt20_2024[[#This Row],[Times]],3)&amp;" 1")),MID(iccwt20_2024[[#This Row],[Times]],5,2)),"dddd")</f>
        <v>Saturday</v>
      </c>
      <c r="G6" t="s">
        <v>469</v>
      </c>
      <c r="H6" t="s">
        <v>425</v>
      </c>
      <c r="I6" t="s">
        <v>441</v>
      </c>
      <c r="J6" t="s">
        <v>470</v>
      </c>
      <c r="K6" t="s">
        <v>353</v>
      </c>
      <c r="L6" s="2" t="s">
        <v>475</v>
      </c>
      <c r="M6" s="2">
        <v>32</v>
      </c>
      <c r="N6" s="2">
        <v>16</v>
      </c>
      <c r="O6" s="2">
        <f>iccwt20_2024[[#This Row],[scored_4s]]+iccwt20_2024[[#This Row],[scored_6s]]</f>
        <v>4</v>
      </c>
      <c r="P6" s="2">
        <v>2</v>
      </c>
      <c r="Q6" s="2">
        <v>2</v>
      </c>
      <c r="R6" s="2">
        <v>200</v>
      </c>
      <c r="S6" s="2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</v>
      </c>
    </row>
    <row r="7" spans="1:26">
      <c r="A7" t="s">
        <v>90</v>
      </c>
      <c r="B7" t="s">
        <v>28</v>
      </c>
      <c r="C7" s="1" t="str">
        <f>MID(iccwt20_2024[[#This Row],[Times]],FIND(",",iccwt20_2024[[#This Row],[Times]])+2,LEN(iccwt20_2024[[#This Row],[Times]])-FIND(",",iccwt20_2024[[#This Row],[Times]])-1)</f>
        <v>07:30 PM LOCAL  </v>
      </c>
      <c r="D7" s="1" t="str">
        <f>MID(iccwt20_2024[[#This Row],[Times]],FIND(",",iccwt20_2024[[#This Row],[Times]])-3,6)&amp;" 2024"</f>
        <v> 01, 0 2024</v>
      </c>
      <c r="E7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7" t="str">
        <f>TEXT(DATE(2024,MONTH(DATEVALUE(LEFT(iccwt20_2024[[#This Row],[Times]],3)&amp;" 1")),MID(iccwt20_2024[[#This Row],[Times]],5,2)),"dddd")</f>
        <v>Saturday</v>
      </c>
      <c r="G7" t="s">
        <v>469</v>
      </c>
      <c r="H7" t="s">
        <v>425</v>
      </c>
      <c r="I7" t="s">
        <v>441</v>
      </c>
      <c r="J7" t="s">
        <v>470</v>
      </c>
      <c r="K7" t="s">
        <v>135</v>
      </c>
      <c r="L7" s="2" t="s">
        <v>476</v>
      </c>
      <c r="M7" s="2">
        <v>11</v>
      </c>
      <c r="N7" s="2">
        <v>5</v>
      </c>
      <c r="O7" s="2">
        <f>iccwt20_2024[[#This Row],[scored_4s]]+iccwt20_2024[[#This Row],[scored_6s]]</f>
        <v>2</v>
      </c>
      <c r="P7" s="2">
        <v>1</v>
      </c>
      <c r="Q7" s="2">
        <v>1</v>
      </c>
      <c r="R7" s="2">
        <v>220</v>
      </c>
      <c r="S7" s="2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</v>
      </c>
    </row>
    <row r="8" spans="1:26">
      <c r="A8" t="s">
        <v>90</v>
      </c>
      <c r="B8" t="s">
        <v>28</v>
      </c>
      <c r="C8" s="1" t="str">
        <f>MID(iccwt20_2024[[#This Row],[Times]],FIND(",",iccwt20_2024[[#This Row],[Times]])+2,LEN(iccwt20_2024[[#This Row],[Times]])-FIND(",",iccwt20_2024[[#This Row],[Times]])-1)</f>
        <v>07:30 PM LOCAL  </v>
      </c>
      <c r="D8" s="1" t="str">
        <f>MID(iccwt20_2024[[#This Row],[Times]],FIND(",",iccwt20_2024[[#This Row],[Times]])-3,6)&amp;" 2024"</f>
        <v> 01, 0 2024</v>
      </c>
      <c r="E8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8" t="str">
        <f>TEXT(DATE(2024,MONTH(DATEVALUE(LEFT(iccwt20_2024[[#This Row],[Times]],3)&amp;" 1")),MID(iccwt20_2024[[#This Row],[Times]],5,2)),"dddd")</f>
        <v>Saturday</v>
      </c>
      <c r="G8" t="s">
        <v>469</v>
      </c>
      <c r="H8" t="s">
        <v>425</v>
      </c>
      <c r="I8" t="s">
        <v>441</v>
      </c>
      <c r="J8" t="s">
        <v>470</v>
      </c>
      <c r="K8" t="s">
        <v>133</v>
      </c>
      <c r="L8" s="2" t="s">
        <v>475</v>
      </c>
      <c r="M8" s="2">
        <v>1</v>
      </c>
      <c r="N8" s="2">
        <v>1</v>
      </c>
      <c r="O8" s="2">
        <f>iccwt20_2024[[#This Row],[scored_4s]]+iccwt20_2024[[#This Row],[scored_6s]]</f>
        <v>0</v>
      </c>
      <c r="P8" s="2">
        <v>0</v>
      </c>
      <c r="Q8" s="2">
        <v>0</v>
      </c>
      <c r="R8" s="2">
        <v>100</v>
      </c>
      <c r="S8" s="2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7</v>
      </c>
    </row>
    <row r="9" spans="1:26">
      <c r="A9" t="s">
        <v>90</v>
      </c>
      <c r="B9" t="s">
        <v>28</v>
      </c>
      <c r="C9" s="1" t="str">
        <f>MID(iccwt20_2024[[#This Row],[Times]],FIND(",",iccwt20_2024[[#This Row],[Times]])+2,LEN(iccwt20_2024[[#This Row],[Times]])-FIND(",",iccwt20_2024[[#This Row],[Times]])-1)</f>
        <v>07:30 PM LOCAL  </v>
      </c>
      <c r="D9" s="1" t="str">
        <f>MID(iccwt20_2024[[#This Row],[Times]],FIND(",",iccwt20_2024[[#This Row],[Times]])-3,6)&amp;" 2024"</f>
        <v> 01, 0 2024</v>
      </c>
      <c r="E9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9" t="str">
        <f>TEXT(DATE(2024,MONTH(DATEVALUE(LEFT(iccwt20_2024[[#This Row],[Times]],3)&amp;" 1")),MID(iccwt20_2024[[#This Row],[Times]],5,2)),"dddd")</f>
        <v>Saturday</v>
      </c>
      <c r="G9" t="s">
        <v>469</v>
      </c>
      <c r="H9" t="s">
        <v>441</v>
      </c>
      <c r="I9" t="s">
        <v>425</v>
      </c>
      <c r="J9" t="s">
        <v>477</v>
      </c>
      <c r="K9" t="s">
        <v>362</v>
      </c>
      <c r="L9" s="2" t="s">
        <v>478</v>
      </c>
      <c r="M9" s="2">
        <v>0</v>
      </c>
      <c r="N9" s="2">
        <v>2</v>
      </c>
      <c r="O9" s="2">
        <f>iccwt20_2024[[#This Row],[scored_4s]]+iccwt20_2024[[#This Row],[scored_6s]]</f>
        <v>0</v>
      </c>
      <c r="P9" s="2">
        <v>0</v>
      </c>
      <c r="Q9" s="2">
        <v>0</v>
      </c>
      <c r="R9" s="2">
        <v>0</v>
      </c>
      <c r="S9" s="2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8</v>
      </c>
    </row>
    <row r="10" spans="1:26">
      <c r="A10" t="s">
        <v>90</v>
      </c>
      <c r="B10" t="s">
        <v>28</v>
      </c>
      <c r="C10" s="1" t="str">
        <f>MID(iccwt20_2024[[#This Row],[Times]],FIND(",",iccwt20_2024[[#This Row],[Times]])+2,LEN(iccwt20_2024[[#This Row],[Times]])-FIND(",",iccwt20_2024[[#This Row],[Times]])-1)</f>
        <v>07:30 PM LOCAL  </v>
      </c>
      <c r="D10" s="1" t="str">
        <f>MID(iccwt20_2024[[#This Row],[Times]],FIND(",",iccwt20_2024[[#This Row],[Times]])-3,6)&amp;" 2024"</f>
        <v> 01, 0 2024</v>
      </c>
      <c r="E10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10" t="str">
        <f>TEXT(DATE(2024,MONTH(DATEVALUE(LEFT(iccwt20_2024[[#This Row],[Times]],3)&amp;" 1")),MID(iccwt20_2024[[#This Row],[Times]],5,2)),"dddd")</f>
        <v>Saturday</v>
      </c>
      <c r="G10" t="s">
        <v>469</v>
      </c>
      <c r="H10" t="s">
        <v>441</v>
      </c>
      <c r="I10" t="s">
        <v>425</v>
      </c>
      <c r="J10" t="s">
        <v>477</v>
      </c>
      <c r="K10" t="s">
        <v>257</v>
      </c>
      <c r="L10" s="2" t="s">
        <v>479</v>
      </c>
      <c r="M10" s="2">
        <v>16</v>
      </c>
      <c r="N10" s="2">
        <v>16</v>
      </c>
      <c r="O10" s="2">
        <f>iccwt20_2024[[#This Row],[scored_4s]]+iccwt20_2024[[#This Row],[scored_6s]]</f>
        <v>2</v>
      </c>
      <c r="P10" s="2">
        <v>2</v>
      </c>
      <c r="Q10" s="2">
        <v>0</v>
      </c>
      <c r="R10" s="2">
        <v>100</v>
      </c>
      <c r="S10" s="2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</row>
    <row r="11" spans="1:26">
      <c r="A11" t="s">
        <v>90</v>
      </c>
      <c r="B11" t="s">
        <v>28</v>
      </c>
      <c r="C11" s="1" t="str">
        <f>MID(iccwt20_2024[[#This Row],[Times]],FIND(",",iccwt20_2024[[#This Row],[Times]])+2,LEN(iccwt20_2024[[#This Row],[Times]])-FIND(",",iccwt20_2024[[#This Row],[Times]])-1)</f>
        <v>07:30 PM LOCAL  </v>
      </c>
      <c r="D11" s="1" t="str">
        <f>MID(iccwt20_2024[[#This Row],[Times]],FIND(",",iccwt20_2024[[#This Row],[Times]])-3,6)&amp;" 2024"</f>
        <v> 01, 0 2024</v>
      </c>
      <c r="E11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11" t="str">
        <f>TEXT(DATE(2024,MONTH(DATEVALUE(LEFT(iccwt20_2024[[#This Row],[Times]],3)&amp;" 1")),MID(iccwt20_2024[[#This Row],[Times]],5,2)),"dddd")</f>
        <v>Saturday</v>
      </c>
      <c r="G11" t="s">
        <v>469</v>
      </c>
      <c r="H11" t="s">
        <v>441</v>
      </c>
      <c r="I11" t="s">
        <v>425</v>
      </c>
      <c r="J11" t="s">
        <v>477</v>
      </c>
      <c r="K11" t="s">
        <v>51</v>
      </c>
      <c r="L11" s="2" t="s">
        <v>480</v>
      </c>
      <c r="M11" s="2">
        <v>65</v>
      </c>
      <c r="N11" s="2">
        <v>46</v>
      </c>
      <c r="O11" s="2">
        <f>iccwt20_2024[[#This Row],[scored_4s]]+iccwt20_2024[[#This Row],[scored_6s]]</f>
        <v>10</v>
      </c>
      <c r="P11" s="2">
        <v>7</v>
      </c>
      <c r="Q11" s="2">
        <v>3</v>
      </c>
      <c r="R11" s="2">
        <v>141.3</v>
      </c>
      <c r="S11" s="2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</v>
      </c>
    </row>
    <row r="12" spans="1:26">
      <c r="A12" t="s">
        <v>90</v>
      </c>
      <c r="B12" t="s">
        <v>28</v>
      </c>
      <c r="C12" s="1" t="str">
        <f>MID(iccwt20_2024[[#This Row],[Times]],FIND(",",iccwt20_2024[[#This Row],[Times]])+2,LEN(iccwt20_2024[[#This Row],[Times]])-FIND(",",iccwt20_2024[[#This Row],[Times]])-1)</f>
        <v>07:30 PM LOCAL  </v>
      </c>
      <c r="D12" s="1" t="str">
        <f>MID(iccwt20_2024[[#This Row],[Times]],FIND(",",iccwt20_2024[[#This Row],[Times]])-3,6)&amp;" 2024"</f>
        <v> 01, 0 2024</v>
      </c>
      <c r="E12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12" t="str">
        <f>TEXT(DATE(2024,MONTH(DATEVALUE(LEFT(iccwt20_2024[[#This Row],[Times]],3)&amp;" 1")),MID(iccwt20_2024[[#This Row],[Times]],5,2)),"dddd")</f>
        <v>Saturday</v>
      </c>
      <c r="G12" t="s">
        <v>469</v>
      </c>
      <c r="H12" t="s">
        <v>441</v>
      </c>
      <c r="I12" t="s">
        <v>425</v>
      </c>
      <c r="J12" t="s">
        <v>477</v>
      </c>
      <c r="K12" t="s">
        <v>5</v>
      </c>
      <c r="L12" s="2" t="s">
        <v>475</v>
      </c>
      <c r="M12" s="2">
        <v>94</v>
      </c>
      <c r="N12" s="2">
        <v>40</v>
      </c>
      <c r="O12" s="2">
        <f>iccwt20_2024[[#This Row],[scored_4s]]+iccwt20_2024[[#This Row],[scored_6s]]</f>
        <v>14</v>
      </c>
      <c r="P12" s="2">
        <v>4</v>
      </c>
      <c r="Q12" s="2">
        <v>10</v>
      </c>
      <c r="R12" s="2">
        <v>235</v>
      </c>
      <c r="S12" s="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11</v>
      </c>
    </row>
    <row r="13" spans="1:26">
      <c r="A13" t="s">
        <v>90</v>
      </c>
      <c r="B13" t="s">
        <v>28</v>
      </c>
      <c r="C13" s="1" t="str">
        <f>MID(iccwt20_2024[[#This Row],[Times]],FIND(",",iccwt20_2024[[#This Row],[Times]])+2,LEN(iccwt20_2024[[#This Row],[Times]])-FIND(",",iccwt20_2024[[#This Row],[Times]])-1)</f>
        <v>07:30 PM LOCAL  </v>
      </c>
      <c r="D13" s="1" t="str">
        <f>MID(iccwt20_2024[[#This Row],[Times]],FIND(",",iccwt20_2024[[#This Row],[Times]])-3,6)&amp;" 2024"</f>
        <v> 01, 0 2024</v>
      </c>
      <c r="E13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13" t="str">
        <f>TEXT(DATE(2024,MONTH(DATEVALUE(LEFT(iccwt20_2024[[#This Row],[Times]],3)&amp;" 1")),MID(iccwt20_2024[[#This Row],[Times]],5,2)),"dddd")</f>
        <v>Saturday</v>
      </c>
      <c r="G13" t="s">
        <v>469</v>
      </c>
      <c r="H13" t="s">
        <v>441</v>
      </c>
      <c r="I13" t="s">
        <v>425</v>
      </c>
      <c r="J13" t="s">
        <v>477</v>
      </c>
      <c r="K13" t="s">
        <v>119</v>
      </c>
      <c r="L13" s="2" t="s">
        <v>475</v>
      </c>
      <c r="M13" s="2">
        <v>3</v>
      </c>
      <c r="N13" s="2">
        <v>5</v>
      </c>
      <c r="O13" s="2">
        <f>iccwt20_2024[[#This Row],[scored_4s]]+iccwt20_2024[[#This Row],[scored_6s]]</f>
        <v>0</v>
      </c>
      <c r="P13" s="2">
        <v>0</v>
      </c>
      <c r="Q13" s="2">
        <v>0</v>
      </c>
      <c r="R13" s="2">
        <v>60</v>
      </c>
      <c r="S13" s="2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12</v>
      </c>
    </row>
    <row r="14" spans="1:26">
      <c r="A14" t="s">
        <v>100</v>
      </c>
      <c r="B14" t="s">
        <v>37</v>
      </c>
      <c r="C14" s="1" t="str">
        <f>MID(iccwt20_2024[[#This Row],[Times]],FIND(",",iccwt20_2024[[#This Row],[Times]])+2,LEN(iccwt20_2024[[#This Row],[Times]])-FIND(",",iccwt20_2024[[#This Row],[Times]])-1)</f>
        <v>10:30 AM LOCAL  </v>
      </c>
      <c r="D14" s="1" t="str">
        <f>MID(iccwt20_2024[[#This Row],[Times]],FIND(",",iccwt20_2024[[#This Row],[Times]])-3,6)&amp;" 2024"</f>
        <v> 02, 1 2024</v>
      </c>
      <c r="E14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4" t="str">
        <f>TEXT(DATE(2024,MONTH(DATEVALUE(LEFT(iccwt20_2024[[#This Row],[Times]],3)&amp;" 1")),MID(iccwt20_2024[[#This Row],[Times]],5,2)),"dddd")</f>
        <v>Sunday</v>
      </c>
      <c r="G14" t="s">
        <v>481</v>
      </c>
      <c r="H14" t="s">
        <v>436</v>
      </c>
      <c r="I14" t="s">
        <v>442</v>
      </c>
      <c r="J14" t="s">
        <v>482</v>
      </c>
      <c r="K14" t="s">
        <v>377</v>
      </c>
      <c r="L14" s="2" t="s">
        <v>483</v>
      </c>
      <c r="M14" s="2">
        <v>2</v>
      </c>
      <c r="N14" s="2">
        <v>5</v>
      </c>
      <c r="O14" s="2">
        <f>iccwt20_2024[[#This Row],[scored_4s]]+iccwt20_2024[[#This Row],[scored_6s]]</f>
        <v>0</v>
      </c>
      <c r="P14" s="2">
        <v>0</v>
      </c>
      <c r="Q14" s="2">
        <v>0</v>
      </c>
      <c r="R14" s="2">
        <v>40</v>
      </c>
      <c r="S14" s="2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13</v>
      </c>
    </row>
    <row r="15" spans="1:26">
      <c r="A15" t="s">
        <v>100</v>
      </c>
      <c r="B15" t="s">
        <v>37</v>
      </c>
      <c r="C15" s="1" t="str">
        <f>MID(iccwt20_2024[[#This Row],[Times]],FIND(",",iccwt20_2024[[#This Row],[Times]])+2,LEN(iccwt20_2024[[#This Row],[Times]])-FIND(",",iccwt20_2024[[#This Row],[Times]])-1)</f>
        <v>10:30 AM LOCAL  </v>
      </c>
      <c r="D15" s="1" t="str">
        <f>MID(iccwt20_2024[[#This Row],[Times]],FIND(",",iccwt20_2024[[#This Row],[Times]])-3,6)&amp;" 2024"</f>
        <v> 02, 1 2024</v>
      </c>
      <c r="E15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5" t="str">
        <f>TEXT(DATE(2024,MONTH(DATEVALUE(LEFT(iccwt20_2024[[#This Row],[Times]],3)&amp;" 1")),MID(iccwt20_2024[[#This Row],[Times]],5,2)),"dddd")</f>
        <v>Sunday</v>
      </c>
      <c r="G15" t="s">
        <v>481</v>
      </c>
      <c r="H15" t="s">
        <v>436</v>
      </c>
      <c r="I15" t="s">
        <v>442</v>
      </c>
      <c r="J15" t="s">
        <v>482</v>
      </c>
      <c r="K15" t="s">
        <v>71</v>
      </c>
      <c r="L15" s="2" t="s">
        <v>484</v>
      </c>
      <c r="M15" s="2">
        <v>21</v>
      </c>
      <c r="N15" s="2">
        <v>22</v>
      </c>
      <c r="O15" s="2">
        <f>iccwt20_2024[[#This Row],[scored_4s]]+iccwt20_2024[[#This Row],[scored_6s]]</f>
        <v>3</v>
      </c>
      <c r="P15" s="2">
        <v>2</v>
      </c>
      <c r="Q15" s="2">
        <v>1</v>
      </c>
      <c r="R15" s="2">
        <v>95.45</v>
      </c>
      <c r="S15" s="2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14</v>
      </c>
    </row>
    <row r="16" spans="1:26">
      <c r="A16" t="s">
        <v>100</v>
      </c>
      <c r="B16" t="s">
        <v>37</v>
      </c>
      <c r="C16" s="1" t="str">
        <f>MID(iccwt20_2024[[#This Row],[Times]],FIND(",",iccwt20_2024[[#This Row],[Times]])+2,LEN(iccwt20_2024[[#This Row],[Times]])-FIND(",",iccwt20_2024[[#This Row],[Times]])-1)</f>
        <v>10:30 AM LOCAL  </v>
      </c>
      <c r="D16" s="1" t="str">
        <f>MID(iccwt20_2024[[#This Row],[Times]],FIND(",",iccwt20_2024[[#This Row],[Times]])-3,6)&amp;" 2024"</f>
        <v> 02, 1 2024</v>
      </c>
      <c r="E16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6" t="str">
        <f>TEXT(DATE(2024,MONTH(DATEVALUE(LEFT(iccwt20_2024[[#This Row],[Times]],3)&amp;" 1")),MID(iccwt20_2024[[#This Row],[Times]],5,2)),"dddd")</f>
        <v>Sunday</v>
      </c>
      <c r="G16" t="s">
        <v>481</v>
      </c>
      <c r="H16" t="s">
        <v>436</v>
      </c>
      <c r="I16" t="s">
        <v>442</v>
      </c>
      <c r="J16" t="s">
        <v>482</v>
      </c>
      <c r="K16" t="s">
        <v>213</v>
      </c>
      <c r="L16" s="2" t="s">
        <v>485</v>
      </c>
      <c r="M16" s="2">
        <v>1</v>
      </c>
      <c r="N16" s="2">
        <v>2</v>
      </c>
      <c r="O16" s="2">
        <f>iccwt20_2024[[#This Row],[scored_4s]]+iccwt20_2024[[#This Row],[scored_6s]]</f>
        <v>0</v>
      </c>
      <c r="P16" s="2">
        <v>0</v>
      </c>
      <c r="Q16" s="2">
        <v>0</v>
      </c>
      <c r="R16" s="2">
        <v>50</v>
      </c>
      <c r="S16" s="2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</v>
      </c>
    </row>
    <row r="17" spans="1:26">
      <c r="A17" t="s">
        <v>100</v>
      </c>
      <c r="B17" t="s">
        <v>37</v>
      </c>
      <c r="C17" s="1" t="str">
        <f>MID(iccwt20_2024[[#This Row],[Times]],FIND(",",iccwt20_2024[[#This Row],[Times]])+2,LEN(iccwt20_2024[[#This Row],[Times]])-FIND(",",iccwt20_2024[[#This Row],[Times]])-1)</f>
        <v>10:30 AM LOCAL  </v>
      </c>
      <c r="D17" s="1" t="str">
        <f>MID(iccwt20_2024[[#This Row],[Times]],FIND(",",iccwt20_2024[[#This Row],[Times]])-3,6)&amp;" 2024"</f>
        <v> 02, 1 2024</v>
      </c>
      <c r="E17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7" t="str">
        <f>TEXT(DATE(2024,MONTH(DATEVALUE(LEFT(iccwt20_2024[[#This Row],[Times]],3)&amp;" 1")),MID(iccwt20_2024[[#This Row],[Times]],5,2)),"dddd")</f>
        <v>Sunday</v>
      </c>
      <c r="G17" t="s">
        <v>481</v>
      </c>
      <c r="H17" t="s">
        <v>436</v>
      </c>
      <c r="I17" t="s">
        <v>442</v>
      </c>
      <c r="J17" t="s">
        <v>482</v>
      </c>
      <c r="K17" t="s">
        <v>339</v>
      </c>
      <c r="L17" s="2" t="s">
        <v>486</v>
      </c>
      <c r="M17" s="2">
        <v>50</v>
      </c>
      <c r="N17" s="2">
        <v>43</v>
      </c>
      <c r="O17" s="2">
        <f>iccwt20_2024[[#This Row],[scored_4s]]+iccwt20_2024[[#This Row],[scored_6s]]</f>
        <v>7</v>
      </c>
      <c r="P17" s="2">
        <v>6</v>
      </c>
      <c r="Q17" s="2">
        <v>1</v>
      </c>
      <c r="R17" s="2">
        <v>116.28</v>
      </c>
      <c r="S17" s="2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16</v>
      </c>
    </row>
    <row r="18" spans="1:26">
      <c r="A18" t="s">
        <v>100</v>
      </c>
      <c r="B18" t="s">
        <v>37</v>
      </c>
      <c r="C18" s="1" t="str">
        <f>MID(iccwt20_2024[[#This Row],[Times]],FIND(",",iccwt20_2024[[#This Row],[Times]])+2,LEN(iccwt20_2024[[#This Row],[Times]])-FIND(",",iccwt20_2024[[#This Row],[Times]])-1)</f>
        <v>10:30 AM LOCAL  </v>
      </c>
      <c r="D18" s="1" t="str">
        <f>MID(iccwt20_2024[[#This Row],[Times]],FIND(",",iccwt20_2024[[#This Row],[Times]])-3,6)&amp;" 2024"</f>
        <v> 02, 1 2024</v>
      </c>
      <c r="E18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8" t="str">
        <f>TEXT(DATE(2024,MONTH(DATEVALUE(LEFT(iccwt20_2024[[#This Row],[Times]],3)&amp;" 1")),MID(iccwt20_2024[[#This Row],[Times]],5,2)),"dddd")</f>
        <v>Sunday</v>
      </c>
      <c r="G18" t="s">
        <v>481</v>
      </c>
      <c r="H18" t="s">
        <v>436</v>
      </c>
      <c r="I18" t="s">
        <v>442</v>
      </c>
      <c r="J18" t="s">
        <v>482</v>
      </c>
      <c r="K18" t="s">
        <v>166</v>
      </c>
      <c r="L18" s="2" t="s">
        <v>487</v>
      </c>
      <c r="M18" s="2">
        <v>2</v>
      </c>
      <c r="N18" s="2">
        <v>6</v>
      </c>
      <c r="O18" s="2">
        <f>iccwt20_2024[[#This Row],[scored_4s]]+iccwt20_2024[[#This Row],[scored_6s]]</f>
        <v>0</v>
      </c>
      <c r="P18" s="2">
        <v>0</v>
      </c>
      <c r="Q18" s="2">
        <v>0</v>
      </c>
      <c r="R18" s="2">
        <v>33.33</v>
      </c>
      <c r="S18" s="2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17</v>
      </c>
    </row>
    <row r="19" spans="1:26">
      <c r="A19" t="s">
        <v>100</v>
      </c>
      <c r="B19" t="s">
        <v>37</v>
      </c>
      <c r="C19" s="1" t="str">
        <f>MID(iccwt20_2024[[#This Row],[Times]],FIND(",",iccwt20_2024[[#This Row],[Times]])+2,LEN(iccwt20_2024[[#This Row],[Times]])-FIND(",",iccwt20_2024[[#This Row],[Times]])-1)</f>
        <v>10:30 AM LOCAL  </v>
      </c>
      <c r="D19" s="1" t="str">
        <f>MID(iccwt20_2024[[#This Row],[Times]],FIND(",",iccwt20_2024[[#This Row],[Times]])-3,6)&amp;" 2024"</f>
        <v> 02, 1 2024</v>
      </c>
      <c r="E19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19" t="str">
        <f>TEXT(DATE(2024,MONTH(DATEVALUE(LEFT(iccwt20_2024[[#This Row],[Times]],3)&amp;" 1")),MID(iccwt20_2024[[#This Row],[Times]],5,2)),"dddd")</f>
        <v>Sunday</v>
      </c>
      <c r="G19" t="s">
        <v>481</v>
      </c>
      <c r="H19" t="s">
        <v>436</v>
      </c>
      <c r="I19" t="s">
        <v>442</v>
      </c>
      <c r="J19" t="s">
        <v>482</v>
      </c>
      <c r="K19" t="s">
        <v>114</v>
      </c>
      <c r="L19" s="2" t="s">
        <v>488</v>
      </c>
      <c r="M19" s="2">
        <v>12</v>
      </c>
      <c r="N19" s="2">
        <v>14</v>
      </c>
      <c r="O19" s="2">
        <f>iccwt20_2024[[#This Row],[scored_4s]]+iccwt20_2024[[#This Row],[scored_6s]]</f>
        <v>0</v>
      </c>
      <c r="P19" s="2">
        <v>0</v>
      </c>
      <c r="Q19" s="2">
        <v>0</v>
      </c>
      <c r="R19" s="2">
        <v>85.71</v>
      </c>
      <c r="S19" s="2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18</v>
      </c>
    </row>
    <row r="20" spans="1:26">
      <c r="A20" t="s">
        <v>100</v>
      </c>
      <c r="B20" t="s">
        <v>37</v>
      </c>
      <c r="C20" s="1" t="str">
        <f>MID(iccwt20_2024[[#This Row],[Times]],FIND(",",iccwt20_2024[[#This Row],[Times]])+2,LEN(iccwt20_2024[[#This Row],[Times]])-FIND(",",iccwt20_2024[[#This Row],[Times]])-1)</f>
        <v>10:30 AM LOCAL  </v>
      </c>
      <c r="D20" s="1" t="str">
        <f>MID(iccwt20_2024[[#This Row],[Times]],FIND(",",iccwt20_2024[[#This Row],[Times]])-3,6)&amp;" 2024"</f>
        <v> 02, 1 2024</v>
      </c>
      <c r="E20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0" t="str">
        <f>TEXT(DATE(2024,MONTH(DATEVALUE(LEFT(iccwt20_2024[[#This Row],[Times]],3)&amp;" 1")),MID(iccwt20_2024[[#This Row],[Times]],5,2)),"dddd")</f>
        <v>Sunday</v>
      </c>
      <c r="G20" t="s">
        <v>481</v>
      </c>
      <c r="H20" t="s">
        <v>436</v>
      </c>
      <c r="I20" t="s">
        <v>442</v>
      </c>
      <c r="J20" t="s">
        <v>482</v>
      </c>
      <c r="K20" t="s">
        <v>205</v>
      </c>
      <c r="L20" s="2" t="s">
        <v>475</v>
      </c>
      <c r="M20" s="2">
        <v>27</v>
      </c>
      <c r="N20" s="2">
        <v>18</v>
      </c>
      <c r="O20" s="2">
        <f>iccwt20_2024[[#This Row],[scored_4s]]+iccwt20_2024[[#This Row],[scored_6s]]</f>
        <v>3</v>
      </c>
      <c r="P20" s="2">
        <v>3</v>
      </c>
      <c r="Q20" s="2">
        <v>0</v>
      </c>
      <c r="R20" s="2">
        <v>150</v>
      </c>
      <c r="S20" s="2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19</v>
      </c>
    </row>
    <row r="21" spans="1:26">
      <c r="A21" t="s">
        <v>100</v>
      </c>
      <c r="B21" t="s">
        <v>37</v>
      </c>
      <c r="C21" s="1" t="str">
        <f>MID(iccwt20_2024[[#This Row],[Times]],FIND(",",iccwt20_2024[[#This Row],[Times]])+2,LEN(iccwt20_2024[[#This Row],[Times]])-FIND(",",iccwt20_2024[[#This Row],[Times]])-1)</f>
        <v>10:30 AM LOCAL  </v>
      </c>
      <c r="D21" s="1" t="str">
        <f>MID(iccwt20_2024[[#This Row],[Times]],FIND(",",iccwt20_2024[[#This Row],[Times]])-3,6)&amp;" 2024"</f>
        <v> 02, 1 2024</v>
      </c>
      <c r="E21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1" t="str">
        <f>TEXT(DATE(2024,MONTH(DATEVALUE(LEFT(iccwt20_2024[[#This Row],[Times]],3)&amp;" 1")),MID(iccwt20_2024[[#This Row],[Times]],5,2)),"dddd")</f>
        <v>Sunday</v>
      </c>
      <c r="G21" t="s">
        <v>481</v>
      </c>
      <c r="H21" t="s">
        <v>436</v>
      </c>
      <c r="I21" t="s">
        <v>442</v>
      </c>
      <c r="J21" t="s">
        <v>482</v>
      </c>
      <c r="K21" t="s">
        <v>113</v>
      </c>
      <c r="L21" s="2" t="s">
        <v>489</v>
      </c>
      <c r="M21" s="2">
        <v>10</v>
      </c>
      <c r="N21" s="2">
        <v>9</v>
      </c>
      <c r="O21" s="2">
        <f>iccwt20_2024[[#This Row],[scored_4s]]+iccwt20_2024[[#This Row],[scored_6s]]</f>
        <v>1</v>
      </c>
      <c r="P21" s="2">
        <v>1</v>
      </c>
      <c r="Q21" s="2">
        <v>0</v>
      </c>
      <c r="R21" s="2">
        <v>111.11</v>
      </c>
      <c r="S21" s="2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20</v>
      </c>
    </row>
    <row r="22" spans="1:26">
      <c r="A22" t="s">
        <v>100</v>
      </c>
      <c r="B22" t="s">
        <v>37</v>
      </c>
      <c r="C22" s="1" t="str">
        <f>MID(iccwt20_2024[[#This Row],[Times]],FIND(",",iccwt20_2024[[#This Row],[Times]])+2,LEN(iccwt20_2024[[#This Row],[Times]])-FIND(",",iccwt20_2024[[#This Row],[Times]])-1)</f>
        <v>10:30 AM LOCAL  </v>
      </c>
      <c r="D22" s="1" t="str">
        <f>MID(iccwt20_2024[[#This Row],[Times]],FIND(",",iccwt20_2024[[#This Row],[Times]])-3,6)&amp;" 2024"</f>
        <v> 02, 1 2024</v>
      </c>
      <c r="E22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2" t="str">
        <f>TEXT(DATE(2024,MONTH(DATEVALUE(LEFT(iccwt20_2024[[#This Row],[Times]],3)&amp;" 1")),MID(iccwt20_2024[[#This Row],[Times]],5,2)),"dddd")</f>
        <v>Sunday</v>
      </c>
      <c r="G22" t="s">
        <v>481</v>
      </c>
      <c r="H22" t="s">
        <v>436</v>
      </c>
      <c r="I22" t="s">
        <v>442</v>
      </c>
      <c r="J22" t="s">
        <v>482</v>
      </c>
      <c r="K22" t="s">
        <v>36</v>
      </c>
      <c r="L22" s="2" t="s">
        <v>490</v>
      </c>
      <c r="M22" s="2">
        <v>0</v>
      </c>
      <c r="N22" s="2">
        <v>0</v>
      </c>
      <c r="O22" s="2">
        <f>iccwt20_2024[[#This Row],[scored_4s]]+iccwt20_2024[[#This Row],[scored_6s]]</f>
        <v>0</v>
      </c>
      <c r="P22" s="2">
        <v>0</v>
      </c>
      <c r="Q22" s="2">
        <v>0</v>
      </c>
      <c r="R22" s="2">
        <v>0</v>
      </c>
      <c r="S22" s="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21</v>
      </c>
    </row>
    <row r="23" spans="1:26">
      <c r="A23" t="s">
        <v>100</v>
      </c>
      <c r="B23" t="s">
        <v>37</v>
      </c>
      <c r="C23" s="1" t="str">
        <f>MID(iccwt20_2024[[#This Row],[Times]],FIND(",",iccwt20_2024[[#This Row],[Times]])+2,LEN(iccwt20_2024[[#This Row],[Times]])-FIND(",",iccwt20_2024[[#This Row],[Times]])-1)</f>
        <v>10:30 AM LOCAL  </v>
      </c>
      <c r="D23" s="1" t="str">
        <f>MID(iccwt20_2024[[#This Row],[Times]],FIND(",",iccwt20_2024[[#This Row],[Times]])-3,6)&amp;" 2024"</f>
        <v> 02, 1 2024</v>
      </c>
      <c r="E23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3" t="str">
        <f>TEXT(DATE(2024,MONTH(DATEVALUE(LEFT(iccwt20_2024[[#This Row],[Times]],3)&amp;" 1")),MID(iccwt20_2024[[#This Row],[Times]],5,2)),"dddd")</f>
        <v>Sunday</v>
      </c>
      <c r="G23" t="s">
        <v>481</v>
      </c>
      <c r="H23" t="s">
        <v>436</v>
      </c>
      <c r="I23" t="s">
        <v>442</v>
      </c>
      <c r="J23" t="s">
        <v>482</v>
      </c>
      <c r="K23" t="s">
        <v>191</v>
      </c>
      <c r="L23" s="2" t="s">
        <v>475</v>
      </c>
      <c r="M23" s="2">
        <v>2</v>
      </c>
      <c r="N23" s="2">
        <v>2</v>
      </c>
      <c r="O23" s="2">
        <f>iccwt20_2024[[#This Row],[scored_4s]]+iccwt20_2024[[#This Row],[scored_6s]]</f>
        <v>0</v>
      </c>
      <c r="P23" s="2">
        <v>0</v>
      </c>
      <c r="Q23" s="2">
        <v>0</v>
      </c>
      <c r="R23" s="2">
        <v>100</v>
      </c>
      <c r="S23" s="2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22</v>
      </c>
    </row>
    <row r="24" spans="1:26">
      <c r="A24" t="s">
        <v>100</v>
      </c>
      <c r="B24" t="s">
        <v>37</v>
      </c>
      <c r="C24" s="1" t="str">
        <f>MID(iccwt20_2024[[#This Row],[Times]],FIND(",",iccwt20_2024[[#This Row],[Times]])+2,LEN(iccwt20_2024[[#This Row],[Times]])-FIND(",",iccwt20_2024[[#This Row],[Times]])-1)</f>
        <v>10:30 AM LOCAL  </v>
      </c>
      <c r="D24" s="1" t="str">
        <f>MID(iccwt20_2024[[#This Row],[Times]],FIND(",",iccwt20_2024[[#This Row],[Times]])-3,6)&amp;" 2024"</f>
        <v> 02, 1 2024</v>
      </c>
      <c r="E24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4" t="str">
        <f>TEXT(DATE(2024,MONTH(DATEVALUE(LEFT(iccwt20_2024[[#This Row],[Times]],3)&amp;" 1")),MID(iccwt20_2024[[#This Row],[Times]],5,2)),"dddd")</f>
        <v>Sunday</v>
      </c>
      <c r="G24" t="s">
        <v>481</v>
      </c>
      <c r="H24" t="s">
        <v>442</v>
      </c>
      <c r="I24" t="s">
        <v>436</v>
      </c>
      <c r="J24" t="s">
        <v>491</v>
      </c>
      <c r="K24" t="s">
        <v>109</v>
      </c>
      <c r="L24" s="2" t="s">
        <v>492</v>
      </c>
      <c r="M24" s="2">
        <v>34</v>
      </c>
      <c r="N24" s="2">
        <v>29</v>
      </c>
      <c r="O24" s="2">
        <f>iccwt20_2024[[#This Row],[scored_4s]]+iccwt20_2024[[#This Row],[scored_6s]]</f>
        <v>7</v>
      </c>
      <c r="P24" s="2">
        <v>7</v>
      </c>
      <c r="Q24" s="2">
        <v>0</v>
      </c>
      <c r="R24" s="2">
        <v>117.24</v>
      </c>
      <c r="S24" s="2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23</v>
      </c>
    </row>
    <row r="25" spans="1:26">
      <c r="A25" t="s">
        <v>100</v>
      </c>
      <c r="B25" t="s">
        <v>37</v>
      </c>
      <c r="C25" s="1" t="str">
        <f>MID(iccwt20_2024[[#This Row],[Times]],FIND(",",iccwt20_2024[[#This Row],[Times]])+2,LEN(iccwt20_2024[[#This Row],[Times]])-FIND(",",iccwt20_2024[[#This Row],[Times]])-1)</f>
        <v>10:30 AM LOCAL  </v>
      </c>
      <c r="D25" s="1" t="str">
        <f>MID(iccwt20_2024[[#This Row],[Times]],FIND(",",iccwt20_2024[[#This Row],[Times]])-3,6)&amp;" 2024"</f>
        <v> 02, 1 2024</v>
      </c>
      <c r="E25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5" t="str">
        <f>TEXT(DATE(2024,MONTH(DATEVALUE(LEFT(iccwt20_2024[[#This Row],[Times]],3)&amp;" 1")),MID(iccwt20_2024[[#This Row],[Times]],5,2)),"dddd")</f>
        <v>Sunday</v>
      </c>
      <c r="G25" t="s">
        <v>481</v>
      </c>
      <c r="H25" t="s">
        <v>442</v>
      </c>
      <c r="I25" t="s">
        <v>436</v>
      </c>
      <c r="J25" t="s">
        <v>491</v>
      </c>
      <c r="K25" t="s">
        <v>183</v>
      </c>
      <c r="L25" s="2" t="s">
        <v>493</v>
      </c>
      <c r="M25" s="2">
        <v>0</v>
      </c>
      <c r="N25" s="2">
        <v>1</v>
      </c>
      <c r="O25" s="2">
        <f>iccwt20_2024[[#This Row],[scored_4s]]+iccwt20_2024[[#This Row],[scored_6s]]</f>
        <v>0</v>
      </c>
      <c r="P25" s="2">
        <v>0</v>
      </c>
      <c r="Q25" s="2">
        <v>0</v>
      </c>
      <c r="R25" s="2">
        <v>0</v>
      </c>
      <c r="S25" s="2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24</v>
      </c>
    </row>
    <row r="26" spans="1:26">
      <c r="A26" t="s">
        <v>100</v>
      </c>
      <c r="B26" t="s">
        <v>37</v>
      </c>
      <c r="C26" s="1" t="str">
        <f>MID(iccwt20_2024[[#This Row],[Times]],FIND(",",iccwt20_2024[[#This Row],[Times]])+2,LEN(iccwt20_2024[[#This Row],[Times]])-FIND(",",iccwt20_2024[[#This Row],[Times]])-1)</f>
        <v>10:30 AM LOCAL  </v>
      </c>
      <c r="D26" s="1" t="str">
        <f>MID(iccwt20_2024[[#This Row],[Times]],FIND(",",iccwt20_2024[[#This Row],[Times]])-3,6)&amp;" 2024"</f>
        <v> 02, 1 2024</v>
      </c>
      <c r="E26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6" t="str">
        <f>TEXT(DATE(2024,MONTH(DATEVALUE(LEFT(iccwt20_2024[[#This Row],[Times]],3)&amp;" 1")),MID(iccwt20_2024[[#This Row],[Times]],5,2)),"dddd")</f>
        <v>Sunday</v>
      </c>
      <c r="G26" t="s">
        <v>481</v>
      </c>
      <c r="H26" t="s">
        <v>442</v>
      </c>
      <c r="I26" t="s">
        <v>436</v>
      </c>
      <c r="J26" t="s">
        <v>491</v>
      </c>
      <c r="K26" t="s">
        <v>277</v>
      </c>
      <c r="L26" s="2" t="s">
        <v>494</v>
      </c>
      <c r="M26" s="2">
        <v>27</v>
      </c>
      <c r="N26" s="2">
        <v>27</v>
      </c>
      <c r="O26" s="2">
        <f>iccwt20_2024[[#This Row],[scored_4s]]+iccwt20_2024[[#This Row],[scored_6s]]</f>
        <v>3</v>
      </c>
      <c r="P26" s="2">
        <v>1</v>
      </c>
      <c r="Q26" s="2">
        <v>2</v>
      </c>
      <c r="R26" s="2">
        <v>100</v>
      </c>
      <c r="S26" s="2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25</v>
      </c>
    </row>
    <row r="27" spans="1:26">
      <c r="A27" t="s">
        <v>100</v>
      </c>
      <c r="B27" t="s">
        <v>37</v>
      </c>
      <c r="C27" s="1" t="str">
        <f>MID(iccwt20_2024[[#This Row],[Times]],FIND(",",iccwt20_2024[[#This Row],[Times]])+2,LEN(iccwt20_2024[[#This Row],[Times]])-FIND(",",iccwt20_2024[[#This Row],[Times]])-1)</f>
        <v>10:30 AM LOCAL  </v>
      </c>
      <c r="D27" s="1" t="str">
        <f>MID(iccwt20_2024[[#This Row],[Times]],FIND(",",iccwt20_2024[[#This Row],[Times]])-3,6)&amp;" 2024"</f>
        <v> 02, 1 2024</v>
      </c>
      <c r="E27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7" t="str">
        <f>TEXT(DATE(2024,MONTH(DATEVALUE(LEFT(iccwt20_2024[[#This Row],[Times]],3)&amp;" 1")),MID(iccwt20_2024[[#This Row],[Times]],5,2)),"dddd")</f>
        <v>Sunday</v>
      </c>
      <c r="G27" t="s">
        <v>481</v>
      </c>
      <c r="H27" t="s">
        <v>442</v>
      </c>
      <c r="I27" t="s">
        <v>436</v>
      </c>
      <c r="J27" t="s">
        <v>491</v>
      </c>
      <c r="K27" t="s">
        <v>323</v>
      </c>
      <c r="L27" s="2" t="s">
        <v>475</v>
      </c>
      <c r="M27" s="2">
        <v>42</v>
      </c>
      <c r="N27" s="2">
        <v>27</v>
      </c>
      <c r="O27" s="2">
        <f>iccwt20_2024[[#This Row],[scored_4s]]+iccwt20_2024[[#This Row],[scored_6s]]</f>
        <v>6</v>
      </c>
      <c r="P27" s="2">
        <v>4</v>
      </c>
      <c r="Q27" s="2">
        <v>2</v>
      </c>
      <c r="R27" s="2">
        <v>155.56</v>
      </c>
      <c r="S27" s="2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26</v>
      </c>
    </row>
    <row r="28" spans="1:26">
      <c r="A28" t="s">
        <v>100</v>
      </c>
      <c r="B28" t="s">
        <v>37</v>
      </c>
      <c r="C28" s="1" t="str">
        <f>MID(iccwt20_2024[[#This Row],[Times]],FIND(",",iccwt20_2024[[#This Row],[Times]])+2,LEN(iccwt20_2024[[#This Row],[Times]])-FIND(",",iccwt20_2024[[#This Row],[Times]])-1)</f>
        <v>10:30 AM LOCAL  </v>
      </c>
      <c r="D28" s="1" t="str">
        <f>MID(iccwt20_2024[[#This Row],[Times]],FIND(",",iccwt20_2024[[#This Row],[Times]])-3,6)&amp;" 2024"</f>
        <v> 02, 1 2024</v>
      </c>
      <c r="E28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8" t="str">
        <f>TEXT(DATE(2024,MONTH(DATEVALUE(LEFT(iccwt20_2024[[#This Row],[Times]],3)&amp;" 1")),MID(iccwt20_2024[[#This Row],[Times]],5,2)),"dddd")</f>
        <v>Sunday</v>
      </c>
      <c r="G28" t="s">
        <v>481</v>
      </c>
      <c r="H28" t="s">
        <v>442</v>
      </c>
      <c r="I28" t="s">
        <v>436</v>
      </c>
      <c r="J28" t="s">
        <v>491</v>
      </c>
      <c r="K28" t="s">
        <v>324</v>
      </c>
      <c r="L28" s="2" t="s">
        <v>495</v>
      </c>
      <c r="M28" s="2">
        <v>15</v>
      </c>
      <c r="N28" s="2">
        <v>14</v>
      </c>
      <c r="O28" s="2">
        <f>iccwt20_2024[[#This Row],[scored_4s]]+iccwt20_2024[[#This Row],[scored_6s]]</f>
        <v>2</v>
      </c>
      <c r="P28" s="2">
        <v>2</v>
      </c>
      <c r="Q28" s="2">
        <v>0</v>
      </c>
      <c r="R28" s="2">
        <v>107.14</v>
      </c>
      <c r="S28" s="2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27</v>
      </c>
    </row>
    <row r="29" spans="1:26">
      <c r="A29" t="s">
        <v>100</v>
      </c>
      <c r="B29" t="s">
        <v>37</v>
      </c>
      <c r="C29" s="1" t="str">
        <f>MID(iccwt20_2024[[#This Row],[Times]],FIND(",",iccwt20_2024[[#This Row],[Times]])+2,LEN(iccwt20_2024[[#This Row],[Times]])-FIND(",",iccwt20_2024[[#This Row],[Times]])-1)</f>
        <v>10:30 AM LOCAL  </v>
      </c>
      <c r="D29" s="1" t="str">
        <f>MID(iccwt20_2024[[#This Row],[Times]],FIND(",",iccwt20_2024[[#This Row],[Times]])-3,6)&amp;" 2024"</f>
        <v> 02, 1 2024</v>
      </c>
      <c r="E29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29" t="str">
        <f>TEXT(DATE(2024,MONTH(DATEVALUE(LEFT(iccwt20_2024[[#This Row],[Times]],3)&amp;" 1")),MID(iccwt20_2024[[#This Row],[Times]],5,2)),"dddd")</f>
        <v>Sunday</v>
      </c>
      <c r="G29" t="s">
        <v>481</v>
      </c>
      <c r="H29" t="s">
        <v>442</v>
      </c>
      <c r="I29" t="s">
        <v>436</v>
      </c>
      <c r="J29" t="s">
        <v>491</v>
      </c>
      <c r="K29" t="s">
        <v>350</v>
      </c>
      <c r="L29" s="2" t="s">
        <v>496</v>
      </c>
      <c r="M29" s="2">
        <v>2</v>
      </c>
      <c r="N29" s="2">
        <v>7</v>
      </c>
      <c r="O29" s="2">
        <f>iccwt20_2024[[#This Row],[scored_4s]]+iccwt20_2024[[#This Row],[scored_6s]]</f>
        <v>0</v>
      </c>
      <c r="P29" s="2">
        <v>0</v>
      </c>
      <c r="Q29" s="2">
        <v>0</v>
      </c>
      <c r="R29" s="2">
        <v>28.57</v>
      </c>
      <c r="S29" s="2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28</v>
      </c>
    </row>
    <row r="30" spans="1:26">
      <c r="A30" t="s">
        <v>100</v>
      </c>
      <c r="B30" t="s">
        <v>37</v>
      </c>
      <c r="C30" s="1" t="str">
        <f>MID(iccwt20_2024[[#This Row],[Times]],FIND(",",iccwt20_2024[[#This Row],[Times]])+2,LEN(iccwt20_2024[[#This Row],[Times]])-FIND(",",iccwt20_2024[[#This Row],[Times]])-1)</f>
        <v>10:30 AM LOCAL  </v>
      </c>
      <c r="D30" s="1" t="str">
        <f>MID(iccwt20_2024[[#This Row],[Times]],FIND(",",iccwt20_2024[[#This Row],[Times]])-3,6)&amp;" 2024"</f>
        <v> 02, 1 2024</v>
      </c>
      <c r="E30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30" t="str">
        <f>TEXT(DATE(2024,MONTH(DATEVALUE(LEFT(iccwt20_2024[[#This Row],[Times]],3)&amp;" 1")),MID(iccwt20_2024[[#This Row],[Times]],5,2)),"dddd")</f>
        <v>Sunday</v>
      </c>
      <c r="G30" t="s">
        <v>481</v>
      </c>
      <c r="H30" t="s">
        <v>442</v>
      </c>
      <c r="I30" t="s">
        <v>436</v>
      </c>
      <c r="J30" t="s">
        <v>491</v>
      </c>
      <c r="K30" t="s">
        <v>47</v>
      </c>
      <c r="L30" s="2" t="s">
        <v>475</v>
      </c>
      <c r="M30" s="2">
        <v>15</v>
      </c>
      <c r="N30" s="2">
        <v>9</v>
      </c>
      <c r="O30" s="2">
        <f>iccwt20_2024[[#This Row],[scored_4s]]+iccwt20_2024[[#This Row],[scored_6s]]</f>
        <v>1</v>
      </c>
      <c r="P30" s="2">
        <v>0</v>
      </c>
      <c r="Q30" s="2">
        <v>1</v>
      </c>
      <c r="R30" s="2">
        <v>166.67</v>
      </c>
      <c r="S30" s="2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29</v>
      </c>
    </row>
    <row r="31" spans="1:26">
      <c r="A31" t="s">
        <v>54</v>
      </c>
      <c r="B31" t="s">
        <v>31</v>
      </c>
      <c r="C31" s="1" t="str">
        <f>MID(iccwt20_2024[[#This Row],[Times]],FIND(",",iccwt20_2024[[#This Row],[Times]])+2,LEN(iccwt20_2024[[#This Row],[Times]])-FIND(",",iccwt20_2024[[#This Row],[Times]])-1)</f>
        <v>08:30 PM LOCAL  </v>
      </c>
      <c r="D31" s="1" t="str">
        <f>MID(iccwt20_2024[[#This Row],[Times]],FIND(",",iccwt20_2024[[#This Row],[Times]])-3,6)&amp;" 2024"</f>
        <v> 02, 0 2024</v>
      </c>
      <c r="E31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1" t="str">
        <f>TEXT(DATE(2024,MONTH(DATEVALUE(LEFT(iccwt20_2024[[#This Row],[Times]],3)&amp;" 1")),MID(iccwt20_2024[[#This Row],[Times]],5,2)),"dddd")</f>
        <v>Sunday</v>
      </c>
      <c r="G31" t="s">
        <v>497</v>
      </c>
      <c r="H31" t="s">
        <v>433</v>
      </c>
      <c r="I31" t="s">
        <v>429</v>
      </c>
      <c r="J31" t="s">
        <v>498</v>
      </c>
      <c r="K31" t="s">
        <v>199</v>
      </c>
      <c r="L31" s="2" t="s">
        <v>499</v>
      </c>
      <c r="M31" s="2">
        <v>0</v>
      </c>
      <c r="N31" s="2">
        <v>1</v>
      </c>
      <c r="O31" s="2">
        <f>iccwt20_2024[[#This Row],[scored_4s]]+iccwt20_2024[[#This Row],[scored_6s]]</f>
        <v>0</v>
      </c>
      <c r="P31" s="2">
        <v>0</v>
      </c>
      <c r="Q31" s="2">
        <v>0</v>
      </c>
      <c r="R31" s="2">
        <v>0</v>
      </c>
      <c r="S31" s="2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30</v>
      </c>
    </row>
    <row r="32" spans="1:26">
      <c r="A32" t="s">
        <v>54</v>
      </c>
      <c r="B32" t="s">
        <v>31</v>
      </c>
      <c r="C32" s="1" t="str">
        <f>MID(iccwt20_2024[[#This Row],[Times]],FIND(",",iccwt20_2024[[#This Row],[Times]])+2,LEN(iccwt20_2024[[#This Row],[Times]])-FIND(",",iccwt20_2024[[#This Row],[Times]])-1)</f>
        <v>08:30 PM LOCAL  </v>
      </c>
      <c r="D32" s="1" t="str">
        <f>MID(iccwt20_2024[[#This Row],[Times]],FIND(",",iccwt20_2024[[#This Row],[Times]])-3,6)&amp;" 2024"</f>
        <v> 02, 0 2024</v>
      </c>
      <c r="E32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2" t="str">
        <f>TEXT(DATE(2024,MONTH(DATEVALUE(LEFT(iccwt20_2024[[#This Row],[Times]],3)&amp;" 1")),MID(iccwt20_2024[[#This Row],[Times]],5,2)),"dddd")</f>
        <v>Sunday</v>
      </c>
      <c r="G32" t="s">
        <v>497</v>
      </c>
      <c r="H32" t="s">
        <v>433</v>
      </c>
      <c r="I32" t="s">
        <v>429</v>
      </c>
      <c r="J32" t="s">
        <v>498</v>
      </c>
      <c r="K32" t="s">
        <v>269</v>
      </c>
      <c r="L32" s="2" t="s">
        <v>500</v>
      </c>
      <c r="M32" s="2">
        <v>6</v>
      </c>
      <c r="N32" s="2">
        <v>6</v>
      </c>
      <c r="O32" s="2">
        <f>iccwt20_2024[[#This Row],[scored_4s]]+iccwt20_2024[[#This Row],[scored_6s]]</f>
        <v>1</v>
      </c>
      <c r="P32" s="2">
        <v>1</v>
      </c>
      <c r="Q32" s="2">
        <v>0</v>
      </c>
      <c r="R32" s="2">
        <v>100</v>
      </c>
      <c r="S32" s="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31</v>
      </c>
    </row>
    <row r="33" spans="1:26">
      <c r="A33" t="s">
        <v>54</v>
      </c>
      <c r="B33" t="s">
        <v>31</v>
      </c>
      <c r="C33" s="1" t="str">
        <f>MID(iccwt20_2024[[#This Row],[Times]],FIND(",",iccwt20_2024[[#This Row],[Times]])+2,LEN(iccwt20_2024[[#This Row],[Times]])-FIND(",",iccwt20_2024[[#This Row],[Times]])-1)</f>
        <v>08:30 PM LOCAL  </v>
      </c>
      <c r="D33" s="1" t="str">
        <f>MID(iccwt20_2024[[#This Row],[Times]],FIND(",",iccwt20_2024[[#This Row],[Times]])-3,6)&amp;" 2024"</f>
        <v> 02, 0 2024</v>
      </c>
      <c r="E33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3" t="str">
        <f>TEXT(DATE(2024,MONTH(DATEVALUE(LEFT(iccwt20_2024[[#This Row],[Times]],3)&amp;" 1")),MID(iccwt20_2024[[#This Row],[Times]],5,2)),"dddd")</f>
        <v>Sunday</v>
      </c>
      <c r="G33" t="s">
        <v>497</v>
      </c>
      <c r="H33" t="s">
        <v>433</v>
      </c>
      <c r="I33" t="s">
        <v>429</v>
      </c>
      <c r="J33" t="s">
        <v>498</v>
      </c>
      <c r="K33" t="s">
        <v>63</v>
      </c>
      <c r="L33" s="2" t="s">
        <v>499</v>
      </c>
      <c r="M33" s="2">
        <v>0</v>
      </c>
      <c r="N33" s="2">
        <v>1</v>
      </c>
      <c r="O33" s="2">
        <f>iccwt20_2024[[#This Row],[scored_4s]]+iccwt20_2024[[#This Row],[scored_6s]]</f>
        <v>0</v>
      </c>
      <c r="P33" s="2">
        <v>0</v>
      </c>
      <c r="Q33" s="2">
        <v>0</v>
      </c>
      <c r="R33" s="2">
        <v>0</v>
      </c>
      <c r="S33" s="2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32</v>
      </c>
    </row>
    <row r="34" spans="1:26">
      <c r="A34" t="s">
        <v>54</v>
      </c>
      <c r="B34" t="s">
        <v>31</v>
      </c>
      <c r="C34" s="1" t="str">
        <f>MID(iccwt20_2024[[#This Row],[Times]],FIND(",",iccwt20_2024[[#This Row],[Times]])+2,LEN(iccwt20_2024[[#This Row],[Times]])-FIND(",",iccwt20_2024[[#This Row],[Times]])-1)</f>
        <v>08:30 PM LOCAL  </v>
      </c>
      <c r="D34" s="1" t="str">
        <f>MID(iccwt20_2024[[#This Row],[Times]],FIND(",",iccwt20_2024[[#This Row],[Times]])-3,6)&amp;" 2024"</f>
        <v> 02, 0 2024</v>
      </c>
      <c r="E34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4" t="str">
        <f>TEXT(DATE(2024,MONTH(DATEVALUE(LEFT(iccwt20_2024[[#This Row],[Times]],3)&amp;" 1")),MID(iccwt20_2024[[#This Row],[Times]],5,2)),"dddd")</f>
        <v>Sunday</v>
      </c>
      <c r="G34" t="s">
        <v>497</v>
      </c>
      <c r="H34" t="s">
        <v>433</v>
      </c>
      <c r="I34" t="s">
        <v>429</v>
      </c>
      <c r="J34" t="s">
        <v>498</v>
      </c>
      <c r="K34" t="s">
        <v>397</v>
      </c>
      <c r="L34" s="2" t="s">
        <v>501</v>
      </c>
      <c r="M34" s="2">
        <v>22</v>
      </c>
      <c r="N34" s="2">
        <v>20</v>
      </c>
      <c r="O34" s="2">
        <f>iccwt20_2024[[#This Row],[scored_4s]]+iccwt20_2024[[#This Row],[scored_6s]]</f>
        <v>4</v>
      </c>
      <c r="P34" s="2">
        <v>4</v>
      </c>
      <c r="Q34" s="2">
        <v>0</v>
      </c>
      <c r="R34" s="2">
        <v>110</v>
      </c>
      <c r="S34" s="2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33</v>
      </c>
    </row>
    <row r="35" spans="1:26">
      <c r="A35" t="s">
        <v>54</v>
      </c>
      <c r="B35" t="s">
        <v>31</v>
      </c>
      <c r="C35" s="1" t="str">
        <f>MID(iccwt20_2024[[#This Row],[Times]],FIND(",",iccwt20_2024[[#This Row],[Times]])+2,LEN(iccwt20_2024[[#This Row],[Times]])-FIND(",",iccwt20_2024[[#This Row],[Times]])-1)</f>
        <v>08:30 PM LOCAL  </v>
      </c>
      <c r="D35" s="1" t="str">
        <f>MID(iccwt20_2024[[#This Row],[Times]],FIND(",",iccwt20_2024[[#This Row],[Times]])-3,6)&amp;" 2024"</f>
        <v> 02, 0 2024</v>
      </c>
      <c r="E35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5" t="str">
        <f>TEXT(DATE(2024,MONTH(DATEVALUE(LEFT(iccwt20_2024[[#This Row],[Times]],3)&amp;" 1")),MID(iccwt20_2024[[#This Row],[Times]],5,2)),"dddd")</f>
        <v>Sunday</v>
      </c>
      <c r="G35" t="s">
        <v>497</v>
      </c>
      <c r="H35" t="s">
        <v>433</v>
      </c>
      <c r="I35" t="s">
        <v>429</v>
      </c>
      <c r="J35" t="s">
        <v>498</v>
      </c>
      <c r="K35" t="s">
        <v>203</v>
      </c>
      <c r="L35" s="2" t="s">
        <v>502</v>
      </c>
      <c r="M35" s="2">
        <v>34</v>
      </c>
      <c r="N35" s="2">
        <v>39</v>
      </c>
      <c r="O35" s="2">
        <f>iccwt20_2024[[#This Row],[scored_4s]]+iccwt20_2024[[#This Row],[scored_6s]]</f>
        <v>2</v>
      </c>
      <c r="P35" s="2">
        <v>1</v>
      </c>
      <c r="Q35" s="2">
        <v>1</v>
      </c>
      <c r="R35" s="2">
        <v>87.18</v>
      </c>
      <c r="S35" s="2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34</v>
      </c>
    </row>
    <row r="36" spans="1:26">
      <c r="A36" t="s">
        <v>54</v>
      </c>
      <c r="B36" t="s">
        <v>31</v>
      </c>
      <c r="C36" s="1" t="str">
        <f>MID(iccwt20_2024[[#This Row],[Times]],FIND(",",iccwt20_2024[[#This Row],[Times]])+2,LEN(iccwt20_2024[[#This Row],[Times]])-FIND(",",iccwt20_2024[[#This Row],[Times]])-1)</f>
        <v>08:30 PM LOCAL  </v>
      </c>
      <c r="D36" s="1" t="str">
        <f>MID(iccwt20_2024[[#This Row],[Times]],FIND(",",iccwt20_2024[[#This Row],[Times]])-3,6)&amp;" 2024"</f>
        <v> 02, 0 2024</v>
      </c>
      <c r="E36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6" t="str">
        <f>TEXT(DATE(2024,MONTH(DATEVALUE(LEFT(iccwt20_2024[[#This Row],[Times]],3)&amp;" 1")),MID(iccwt20_2024[[#This Row],[Times]],5,2)),"dddd")</f>
        <v>Sunday</v>
      </c>
      <c r="G36" t="s">
        <v>497</v>
      </c>
      <c r="H36" t="s">
        <v>433</v>
      </c>
      <c r="I36" t="s">
        <v>429</v>
      </c>
      <c r="J36" t="s">
        <v>498</v>
      </c>
      <c r="K36" t="s">
        <v>79</v>
      </c>
      <c r="L36" s="2" t="s">
        <v>503</v>
      </c>
      <c r="M36" s="2">
        <v>15</v>
      </c>
      <c r="N36" s="2">
        <v>21</v>
      </c>
      <c r="O36" s="2">
        <f>iccwt20_2024[[#This Row],[scored_4s]]+iccwt20_2024[[#This Row],[scored_6s]]</f>
        <v>1</v>
      </c>
      <c r="P36" s="2">
        <v>0</v>
      </c>
      <c r="Q36" s="2">
        <v>1</v>
      </c>
      <c r="R36" s="2">
        <v>71.43</v>
      </c>
      <c r="S36" s="2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35</v>
      </c>
    </row>
    <row r="37" spans="1:26">
      <c r="A37" t="s">
        <v>54</v>
      </c>
      <c r="B37" t="s">
        <v>31</v>
      </c>
      <c r="C37" s="1" t="str">
        <f>MID(iccwt20_2024[[#This Row],[Times]],FIND(",",iccwt20_2024[[#This Row],[Times]])+2,LEN(iccwt20_2024[[#This Row],[Times]])-FIND(",",iccwt20_2024[[#This Row],[Times]])-1)</f>
        <v>08:30 PM LOCAL  </v>
      </c>
      <c r="D37" s="1" t="str">
        <f>MID(iccwt20_2024[[#This Row],[Times]],FIND(",",iccwt20_2024[[#This Row],[Times]])-3,6)&amp;" 2024"</f>
        <v> 02, 0 2024</v>
      </c>
      <c r="E37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7" t="str">
        <f>TEXT(DATE(2024,MONTH(DATEVALUE(LEFT(iccwt20_2024[[#This Row],[Times]],3)&amp;" 1")),MID(iccwt20_2024[[#This Row],[Times]],5,2)),"dddd")</f>
        <v>Sunday</v>
      </c>
      <c r="G37" t="s">
        <v>497</v>
      </c>
      <c r="H37" t="s">
        <v>433</v>
      </c>
      <c r="I37" t="s">
        <v>429</v>
      </c>
      <c r="J37" t="s">
        <v>498</v>
      </c>
      <c r="K37" t="s">
        <v>254</v>
      </c>
      <c r="L37" s="2" t="s">
        <v>504</v>
      </c>
      <c r="M37" s="2">
        <v>6</v>
      </c>
      <c r="N37" s="2">
        <v>10</v>
      </c>
      <c r="O37" s="2">
        <f>iccwt20_2024[[#This Row],[scored_4s]]+iccwt20_2024[[#This Row],[scored_6s]]</f>
        <v>0</v>
      </c>
      <c r="P37" s="2">
        <v>0</v>
      </c>
      <c r="Q37" s="2">
        <v>0</v>
      </c>
      <c r="R37" s="2">
        <v>60</v>
      </c>
      <c r="S37" s="2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36</v>
      </c>
    </row>
    <row r="38" spans="1:26">
      <c r="A38" t="s">
        <v>54</v>
      </c>
      <c r="B38" t="s">
        <v>31</v>
      </c>
      <c r="C38" s="1" t="str">
        <f>MID(iccwt20_2024[[#This Row],[Times]],FIND(",",iccwt20_2024[[#This Row],[Times]])+2,LEN(iccwt20_2024[[#This Row],[Times]])-FIND(",",iccwt20_2024[[#This Row],[Times]])-1)</f>
        <v>08:30 PM LOCAL  </v>
      </c>
      <c r="D38" s="1" t="str">
        <f>MID(iccwt20_2024[[#This Row],[Times]],FIND(",",iccwt20_2024[[#This Row],[Times]])-3,6)&amp;" 2024"</f>
        <v> 02, 0 2024</v>
      </c>
      <c r="E38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8" t="str">
        <f>TEXT(DATE(2024,MONTH(DATEVALUE(LEFT(iccwt20_2024[[#This Row],[Times]],3)&amp;" 1")),MID(iccwt20_2024[[#This Row],[Times]],5,2)),"dddd")</f>
        <v>Sunday</v>
      </c>
      <c r="G38" t="s">
        <v>497</v>
      </c>
      <c r="H38" t="s">
        <v>433</v>
      </c>
      <c r="I38" t="s">
        <v>429</v>
      </c>
      <c r="J38" t="s">
        <v>498</v>
      </c>
      <c r="K38" t="s">
        <v>241</v>
      </c>
      <c r="L38" s="2" t="s">
        <v>505</v>
      </c>
      <c r="M38" s="2">
        <v>7</v>
      </c>
      <c r="N38" s="2">
        <v>8</v>
      </c>
      <c r="O38" s="2">
        <f>iccwt20_2024[[#This Row],[scored_4s]]+iccwt20_2024[[#This Row],[scored_6s]]</f>
        <v>1</v>
      </c>
      <c r="P38" s="2">
        <v>1</v>
      </c>
      <c r="Q38" s="2">
        <v>0</v>
      </c>
      <c r="R38" s="2">
        <v>87.5</v>
      </c>
      <c r="S38" s="2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37</v>
      </c>
    </row>
    <row r="39" spans="1:26">
      <c r="A39" t="s">
        <v>54</v>
      </c>
      <c r="B39" t="s">
        <v>31</v>
      </c>
      <c r="C39" s="1" t="str">
        <f>MID(iccwt20_2024[[#This Row],[Times]],FIND(",",iccwt20_2024[[#This Row],[Times]])+2,LEN(iccwt20_2024[[#This Row],[Times]])-FIND(",",iccwt20_2024[[#This Row],[Times]])-1)</f>
        <v>08:30 PM LOCAL  </v>
      </c>
      <c r="D39" s="1" t="str">
        <f>MID(iccwt20_2024[[#This Row],[Times]],FIND(",",iccwt20_2024[[#This Row],[Times]])-3,6)&amp;" 2024"</f>
        <v> 02, 0 2024</v>
      </c>
      <c r="E39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39" t="str">
        <f>TEXT(DATE(2024,MONTH(DATEVALUE(LEFT(iccwt20_2024[[#This Row],[Times]],3)&amp;" 1")),MID(iccwt20_2024[[#This Row],[Times]],5,2)),"dddd")</f>
        <v>Sunday</v>
      </c>
      <c r="G39" t="s">
        <v>497</v>
      </c>
      <c r="H39" t="s">
        <v>433</v>
      </c>
      <c r="I39" t="s">
        <v>429</v>
      </c>
      <c r="J39" t="s">
        <v>498</v>
      </c>
      <c r="K39" t="s">
        <v>344</v>
      </c>
      <c r="L39" s="2" t="s">
        <v>506</v>
      </c>
      <c r="M39" s="2">
        <v>11</v>
      </c>
      <c r="N39" s="2">
        <v>9</v>
      </c>
      <c r="O39" s="2">
        <f>iccwt20_2024[[#This Row],[scored_4s]]+iccwt20_2024[[#This Row],[scored_6s]]</f>
        <v>2</v>
      </c>
      <c r="P39" s="2">
        <v>2</v>
      </c>
      <c r="Q39" s="2">
        <v>0</v>
      </c>
      <c r="R39" s="2">
        <v>122.22</v>
      </c>
      <c r="S39" s="2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38</v>
      </c>
    </row>
    <row r="40" spans="1:26">
      <c r="A40" t="s">
        <v>54</v>
      </c>
      <c r="B40" t="s">
        <v>31</v>
      </c>
      <c r="C40" s="1" t="str">
        <f>MID(iccwt20_2024[[#This Row],[Times]],FIND(",",iccwt20_2024[[#This Row],[Times]])+2,LEN(iccwt20_2024[[#This Row],[Times]])-FIND(",",iccwt20_2024[[#This Row],[Times]])-1)</f>
        <v>08:30 PM LOCAL  </v>
      </c>
      <c r="D40" s="1" t="str">
        <f>MID(iccwt20_2024[[#This Row],[Times]],FIND(",",iccwt20_2024[[#This Row],[Times]])-3,6)&amp;" 2024"</f>
        <v> 02, 0 2024</v>
      </c>
      <c r="E40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0" t="str">
        <f>TEXT(DATE(2024,MONTH(DATEVALUE(LEFT(iccwt20_2024[[#This Row],[Times]],3)&amp;" 1")),MID(iccwt20_2024[[#This Row],[Times]],5,2)),"dddd")</f>
        <v>Sunday</v>
      </c>
      <c r="G40" t="s">
        <v>497</v>
      </c>
      <c r="H40" t="s">
        <v>433</v>
      </c>
      <c r="I40" t="s">
        <v>429</v>
      </c>
      <c r="J40" t="s">
        <v>498</v>
      </c>
      <c r="K40" t="s">
        <v>194</v>
      </c>
      <c r="L40" s="2" t="s">
        <v>499</v>
      </c>
      <c r="M40" s="2">
        <v>2</v>
      </c>
      <c r="N40" s="2">
        <v>3</v>
      </c>
      <c r="O40" s="2">
        <f>iccwt20_2024[[#This Row],[scored_4s]]+iccwt20_2024[[#This Row],[scored_6s]]</f>
        <v>0</v>
      </c>
      <c r="P40" s="2">
        <v>0</v>
      </c>
      <c r="Q40" s="2">
        <v>0</v>
      </c>
      <c r="R40" s="2">
        <v>66.67</v>
      </c>
      <c r="S40" s="2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39</v>
      </c>
    </row>
    <row r="41" spans="1:26">
      <c r="A41" t="s">
        <v>54</v>
      </c>
      <c r="B41" t="s">
        <v>31</v>
      </c>
      <c r="C41" s="1" t="str">
        <f>MID(iccwt20_2024[[#This Row],[Times]],FIND(",",iccwt20_2024[[#This Row],[Times]])+2,LEN(iccwt20_2024[[#This Row],[Times]])-FIND(",",iccwt20_2024[[#This Row],[Times]])-1)</f>
        <v>08:30 PM LOCAL  </v>
      </c>
      <c r="D41" s="1" t="str">
        <f>MID(iccwt20_2024[[#This Row],[Times]],FIND(",",iccwt20_2024[[#This Row],[Times]])-3,6)&amp;" 2024"</f>
        <v> 02, 0 2024</v>
      </c>
      <c r="E41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1" t="str">
        <f>TEXT(DATE(2024,MONTH(DATEVALUE(LEFT(iccwt20_2024[[#This Row],[Times]],3)&amp;" 1")),MID(iccwt20_2024[[#This Row],[Times]],5,2)),"dddd")</f>
        <v>Sunday</v>
      </c>
      <c r="G41" t="s">
        <v>497</v>
      </c>
      <c r="H41" t="s">
        <v>433</v>
      </c>
      <c r="I41" t="s">
        <v>429</v>
      </c>
      <c r="J41" t="s">
        <v>498</v>
      </c>
      <c r="K41" t="s">
        <v>105</v>
      </c>
      <c r="L41" s="2" t="s">
        <v>475</v>
      </c>
      <c r="M41" s="2">
        <v>1</v>
      </c>
      <c r="N41" s="2">
        <v>1</v>
      </c>
      <c r="O41" s="2">
        <f>iccwt20_2024[[#This Row],[scored_4s]]+iccwt20_2024[[#This Row],[scored_6s]]</f>
        <v>0</v>
      </c>
      <c r="P41" s="2">
        <v>0</v>
      </c>
      <c r="Q41" s="2">
        <v>0</v>
      </c>
      <c r="R41" s="2">
        <v>100</v>
      </c>
      <c r="S41" s="2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40</v>
      </c>
    </row>
    <row r="42" spans="1:26">
      <c r="A42" t="s">
        <v>54</v>
      </c>
      <c r="B42" t="s">
        <v>31</v>
      </c>
      <c r="C42" s="1" t="str">
        <f>MID(iccwt20_2024[[#This Row],[Times]],FIND(",",iccwt20_2024[[#This Row],[Times]])+2,LEN(iccwt20_2024[[#This Row],[Times]])-FIND(",",iccwt20_2024[[#This Row],[Times]])-1)</f>
        <v>08:30 PM LOCAL  </v>
      </c>
      <c r="D42" s="1" t="str">
        <f>MID(iccwt20_2024[[#This Row],[Times]],FIND(",",iccwt20_2024[[#This Row],[Times]])-3,6)&amp;" 2024"</f>
        <v> 02, 0 2024</v>
      </c>
      <c r="E42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2" t="str">
        <f>TEXT(DATE(2024,MONTH(DATEVALUE(LEFT(iccwt20_2024[[#This Row],[Times]],3)&amp;" 1")),MID(iccwt20_2024[[#This Row],[Times]],5,2)),"dddd")</f>
        <v>Sunday</v>
      </c>
      <c r="G42" t="s">
        <v>497</v>
      </c>
      <c r="H42" t="s">
        <v>429</v>
      </c>
      <c r="I42" t="s">
        <v>433</v>
      </c>
      <c r="J42" t="s">
        <v>507</v>
      </c>
      <c r="K42" t="s">
        <v>246</v>
      </c>
      <c r="L42" s="2" t="s">
        <v>508</v>
      </c>
      <c r="M42" s="2">
        <v>0</v>
      </c>
      <c r="N42" s="2">
        <v>2</v>
      </c>
      <c r="O42" s="2">
        <f>iccwt20_2024[[#This Row],[scored_4s]]+iccwt20_2024[[#This Row],[scored_6s]]</f>
        <v>0</v>
      </c>
      <c r="P42" s="2">
        <v>0</v>
      </c>
      <c r="Q42" s="2">
        <v>0</v>
      </c>
      <c r="R42" s="2">
        <v>0</v>
      </c>
      <c r="S42" s="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41</v>
      </c>
    </row>
    <row r="43" spans="1:26">
      <c r="A43" t="s">
        <v>54</v>
      </c>
      <c r="B43" t="s">
        <v>31</v>
      </c>
      <c r="C43" s="1" t="str">
        <f>MID(iccwt20_2024[[#This Row],[Times]],FIND(",",iccwt20_2024[[#This Row],[Times]])+2,LEN(iccwt20_2024[[#This Row],[Times]])-FIND(",",iccwt20_2024[[#This Row],[Times]])-1)</f>
        <v>08:30 PM LOCAL  </v>
      </c>
      <c r="D43" s="1" t="str">
        <f>MID(iccwt20_2024[[#This Row],[Times]],FIND(",",iccwt20_2024[[#This Row],[Times]])-3,6)&amp;" 2024"</f>
        <v> 02, 0 2024</v>
      </c>
      <c r="E43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3" t="str">
        <f>TEXT(DATE(2024,MONTH(DATEVALUE(LEFT(iccwt20_2024[[#This Row],[Times]],3)&amp;" 1")),MID(iccwt20_2024[[#This Row],[Times]],5,2)),"dddd")</f>
        <v>Sunday</v>
      </c>
      <c r="G43" t="s">
        <v>497</v>
      </c>
      <c r="H43" t="s">
        <v>429</v>
      </c>
      <c r="I43" t="s">
        <v>433</v>
      </c>
      <c r="J43" t="s">
        <v>507</v>
      </c>
      <c r="K43" t="s">
        <v>280</v>
      </c>
      <c r="L43" s="2" t="s">
        <v>509</v>
      </c>
      <c r="M43" s="2">
        <v>24</v>
      </c>
      <c r="N43" s="2">
        <v>31</v>
      </c>
      <c r="O43" s="2">
        <f>iccwt20_2024[[#This Row],[scored_4s]]+iccwt20_2024[[#This Row],[scored_6s]]</f>
        <v>3</v>
      </c>
      <c r="P43" s="2">
        <v>2</v>
      </c>
      <c r="Q43" s="2">
        <v>1</v>
      </c>
      <c r="R43" s="2">
        <v>77.42</v>
      </c>
      <c r="S43" s="2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42</v>
      </c>
    </row>
    <row r="44" spans="1:26">
      <c r="A44" t="s">
        <v>54</v>
      </c>
      <c r="B44" t="s">
        <v>31</v>
      </c>
      <c r="C44" s="1" t="str">
        <f>MID(iccwt20_2024[[#This Row],[Times]],FIND(",",iccwt20_2024[[#This Row],[Times]])+2,LEN(iccwt20_2024[[#This Row],[Times]])-FIND(",",iccwt20_2024[[#This Row],[Times]])-1)</f>
        <v>08:30 PM LOCAL  </v>
      </c>
      <c r="D44" s="1" t="str">
        <f>MID(iccwt20_2024[[#This Row],[Times]],FIND(",",iccwt20_2024[[#This Row],[Times]])-3,6)&amp;" 2024"</f>
        <v> 02, 0 2024</v>
      </c>
      <c r="E44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4" t="str">
        <f>TEXT(DATE(2024,MONTH(DATEVALUE(LEFT(iccwt20_2024[[#This Row],[Times]],3)&amp;" 1")),MID(iccwt20_2024[[#This Row],[Times]],5,2)),"dddd")</f>
        <v>Sunday</v>
      </c>
      <c r="G44" t="s">
        <v>497</v>
      </c>
      <c r="H44" t="s">
        <v>429</v>
      </c>
      <c r="I44" t="s">
        <v>433</v>
      </c>
      <c r="J44" t="s">
        <v>507</v>
      </c>
      <c r="K44" t="s">
        <v>175</v>
      </c>
      <c r="L44" s="2" t="s">
        <v>510</v>
      </c>
      <c r="M44" s="2">
        <v>45</v>
      </c>
      <c r="N44" s="2">
        <v>48</v>
      </c>
      <c r="O44" s="2">
        <f>iccwt20_2024[[#This Row],[scored_4s]]+iccwt20_2024[[#This Row],[scored_6s]]</f>
        <v>6</v>
      </c>
      <c r="P44" s="2">
        <v>6</v>
      </c>
      <c r="Q44" s="2">
        <v>0</v>
      </c>
      <c r="R44" s="2">
        <v>93.75</v>
      </c>
      <c r="S44" s="2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43</v>
      </c>
    </row>
    <row r="45" spans="1:26">
      <c r="A45" t="s">
        <v>54</v>
      </c>
      <c r="B45" t="s">
        <v>31</v>
      </c>
      <c r="C45" s="1" t="str">
        <f>MID(iccwt20_2024[[#This Row],[Times]],FIND(",",iccwt20_2024[[#This Row],[Times]])+2,LEN(iccwt20_2024[[#This Row],[Times]])-FIND(",",iccwt20_2024[[#This Row],[Times]])-1)</f>
        <v>08:30 PM LOCAL  </v>
      </c>
      <c r="D45" s="1" t="str">
        <f>MID(iccwt20_2024[[#This Row],[Times]],FIND(",",iccwt20_2024[[#This Row],[Times]])-3,6)&amp;" 2024"</f>
        <v> 02, 0 2024</v>
      </c>
      <c r="E45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5" t="str">
        <f>TEXT(DATE(2024,MONTH(DATEVALUE(LEFT(iccwt20_2024[[#This Row],[Times]],3)&amp;" 1")),MID(iccwt20_2024[[#This Row],[Times]],5,2)),"dddd")</f>
        <v>Sunday</v>
      </c>
      <c r="G45" t="s">
        <v>497</v>
      </c>
      <c r="H45" t="s">
        <v>429</v>
      </c>
      <c r="I45" t="s">
        <v>433</v>
      </c>
      <c r="J45" t="s">
        <v>507</v>
      </c>
      <c r="K45" t="s">
        <v>149</v>
      </c>
      <c r="L45" s="2" t="s">
        <v>511</v>
      </c>
      <c r="M45" s="2">
        <v>13</v>
      </c>
      <c r="N45" s="2">
        <v>16</v>
      </c>
      <c r="O45" s="2">
        <f>iccwt20_2024[[#This Row],[scored_4s]]+iccwt20_2024[[#This Row],[scored_6s]]</f>
        <v>1</v>
      </c>
      <c r="P45" s="2">
        <v>1</v>
      </c>
      <c r="Q45" s="2">
        <v>0</v>
      </c>
      <c r="R45" s="2">
        <v>81.25</v>
      </c>
      <c r="S45" s="2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44</v>
      </c>
    </row>
    <row r="46" spans="1:26">
      <c r="A46" t="s">
        <v>54</v>
      </c>
      <c r="B46" t="s">
        <v>31</v>
      </c>
      <c r="C46" s="1" t="str">
        <f>MID(iccwt20_2024[[#This Row],[Times]],FIND(",",iccwt20_2024[[#This Row],[Times]])+2,LEN(iccwt20_2024[[#This Row],[Times]])-FIND(",",iccwt20_2024[[#This Row],[Times]])-1)</f>
        <v>08:30 PM LOCAL  </v>
      </c>
      <c r="D46" s="1" t="str">
        <f>MID(iccwt20_2024[[#This Row],[Times]],FIND(",",iccwt20_2024[[#This Row],[Times]])-3,6)&amp;" 2024"</f>
        <v> 02, 0 2024</v>
      </c>
      <c r="E46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6" t="str">
        <f>TEXT(DATE(2024,MONTH(DATEVALUE(LEFT(iccwt20_2024[[#This Row],[Times]],3)&amp;" 1")),MID(iccwt20_2024[[#This Row],[Times]],5,2)),"dddd")</f>
        <v>Sunday</v>
      </c>
      <c r="G46" t="s">
        <v>497</v>
      </c>
      <c r="H46" t="s">
        <v>429</v>
      </c>
      <c r="I46" t="s">
        <v>433</v>
      </c>
      <c r="J46" t="s">
        <v>507</v>
      </c>
      <c r="K46" t="s">
        <v>180</v>
      </c>
      <c r="L46" s="2" t="s">
        <v>512</v>
      </c>
      <c r="M46" s="2">
        <v>8</v>
      </c>
      <c r="N46" s="2">
        <v>12</v>
      </c>
      <c r="O46" s="2">
        <f>iccwt20_2024[[#This Row],[scored_4s]]+iccwt20_2024[[#This Row],[scored_6s]]</f>
        <v>1</v>
      </c>
      <c r="P46" s="2">
        <v>1</v>
      </c>
      <c r="Q46" s="2">
        <v>0</v>
      </c>
      <c r="R46" s="2">
        <v>66.67</v>
      </c>
      <c r="S46" s="2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45</v>
      </c>
    </row>
    <row r="47" spans="1:26">
      <c r="A47" t="s">
        <v>54</v>
      </c>
      <c r="B47" t="s">
        <v>31</v>
      </c>
      <c r="C47" s="1" t="str">
        <f>MID(iccwt20_2024[[#This Row],[Times]],FIND(",",iccwt20_2024[[#This Row],[Times]])+2,LEN(iccwt20_2024[[#This Row],[Times]])-FIND(",",iccwt20_2024[[#This Row],[Times]])-1)</f>
        <v>08:30 PM LOCAL  </v>
      </c>
      <c r="D47" s="1" t="str">
        <f>MID(iccwt20_2024[[#This Row],[Times]],FIND(",",iccwt20_2024[[#This Row],[Times]])-3,6)&amp;" 2024"</f>
        <v> 02, 0 2024</v>
      </c>
      <c r="E47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7" t="str">
        <f>TEXT(DATE(2024,MONTH(DATEVALUE(LEFT(iccwt20_2024[[#This Row],[Times]],3)&amp;" 1")),MID(iccwt20_2024[[#This Row],[Times]],5,2)),"dddd")</f>
        <v>Sunday</v>
      </c>
      <c r="G47" t="s">
        <v>497</v>
      </c>
      <c r="H47" t="s">
        <v>429</v>
      </c>
      <c r="I47" t="s">
        <v>433</v>
      </c>
      <c r="J47" t="s">
        <v>507</v>
      </c>
      <c r="K47" t="s">
        <v>128</v>
      </c>
      <c r="L47" s="2" t="s">
        <v>475</v>
      </c>
      <c r="M47" s="2">
        <v>9</v>
      </c>
      <c r="N47" s="2">
        <v>8</v>
      </c>
      <c r="O47" s="2">
        <f>iccwt20_2024[[#This Row],[scored_4s]]+iccwt20_2024[[#This Row],[scored_6s]]</f>
        <v>1</v>
      </c>
      <c r="P47" s="2">
        <v>0</v>
      </c>
      <c r="Q47" s="2">
        <v>1</v>
      </c>
      <c r="R47" s="2">
        <v>112.5</v>
      </c>
      <c r="S47" s="2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46</v>
      </c>
    </row>
    <row r="48" spans="1:26">
      <c r="A48" t="s">
        <v>54</v>
      </c>
      <c r="B48" t="s">
        <v>31</v>
      </c>
      <c r="C48" s="1" t="str">
        <f>MID(iccwt20_2024[[#This Row],[Times]],FIND(",",iccwt20_2024[[#This Row],[Times]])+2,LEN(iccwt20_2024[[#This Row],[Times]])-FIND(",",iccwt20_2024[[#This Row],[Times]])-1)</f>
        <v>08:30 PM LOCAL  </v>
      </c>
      <c r="D48" s="1" t="str">
        <f>MID(iccwt20_2024[[#This Row],[Times]],FIND(",",iccwt20_2024[[#This Row],[Times]])-3,6)&amp;" 2024"</f>
        <v> 02, 0 2024</v>
      </c>
      <c r="E48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8" t="str">
        <f>TEXT(DATE(2024,MONTH(DATEVALUE(LEFT(iccwt20_2024[[#This Row],[Times]],3)&amp;" 1")),MID(iccwt20_2024[[#This Row],[Times]],5,2)),"dddd")</f>
        <v>Sunday</v>
      </c>
      <c r="G48" t="s">
        <v>497</v>
      </c>
      <c r="H48" t="s">
        <v>429</v>
      </c>
      <c r="I48" t="s">
        <v>433</v>
      </c>
      <c r="J48" t="s">
        <v>507</v>
      </c>
      <c r="K48" t="s">
        <v>396</v>
      </c>
      <c r="L48" s="2" t="s">
        <v>513</v>
      </c>
      <c r="M48" s="2">
        <v>0</v>
      </c>
      <c r="N48" s="2">
        <v>2</v>
      </c>
      <c r="O48" s="2">
        <f>iccwt20_2024[[#This Row],[scored_4s]]+iccwt20_2024[[#This Row],[scored_6s]]</f>
        <v>0</v>
      </c>
      <c r="P48" s="2">
        <v>0</v>
      </c>
      <c r="Q48" s="2">
        <v>0</v>
      </c>
      <c r="R48" s="2">
        <v>0</v>
      </c>
      <c r="S48" s="2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47</v>
      </c>
    </row>
    <row r="49" spans="1:26">
      <c r="A49" t="s">
        <v>54</v>
      </c>
      <c r="B49" t="s">
        <v>31</v>
      </c>
      <c r="C49" s="1" t="str">
        <f>MID(iccwt20_2024[[#This Row],[Times]],FIND(",",iccwt20_2024[[#This Row],[Times]])+2,LEN(iccwt20_2024[[#This Row],[Times]])-FIND(",",iccwt20_2024[[#This Row],[Times]])-1)</f>
        <v>08:30 PM LOCAL  </v>
      </c>
      <c r="D49" s="1" t="str">
        <f>MID(iccwt20_2024[[#This Row],[Times]],FIND(",",iccwt20_2024[[#This Row],[Times]])-3,6)&amp;" 2024"</f>
        <v> 02, 0 2024</v>
      </c>
      <c r="E49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49" t="str">
        <f>TEXT(DATE(2024,MONTH(DATEVALUE(LEFT(iccwt20_2024[[#This Row],[Times]],3)&amp;" 1")),MID(iccwt20_2024[[#This Row],[Times]],5,2)),"dddd")</f>
        <v>Sunday</v>
      </c>
      <c r="G49" t="s">
        <v>497</v>
      </c>
      <c r="H49" t="s">
        <v>429</v>
      </c>
      <c r="I49" t="s">
        <v>433</v>
      </c>
      <c r="J49" t="s">
        <v>507</v>
      </c>
      <c r="K49" t="s">
        <v>225</v>
      </c>
      <c r="L49" s="2" t="s">
        <v>475</v>
      </c>
      <c r="M49" s="2">
        <v>1</v>
      </c>
      <c r="N49" s="2">
        <v>1</v>
      </c>
      <c r="O49" s="2">
        <f>iccwt20_2024[[#This Row],[scored_4s]]+iccwt20_2024[[#This Row],[scored_6s]]</f>
        <v>0</v>
      </c>
      <c r="P49" s="2">
        <v>0</v>
      </c>
      <c r="Q49" s="2">
        <v>0</v>
      </c>
      <c r="R49" s="2">
        <v>100</v>
      </c>
      <c r="S49" s="2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48</v>
      </c>
    </row>
    <row r="50" spans="1:26">
      <c r="A50" t="s">
        <v>88</v>
      </c>
      <c r="B50" t="s">
        <v>34</v>
      </c>
      <c r="C50" s="1" t="str">
        <f>MID(iccwt20_2024[[#This Row],[Times]],FIND(",",iccwt20_2024[[#This Row],[Times]])+2,LEN(iccwt20_2024[[#This Row],[Times]])-FIND(",",iccwt20_2024[[#This Row],[Times]])-1)</f>
        <v>10:30 AM LOCAL  </v>
      </c>
      <c r="D50" s="1" t="str">
        <f>MID(iccwt20_2024[[#This Row],[Times]],FIND(",",iccwt20_2024[[#This Row],[Times]])-3,6)&amp;" 2024"</f>
        <v> 03, 1 2024</v>
      </c>
      <c r="E50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0" t="str">
        <f>TEXT(DATE(2024,MONTH(DATEVALUE(LEFT(iccwt20_2024[[#This Row],[Times]],3)&amp;" 1")),MID(iccwt20_2024[[#This Row],[Times]],5,2)),"dddd")</f>
        <v>Monday</v>
      </c>
      <c r="G50" t="s">
        <v>514</v>
      </c>
      <c r="H50" t="s">
        <v>439</v>
      </c>
      <c r="I50" t="s">
        <v>438</v>
      </c>
      <c r="J50" t="s">
        <v>515</v>
      </c>
      <c r="K50" t="s">
        <v>294</v>
      </c>
      <c r="L50" s="2" t="s">
        <v>516</v>
      </c>
      <c r="M50" s="2">
        <v>3</v>
      </c>
      <c r="N50" s="2">
        <v>8</v>
      </c>
      <c r="O50" s="2">
        <f>iccwt20_2024[[#This Row],[scored_4s]]+iccwt20_2024[[#This Row],[scored_6s]]</f>
        <v>0</v>
      </c>
      <c r="P50" s="2">
        <v>0</v>
      </c>
      <c r="Q50" s="2">
        <v>0</v>
      </c>
      <c r="R50" s="2">
        <v>37.5</v>
      </c>
      <c r="S50" s="2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49</v>
      </c>
    </row>
    <row r="51" spans="1:26">
      <c r="A51" t="s">
        <v>88</v>
      </c>
      <c r="B51" t="s">
        <v>34</v>
      </c>
      <c r="C51" s="1" t="str">
        <f>MID(iccwt20_2024[[#This Row],[Times]],FIND(",",iccwt20_2024[[#This Row],[Times]])+2,LEN(iccwt20_2024[[#This Row],[Times]])-FIND(",",iccwt20_2024[[#This Row],[Times]])-1)</f>
        <v>10:30 AM LOCAL  </v>
      </c>
      <c r="D51" s="1" t="str">
        <f>MID(iccwt20_2024[[#This Row],[Times]],FIND(",",iccwt20_2024[[#This Row],[Times]])-3,6)&amp;" 2024"</f>
        <v> 03, 1 2024</v>
      </c>
      <c r="E51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1" t="str">
        <f>TEXT(DATE(2024,MONTH(DATEVALUE(LEFT(iccwt20_2024[[#This Row],[Times]],3)&amp;" 1")),MID(iccwt20_2024[[#This Row],[Times]],5,2)),"dddd")</f>
        <v>Monday</v>
      </c>
      <c r="G51" t="s">
        <v>514</v>
      </c>
      <c r="H51" t="s">
        <v>439</v>
      </c>
      <c r="I51" t="s">
        <v>438</v>
      </c>
      <c r="J51" t="s">
        <v>515</v>
      </c>
      <c r="K51" t="s">
        <v>209</v>
      </c>
      <c r="L51" s="2" t="s">
        <v>517</v>
      </c>
      <c r="M51" s="2">
        <v>19</v>
      </c>
      <c r="N51" s="2">
        <v>30</v>
      </c>
      <c r="O51" s="2">
        <f>iccwt20_2024[[#This Row],[scored_4s]]+iccwt20_2024[[#This Row],[scored_6s]]</f>
        <v>1</v>
      </c>
      <c r="P51" s="2">
        <v>1</v>
      </c>
      <c r="Q51" s="2">
        <v>0</v>
      </c>
      <c r="R51" s="2">
        <v>63.33</v>
      </c>
      <c r="S51" s="2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50</v>
      </c>
    </row>
    <row r="52" spans="1:26">
      <c r="A52" t="s">
        <v>88</v>
      </c>
      <c r="B52" t="s">
        <v>34</v>
      </c>
      <c r="C52" s="1" t="str">
        <f>MID(iccwt20_2024[[#This Row],[Times]],FIND(",",iccwt20_2024[[#This Row],[Times]])+2,LEN(iccwt20_2024[[#This Row],[Times]])-FIND(",",iccwt20_2024[[#This Row],[Times]])-1)</f>
        <v>10:30 AM LOCAL  </v>
      </c>
      <c r="D52" s="1" t="str">
        <f>MID(iccwt20_2024[[#This Row],[Times]],FIND(",",iccwt20_2024[[#This Row],[Times]])-3,6)&amp;" 2024"</f>
        <v> 03, 1 2024</v>
      </c>
      <c r="E52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2" t="str">
        <f>TEXT(DATE(2024,MONTH(DATEVALUE(LEFT(iccwt20_2024[[#This Row],[Times]],3)&amp;" 1")),MID(iccwt20_2024[[#This Row],[Times]],5,2)),"dddd")</f>
        <v>Monday</v>
      </c>
      <c r="G52" t="s">
        <v>514</v>
      </c>
      <c r="H52" t="s">
        <v>439</v>
      </c>
      <c r="I52" t="s">
        <v>438</v>
      </c>
      <c r="J52" t="s">
        <v>515</v>
      </c>
      <c r="K52" t="s">
        <v>195</v>
      </c>
      <c r="L52" s="2" t="s">
        <v>518</v>
      </c>
      <c r="M52" s="2">
        <v>11</v>
      </c>
      <c r="N52" s="2">
        <v>15</v>
      </c>
      <c r="O52" s="2">
        <f>iccwt20_2024[[#This Row],[scored_4s]]+iccwt20_2024[[#This Row],[scored_6s]]</f>
        <v>1</v>
      </c>
      <c r="P52" s="2">
        <v>1</v>
      </c>
      <c r="Q52" s="2">
        <v>0</v>
      </c>
      <c r="R52" s="2">
        <v>73.33</v>
      </c>
      <c r="S52" s="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51</v>
      </c>
    </row>
    <row r="53" spans="1:26">
      <c r="A53" t="s">
        <v>88</v>
      </c>
      <c r="B53" t="s">
        <v>34</v>
      </c>
      <c r="C53" s="1" t="str">
        <f>MID(iccwt20_2024[[#This Row],[Times]],FIND(",",iccwt20_2024[[#This Row],[Times]])+2,LEN(iccwt20_2024[[#This Row],[Times]])-FIND(",",iccwt20_2024[[#This Row],[Times]])-1)</f>
        <v>10:30 AM LOCAL  </v>
      </c>
      <c r="D53" s="1" t="str">
        <f>MID(iccwt20_2024[[#This Row],[Times]],FIND(",",iccwt20_2024[[#This Row],[Times]])-3,6)&amp;" 2024"</f>
        <v> 03, 1 2024</v>
      </c>
      <c r="E53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3" t="str">
        <f>TEXT(DATE(2024,MONTH(DATEVALUE(LEFT(iccwt20_2024[[#This Row],[Times]],3)&amp;" 1")),MID(iccwt20_2024[[#This Row],[Times]],5,2)),"dddd")</f>
        <v>Monday</v>
      </c>
      <c r="G53" t="s">
        <v>514</v>
      </c>
      <c r="H53" t="s">
        <v>439</v>
      </c>
      <c r="I53" t="s">
        <v>438</v>
      </c>
      <c r="J53" t="s">
        <v>515</v>
      </c>
      <c r="K53" t="s">
        <v>390</v>
      </c>
      <c r="L53" s="2" t="s">
        <v>519</v>
      </c>
      <c r="M53" s="2">
        <v>0</v>
      </c>
      <c r="N53" s="2">
        <v>2</v>
      </c>
      <c r="O53" s="2">
        <f>iccwt20_2024[[#This Row],[scored_4s]]+iccwt20_2024[[#This Row],[scored_6s]]</f>
        <v>0</v>
      </c>
      <c r="P53" s="2">
        <v>0</v>
      </c>
      <c r="Q53" s="2">
        <v>0</v>
      </c>
      <c r="R53" s="2">
        <v>0</v>
      </c>
      <c r="S53" s="2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52</v>
      </c>
    </row>
    <row r="54" spans="1:26">
      <c r="A54" t="s">
        <v>88</v>
      </c>
      <c r="B54" t="s">
        <v>34</v>
      </c>
      <c r="C54" s="1" t="str">
        <f>MID(iccwt20_2024[[#This Row],[Times]],FIND(",",iccwt20_2024[[#This Row],[Times]])+2,LEN(iccwt20_2024[[#This Row],[Times]])-FIND(",",iccwt20_2024[[#This Row],[Times]])-1)</f>
        <v>10:30 AM LOCAL  </v>
      </c>
      <c r="D54" s="1" t="str">
        <f>MID(iccwt20_2024[[#This Row],[Times]],FIND(",",iccwt20_2024[[#This Row],[Times]])-3,6)&amp;" 2024"</f>
        <v> 03, 1 2024</v>
      </c>
      <c r="E54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4" t="str">
        <f>TEXT(DATE(2024,MONTH(DATEVALUE(LEFT(iccwt20_2024[[#This Row],[Times]],3)&amp;" 1")),MID(iccwt20_2024[[#This Row],[Times]],5,2)),"dddd")</f>
        <v>Monday</v>
      </c>
      <c r="G54" t="s">
        <v>514</v>
      </c>
      <c r="H54" t="s">
        <v>439</v>
      </c>
      <c r="I54" t="s">
        <v>438</v>
      </c>
      <c r="J54" t="s">
        <v>515</v>
      </c>
      <c r="K54" t="s">
        <v>333</v>
      </c>
      <c r="L54" s="2" t="s">
        <v>520</v>
      </c>
      <c r="M54" s="2">
        <v>0</v>
      </c>
      <c r="N54" s="2">
        <v>1</v>
      </c>
      <c r="O54" s="2">
        <f>iccwt20_2024[[#This Row],[scored_4s]]+iccwt20_2024[[#This Row],[scored_6s]]</f>
        <v>0</v>
      </c>
      <c r="P54" s="2">
        <v>0</v>
      </c>
      <c r="Q54" s="2">
        <v>0</v>
      </c>
      <c r="R54" s="2">
        <v>0</v>
      </c>
      <c r="S54" s="2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53</v>
      </c>
    </row>
    <row r="55" spans="1:26">
      <c r="A55" t="s">
        <v>88</v>
      </c>
      <c r="B55" t="s">
        <v>34</v>
      </c>
      <c r="C55" s="1" t="str">
        <f>MID(iccwt20_2024[[#This Row],[Times]],FIND(",",iccwt20_2024[[#This Row],[Times]])+2,LEN(iccwt20_2024[[#This Row],[Times]])-FIND(",",iccwt20_2024[[#This Row],[Times]])-1)</f>
        <v>10:30 AM LOCAL  </v>
      </c>
      <c r="D55" s="1" t="str">
        <f>MID(iccwt20_2024[[#This Row],[Times]],FIND(",",iccwt20_2024[[#This Row],[Times]])-3,6)&amp;" 2024"</f>
        <v> 03, 1 2024</v>
      </c>
      <c r="E55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5" t="str">
        <f>TEXT(DATE(2024,MONTH(DATEVALUE(LEFT(iccwt20_2024[[#This Row],[Times]],3)&amp;" 1")),MID(iccwt20_2024[[#This Row],[Times]],5,2)),"dddd")</f>
        <v>Monday</v>
      </c>
      <c r="G55" t="s">
        <v>514</v>
      </c>
      <c r="H55" t="s">
        <v>439</v>
      </c>
      <c r="I55" t="s">
        <v>438</v>
      </c>
      <c r="J55" t="s">
        <v>515</v>
      </c>
      <c r="K55" t="s">
        <v>69</v>
      </c>
      <c r="L55" s="2" t="s">
        <v>518</v>
      </c>
      <c r="M55" s="2">
        <v>6</v>
      </c>
      <c r="N55" s="2">
        <v>9</v>
      </c>
      <c r="O55" s="2">
        <f>iccwt20_2024[[#This Row],[scored_4s]]+iccwt20_2024[[#This Row],[scored_6s]]</f>
        <v>0</v>
      </c>
      <c r="P55" s="2">
        <v>0</v>
      </c>
      <c r="Q55" s="2">
        <v>0</v>
      </c>
      <c r="R55" s="2">
        <v>66.67</v>
      </c>
      <c r="S55" s="2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54</v>
      </c>
    </row>
    <row r="56" spans="1:26">
      <c r="A56" t="s">
        <v>88</v>
      </c>
      <c r="B56" t="s">
        <v>34</v>
      </c>
      <c r="C56" s="1" t="str">
        <f>MID(iccwt20_2024[[#This Row],[Times]],FIND(",",iccwt20_2024[[#This Row],[Times]])+2,LEN(iccwt20_2024[[#This Row],[Times]])-FIND(",",iccwt20_2024[[#This Row],[Times]])-1)</f>
        <v>10:30 AM LOCAL  </v>
      </c>
      <c r="D56" s="1" t="str">
        <f>MID(iccwt20_2024[[#This Row],[Times]],FIND(",",iccwt20_2024[[#This Row],[Times]])-3,6)&amp;" 2024"</f>
        <v> 03, 1 2024</v>
      </c>
      <c r="E56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6" t="str">
        <f>TEXT(DATE(2024,MONTH(DATEVALUE(LEFT(iccwt20_2024[[#This Row],[Times]],3)&amp;" 1")),MID(iccwt20_2024[[#This Row],[Times]],5,2)),"dddd")</f>
        <v>Monday</v>
      </c>
      <c r="G56" t="s">
        <v>514</v>
      </c>
      <c r="H56" t="s">
        <v>439</v>
      </c>
      <c r="I56" t="s">
        <v>438</v>
      </c>
      <c r="J56" t="s">
        <v>515</v>
      </c>
      <c r="K56" t="s">
        <v>235</v>
      </c>
      <c r="L56" s="2" t="s">
        <v>521</v>
      </c>
      <c r="M56" s="2">
        <v>16</v>
      </c>
      <c r="N56" s="2">
        <v>16</v>
      </c>
      <c r="O56" s="2">
        <f>iccwt20_2024[[#This Row],[scored_4s]]+iccwt20_2024[[#This Row],[scored_6s]]</f>
        <v>2</v>
      </c>
      <c r="P56" s="2">
        <v>0</v>
      </c>
      <c r="Q56" s="2">
        <v>2</v>
      </c>
      <c r="R56" s="2">
        <v>100</v>
      </c>
      <c r="S56" s="2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55</v>
      </c>
    </row>
    <row r="57" spans="1:26">
      <c r="A57" t="s">
        <v>88</v>
      </c>
      <c r="B57" t="s">
        <v>34</v>
      </c>
      <c r="C57" s="1" t="str">
        <f>MID(iccwt20_2024[[#This Row],[Times]],FIND(",",iccwt20_2024[[#This Row],[Times]])+2,LEN(iccwt20_2024[[#This Row],[Times]])-FIND(",",iccwt20_2024[[#This Row],[Times]])-1)</f>
        <v>10:30 AM LOCAL  </v>
      </c>
      <c r="D57" s="1" t="str">
        <f>MID(iccwt20_2024[[#This Row],[Times]],FIND(",",iccwt20_2024[[#This Row],[Times]])-3,6)&amp;" 2024"</f>
        <v> 03, 1 2024</v>
      </c>
      <c r="E57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7" t="str">
        <f>TEXT(DATE(2024,MONTH(DATEVALUE(LEFT(iccwt20_2024[[#This Row],[Times]],3)&amp;" 1")),MID(iccwt20_2024[[#This Row],[Times]],5,2)),"dddd")</f>
        <v>Monday</v>
      </c>
      <c r="G57" t="s">
        <v>514</v>
      </c>
      <c r="H57" t="s">
        <v>439</v>
      </c>
      <c r="I57" t="s">
        <v>438</v>
      </c>
      <c r="J57" t="s">
        <v>515</v>
      </c>
      <c r="K57" t="s">
        <v>347</v>
      </c>
      <c r="L57" s="2" t="s">
        <v>522</v>
      </c>
      <c r="M57" s="2">
        <v>9</v>
      </c>
      <c r="N57" s="2">
        <v>10</v>
      </c>
      <c r="O57" s="2">
        <f>iccwt20_2024[[#This Row],[scored_4s]]+iccwt20_2024[[#This Row],[scored_6s]]</f>
        <v>1</v>
      </c>
      <c r="P57" s="2">
        <v>0</v>
      </c>
      <c r="Q57" s="2">
        <v>1</v>
      </c>
      <c r="R57" s="2">
        <v>90</v>
      </c>
      <c r="S57" s="2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56</v>
      </c>
    </row>
    <row r="58" spans="1:26">
      <c r="A58" t="s">
        <v>88</v>
      </c>
      <c r="B58" t="s">
        <v>34</v>
      </c>
      <c r="C58" s="1" t="str">
        <f>MID(iccwt20_2024[[#This Row],[Times]],FIND(",",iccwt20_2024[[#This Row],[Times]])+2,LEN(iccwt20_2024[[#This Row],[Times]])-FIND(",",iccwt20_2024[[#This Row],[Times]])-1)</f>
        <v>10:30 AM LOCAL  </v>
      </c>
      <c r="D58" s="1" t="str">
        <f>MID(iccwt20_2024[[#This Row],[Times]],FIND(",",iccwt20_2024[[#This Row],[Times]])-3,6)&amp;" 2024"</f>
        <v> 03, 1 2024</v>
      </c>
      <c r="E58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8" t="str">
        <f>TEXT(DATE(2024,MONTH(DATEVALUE(LEFT(iccwt20_2024[[#This Row],[Times]],3)&amp;" 1")),MID(iccwt20_2024[[#This Row],[Times]],5,2)),"dddd")</f>
        <v>Monday</v>
      </c>
      <c r="G58" t="s">
        <v>514</v>
      </c>
      <c r="H58" t="s">
        <v>439</v>
      </c>
      <c r="I58" t="s">
        <v>438</v>
      </c>
      <c r="J58" t="s">
        <v>515</v>
      </c>
      <c r="K58" t="s">
        <v>221</v>
      </c>
      <c r="L58" s="2" t="s">
        <v>475</v>
      </c>
      <c r="M58" s="2">
        <v>7</v>
      </c>
      <c r="N58" s="2">
        <v>16</v>
      </c>
      <c r="O58" s="2">
        <f>iccwt20_2024[[#This Row],[scored_4s]]+iccwt20_2024[[#This Row],[scored_6s]]</f>
        <v>1</v>
      </c>
      <c r="P58" s="2">
        <v>1</v>
      </c>
      <c r="Q58" s="2">
        <v>0</v>
      </c>
      <c r="R58" s="2">
        <v>43.75</v>
      </c>
      <c r="S58" s="2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57</v>
      </c>
    </row>
    <row r="59" spans="1:26">
      <c r="A59" t="s">
        <v>88</v>
      </c>
      <c r="B59" t="s">
        <v>34</v>
      </c>
      <c r="C59" s="1" t="str">
        <f>MID(iccwt20_2024[[#This Row],[Times]],FIND(",",iccwt20_2024[[#This Row],[Times]])+2,LEN(iccwt20_2024[[#This Row],[Times]])-FIND(",",iccwt20_2024[[#This Row],[Times]])-1)</f>
        <v>10:30 AM LOCAL  </v>
      </c>
      <c r="D59" s="1" t="str">
        <f>MID(iccwt20_2024[[#This Row],[Times]],FIND(",",iccwt20_2024[[#This Row],[Times]])-3,6)&amp;" 2024"</f>
        <v> 03, 1 2024</v>
      </c>
      <c r="E59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59" t="str">
        <f>TEXT(DATE(2024,MONTH(DATEVALUE(LEFT(iccwt20_2024[[#This Row],[Times]],3)&amp;" 1")),MID(iccwt20_2024[[#This Row],[Times]],5,2)),"dddd")</f>
        <v>Monday</v>
      </c>
      <c r="G59" t="s">
        <v>514</v>
      </c>
      <c r="H59" t="s">
        <v>439</v>
      </c>
      <c r="I59" t="s">
        <v>438</v>
      </c>
      <c r="J59" t="s">
        <v>515</v>
      </c>
      <c r="K59" t="s">
        <v>234</v>
      </c>
      <c r="L59" s="2" t="s">
        <v>523</v>
      </c>
      <c r="M59" s="2">
        <v>0</v>
      </c>
      <c r="N59" s="2">
        <v>4</v>
      </c>
      <c r="O59" s="2">
        <f>iccwt20_2024[[#This Row],[scored_4s]]+iccwt20_2024[[#This Row],[scored_6s]]</f>
        <v>0</v>
      </c>
      <c r="P59" s="2">
        <v>0</v>
      </c>
      <c r="Q59" s="2">
        <v>0</v>
      </c>
      <c r="R59" s="2">
        <v>0</v>
      </c>
      <c r="S59" s="2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58</v>
      </c>
    </row>
    <row r="60" spans="1:26">
      <c r="A60" t="s">
        <v>88</v>
      </c>
      <c r="B60" t="s">
        <v>34</v>
      </c>
      <c r="C60" s="1" t="str">
        <f>MID(iccwt20_2024[[#This Row],[Times]],FIND(",",iccwt20_2024[[#This Row],[Times]])+2,LEN(iccwt20_2024[[#This Row],[Times]])-FIND(",",iccwt20_2024[[#This Row],[Times]])-1)</f>
        <v>10:30 AM LOCAL  </v>
      </c>
      <c r="D60" s="1" t="str">
        <f>MID(iccwt20_2024[[#This Row],[Times]],FIND(",",iccwt20_2024[[#This Row],[Times]])-3,6)&amp;" 2024"</f>
        <v> 03, 1 2024</v>
      </c>
      <c r="E60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0" t="str">
        <f>TEXT(DATE(2024,MONTH(DATEVALUE(LEFT(iccwt20_2024[[#This Row],[Times]],3)&amp;" 1")),MID(iccwt20_2024[[#This Row],[Times]],5,2)),"dddd")</f>
        <v>Monday</v>
      </c>
      <c r="G60" t="s">
        <v>514</v>
      </c>
      <c r="H60" t="s">
        <v>439</v>
      </c>
      <c r="I60" t="s">
        <v>438</v>
      </c>
      <c r="J60" t="s">
        <v>515</v>
      </c>
      <c r="K60" t="s">
        <v>263</v>
      </c>
      <c r="L60" s="2" t="s">
        <v>524</v>
      </c>
      <c r="M60" s="2">
        <v>0</v>
      </c>
      <c r="N60" s="2">
        <v>4</v>
      </c>
      <c r="O60" s="2">
        <f>iccwt20_2024[[#This Row],[scored_4s]]+iccwt20_2024[[#This Row],[scored_6s]]</f>
        <v>0</v>
      </c>
      <c r="P60" s="2">
        <v>0</v>
      </c>
      <c r="Q60" s="2">
        <v>0</v>
      </c>
      <c r="R60" s="2">
        <v>0</v>
      </c>
      <c r="S60" s="2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59</v>
      </c>
    </row>
    <row r="61" spans="1:26">
      <c r="A61" t="s">
        <v>88</v>
      </c>
      <c r="B61" t="s">
        <v>34</v>
      </c>
      <c r="C61" s="1" t="str">
        <f>MID(iccwt20_2024[[#This Row],[Times]],FIND(",",iccwt20_2024[[#This Row],[Times]])+2,LEN(iccwt20_2024[[#This Row],[Times]])-FIND(",",iccwt20_2024[[#This Row],[Times]])-1)</f>
        <v>10:30 AM LOCAL  </v>
      </c>
      <c r="D61" s="1" t="str">
        <f>MID(iccwt20_2024[[#This Row],[Times]],FIND(",",iccwt20_2024[[#This Row],[Times]])-3,6)&amp;" 2024"</f>
        <v> 03, 1 2024</v>
      </c>
      <c r="E61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1" t="str">
        <f>TEXT(DATE(2024,MONTH(DATEVALUE(LEFT(iccwt20_2024[[#This Row],[Times]],3)&amp;" 1")),MID(iccwt20_2024[[#This Row],[Times]],5,2)),"dddd")</f>
        <v>Monday</v>
      </c>
      <c r="G61" t="s">
        <v>514</v>
      </c>
      <c r="H61" t="s">
        <v>438</v>
      </c>
      <c r="I61" t="s">
        <v>439</v>
      </c>
      <c r="J61" t="s">
        <v>525</v>
      </c>
      <c r="K61" t="s">
        <v>300</v>
      </c>
      <c r="L61" s="2" t="s">
        <v>526</v>
      </c>
      <c r="M61" s="2">
        <v>20</v>
      </c>
      <c r="N61" s="2">
        <v>27</v>
      </c>
      <c r="O61" s="2">
        <f>iccwt20_2024[[#This Row],[scored_4s]]+iccwt20_2024[[#This Row],[scored_6s]]</f>
        <v>1</v>
      </c>
      <c r="P61" s="2">
        <v>0</v>
      </c>
      <c r="Q61" s="2">
        <v>1</v>
      </c>
      <c r="R61" s="2">
        <v>74.07</v>
      </c>
      <c r="S61" s="2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60</v>
      </c>
    </row>
    <row r="62" spans="1:26">
      <c r="A62" t="s">
        <v>88</v>
      </c>
      <c r="B62" t="s">
        <v>34</v>
      </c>
      <c r="C62" s="1" t="str">
        <f>MID(iccwt20_2024[[#This Row],[Times]],FIND(",",iccwt20_2024[[#This Row],[Times]])+2,LEN(iccwt20_2024[[#This Row],[Times]])-FIND(",",iccwt20_2024[[#This Row],[Times]])-1)</f>
        <v>10:30 AM LOCAL  </v>
      </c>
      <c r="D62" s="1" t="str">
        <f>MID(iccwt20_2024[[#This Row],[Times]],FIND(",",iccwt20_2024[[#This Row],[Times]])-3,6)&amp;" 2024"</f>
        <v> 03, 1 2024</v>
      </c>
      <c r="E62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2" t="str">
        <f>TEXT(DATE(2024,MONTH(DATEVALUE(LEFT(iccwt20_2024[[#This Row],[Times]],3)&amp;" 1")),MID(iccwt20_2024[[#This Row],[Times]],5,2)),"dddd")</f>
        <v>Monday</v>
      </c>
      <c r="G62" t="s">
        <v>514</v>
      </c>
      <c r="H62" t="s">
        <v>438</v>
      </c>
      <c r="I62" t="s">
        <v>439</v>
      </c>
      <c r="J62" t="s">
        <v>525</v>
      </c>
      <c r="K62" t="s">
        <v>310</v>
      </c>
      <c r="L62" s="2" t="s">
        <v>527</v>
      </c>
      <c r="M62" s="2">
        <v>4</v>
      </c>
      <c r="N62" s="2">
        <v>2</v>
      </c>
      <c r="O62" s="2">
        <f>iccwt20_2024[[#This Row],[scored_4s]]+iccwt20_2024[[#This Row],[scored_6s]]</f>
        <v>1</v>
      </c>
      <c r="P62" s="2">
        <v>1</v>
      </c>
      <c r="Q62" s="2">
        <v>0</v>
      </c>
      <c r="R62" s="2">
        <v>200</v>
      </c>
      <c r="S62" s="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61</v>
      </c>
    </row>
    <row r="63" spans="1:26">
      <c r="A63" t="s">
        <v>88</v>
      </c>
      <c r="B63" t="s">
        <v>34</v>
      </c>
      <c r="C63" s="1" t="str">
        <f>MID(iccwt20_2024[[#This Row],[Times]],FIND(",",iccwt20_2024[[#This Row],[Times]])+2,LEN(iccwt20_2024[[#This Row],[Times]])-FIND(",",iccwt20_2024[[#This Row],[Times]])-1)</f>
        <v>10:30 AM LOCAL  </v>
      </c>
      <c r="D63" s="1" t="str">
        <f>MID(iccwt20_2024[[#This Row],[Times]],FIND(",",iccwt20_2024[[#This Row],[Times]])-3,6)&amp;" 2024"</f>
        <v> 03, 1 2024</v>
      </c>
      <c r="E63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3" t="str">
        <f>TEXT(DATE(2024,MONTH(DATEVALUE(LEFT(iccwt20_2024[[#This Row],[Times]],3)&amp;" 1")),MID(iccwt20_2024[[#This Row],[Times]],5,2)),"dddd")</f>
        <v>Monday</v>
      </c>
      <c r="G63" t="s">
        <v>514</v>
      </c>
      <c r="H63" t="s">
        <v>438</v>
      </c>
      <c r="I63" t="s">
        <v>439</v>
      </c>
      <c r="J63" t="s">
        <v>525</v>
      </c>
      <c r="K63" t="s">
        <v>30</v>
      </c>
      <c r="L63" s="2" t="s">
        <v>528</v>
      </c>
      <c r="M63" s="2">
        <v>12</v>
      </c>
      <c r="N63" s="2">
        <v>14</v>
      </c>
      <c r="O63" s="2">
        <f>iccwt20_2024[[#This Row],[scored_4s]]+iccwt20_2024[[#This Row],[scored_6s]]</f>
        <v>1</v>
      </c>
      <c r="P63" s="2">
        <v>0</v>
      </c>
      <c r="Q63" s="2">
        <v>1</v>
      </c>
      <c r="R63" s="2">
        <v>85.71</v>
      </c>
      <c r="S63" s="2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62</v>
      </c>
    </row>
    <row r="64" spans="1:26">
      <c r="A64" t="s">
        <v>88</v>
      </c>
      <c r="B64" t="s">
        <v>34</v>
      </c>
      <c r="C64" s="1" t="str">
        <f>MID(iccwt20_2024[[#This Row],[Times]],FIND(",",iccwt20_2024[[#This Row],[Times]])+2,LEN(iccwt20_2024[[#This Row],[Times]])-FIND(",",iccwt20_2024[[#This Row],[Times]])-1)</f>
        <v>10:30 AM LOCAL  </v>
      </c>
      <c r="D64" s="1" t="str">
        <f>MID(iccwt20_2024[[#This Row],[Times]],FIND(",",iccwt20_2024[[#This Row],[Times]])-3,6)&amp;" 2024"</f>
        <v> 03, 1 2024</v>
      </c>
      <c r="E64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4" t="str">
        <f>TEXT(DATE(2024,MONTH(DATEVALUE(LEFT(iccwt20_2024[[#This Row],[Times]],3)&amp;" 1")),MID(iccwt20_2024[[#This Row],[Times]],5,2)),"dddd")</f>
        <v>Monday</v>
      </c>
      <c r="G64" t="s">
        <v>514</v>
      </c>
      <c r="H64" t="s">
        <v>438</v>
      </c>
      <c r="I64" t="s">
        <v>439</v>
      </c>
      <c r="J64" t="s">
        <v>525</v>
      </c>
      <c r="K64" t="s">
        <v>381</v>
      </c>
      <c r="L64" s="2" t="s">
        <v>529</v>
      </c>
      <c r="M64" s="2">
        <v>13</v>
      </c>
      <c r="N64" s="2">
        <v>28</v>
      </c>
      <c r="O64" s="2">
        <f>iccwt20_2024[[#This Row],[scored_4s]]+iccwt20_2024[[#This Row],[scored_6s]]</f>
        <v>0</v>
      </c>
      <c r="P64" s="2">
        <v>0</v>
      </c>
      <c r="Q64" s="2">
        <v>0</v>
      </c>
      <c r="R64" s="2">
        <v>46.43</v>
      </c>
      <c r="S64" s="2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63</v>
      </c>
    </row>
    <row r="65" spans="1:26">
      <c r="A65" t="s">
        <v>88</v>
      </c>
      <c r="B65" t="s">
        <v>34</v>
      </c>
      <c r="C65" s="1" t="str">
        <f>MID(iccwt20_2024[[#This Row],[Times]],FIND(",",iccwt20_2024[[#This Row],[Times]])+2,LEN(iccwt20_2024[[#This Row],[Times]])-FIND(",",iccwt20_2024[[#This Row],[Times]])-1)</f>
        <v>10:30 AM LOCAL  </v>
      </c>
      <c r="D65" s="1" t="str">
        <f>MID(iccwt20_2024[[#This Row],[Times]],FIND(",",iccwt20_2024[[#This Row],[Times]])-3,6)&amp;" 2024"</f>
        <v> 03, 1 2024</v>
      </c>
      <c r="E65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" t="str">
        <f>TEXT(DATE(2024,MONTH(DATEVALUE(LEFT(iccwt20_2024[[#This Row],[Times]],3)&amp;" 1")),MID(iccwt20_2024[[#This Row],[Times]],5,2)),"dddd")</f>
        <v>Monday</v>
      </c>
      <c r="G65" t="s">
        <v>514</v>
      </c>
      <c r="H65" t="s">
        <v>438</v>
      </c>
      <c r="I65" t="s">
        <v>439</v>
      </c>
      <c r="J65" t="s">
        <v>525</v>
      </c>
      <c r="K65" t="s">
        <v>164</v>
      </c>
      <c r="L65" s="2" t="s">
        <v>475</v>
      </c>
      <c r="M65" s="2">
        <v>19</v>
      </c>
      <c r="N65" s="2">
        <v>22</v>
      </c>
      <c r="O65" s="2">
        <f>iccwt20_2024[[#This Row],[scored_4s]]+iccwt20_2024[[#This Row],[scored_6s]]</f>
        <v>2</v>
      </c>
      <c r="P65" s="2">
        <v>1</v>
      </c>
      <c r="Q65" s="2">
        <v>1</v>
      </c>
      <c r="R65" s="2">
        <v>86.36</v>
      </c>
      <c r="S65" s="2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64</v>
      </c>
    </row>
    <row r="66" spans="1:26">
      <c r="A66" t="s">
        <v>88</v>
      </c>
      <c r="B66" t="s">
        <v>34</v>
      </c>
      <c r="C66" s="1" t="str">
        <f>MID(iccwt20_2024[[#This Row],[Times]],FIND(",",iccwt20_2024[[#This Row],[Times]])+2,LEN(iccwt20_2024[[#This Row],[Times]])-FIND(",",iccwt20_2024[[#This Row],[Times]])-1)</f>
        <v>10:30 AM LOCAL  </v>
      </c>
      <c r="D66" s="1" t="str">
        <f>MID(iccwt20_2024[[#This Row],[Times]],FIND(",",iccwt20_2024[[#This Row],[Times]])-3,6)&amp;" 2024"</f>
        <v> 03, 1 2024</v>
      </c>
      <c r="E66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6" t="str">
        <f>TEXT(DATE(2024,MONTH(DATEVALUE(LEFT(iccwt20_2024[[#This Row],[Times]],3)&amp;" 1")),MID(iccwt20_2024[[#This Row],[Times]],5,2)),"dddd")</f>
        <v>Monday</v>
      </c>
      <c r="G66" t="s">
        <v>514</v>
      </c>
      <c r="H66" t="s">
        <v>438</v>
      </c>
      <c r="I66" t="s">
        <v>439</v>
      </c>
      <c r="J66" t="s">
        <v>525</v>
      </c>
      <c r="K66" t="s">
        <v>126</v>
      </c>
      <c r="L66" s="2" t="s">
        <v>475</v>
      </c>
      <c r="M66" s="2">
        <v>6</v>
      </c>
      <c r="N66" s="2">
        <v>6</v>
      </c>
      <c r="O66" s="2">
        <f>iccwt20_2024[[#This Row],[scored_4s]]+iccwt20_2024[[#This Row],[scored_6s]]</f>
        <v>1</v>
      </c>
      <c r="P66" s="2">
        <v>1</v>
      </c>
      <c r="Q66" s="2">
        <v>0</v>
      </c>
      <c r="R66" s="2">
        <v>100</v>
      </c>
      <c r="S66" s="2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65</v>
      </c>
    </row>
    <row r="67" spans="1:26">
      <c r="A67" t="s">
        <v>20</v>
      </c>
      <c r="B67" t="s">
        <v>37</v>
      </c>
      <c r="C67" s="1" t="str">
        <f>MID(iccwt20_2024[[#This Row],[Times]],FIND(",",iccwt20_2024[[#This Row],[Times]])+2,LEN(iccwt20_2024[[#This Row],[Times]])-FIND(",",iccwt20_2024[[#This Row],[Times]])-1)</f>
        <v>08:30 PM LOCAL  </v>
      </c>
      <c r="D67" s="1" t="str">
        <f>MID(iccwt20_2024[[#This Row],[Times]],FIND(",",iccwt20_2024[[#This Row],[Times]])-3,6)&amp;" 2024"</f>
        <v> 03, 0 2024</v>
      </c>
      <c r="E67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7" t="str">
        <f>TEXT(DATE(2024,MONTH(DATEVALUE(LEFT(iccwt20_2024[[#This Row],[Times]],3)&amp;" 1")),MID(iccwt20_2024[[#This Row],[Times]],5,2)),"dddd")</f>
        <v>Monday</v>
      </c>
      <c r="G67" t="s">
        <v>530</v>
      </c>
      <c r="H67" t="s">
        <v>422</v>
      </c>
      <c r="I67" t="s">
        <v>440</v>
      </c>
      <c r="J67" t="s">
        <v>531</v>
      </c>
      <c r="K67" t="s">
        <v>156</v>
      </c>
      <c r="L67" s="2" t="s">
        <v>532</v>
      </c>
      <c r="M67" s="2">
        <v>76</v>
      </c>
      <c r="N67" s="2">
        <v>45</v>
      </c>
      <c r="O67" s="2">
        <f>iccwt20_2024[[#This Row],[scored_4s]]+iccwt20_2024[[#This Row],[scored_6s]]</f>
        <v>8</v>
      </c>
      <c r="P67" s="2">
        <v>4</v>
      </c>
      <c r="Q67" s="2">
        <v>4</v>
      </c>
      <c r="R67" s="2">
        <v>168.89</v>
      </c>
      <c r="S67" s="2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66</v>
      </c>
    </row>
    <row r="68" spans="1:26">
      <c r="A68" t="s">
        <v>20</v>
      </c>
      <c r="B68" t="s">
        <v>37</v>
      </c>
      <c r="C68" s="1" t="str">
        <f>MID(iccwt20_2024[[#This Row],[Times]],FIND(",",iccwt20_2024[[#This Row],[Times]])+2,LEN(iccwt20_2024[[#This Row],[Times]])-FIND(",",iccwt20_2024[[#This Row],[Times]])-1)</f>
        <v>08:30 PM LOCAL  </v>
      </c>
      <c r="D68" s="1" t="str">
        <f>MID(iccwt20_2024[[#This Row],[Times]],FIND(",",iccwt20_2024[[#This Row],[Times]])-3,6)&amp;" 2024"</f>
        <v> 03, 0 2024</v>
      </c>
      <c r="E68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8" t="str">
        <f>TEXT(DATE(2024,MONTH(DATEVALUE(LEFT(iccwt20_2024[[#This Row],[Times]],3)&amp;" 1")),MID(iccwt20_2024[[#This Row],[Times]],5,2)),"dddd")</f>
        <v>Monday</v>
      </c>
      <c r="G68" t="s">
        <v>530</v>
      </c>
      <c r="H68" t="s">
        <v>422</v>
      </c>
      <c r="I68" t="s">
        <v>440</v>
      </c>
      <c r="J68" t="s">
        <v>531</v>
      </c>
      <c r="K68" t="s">
        <v>167</v>
      </c>
      <c r="L68" s="2" t="s">
        <v>533</v>
      </c>
      <c r="M68" s="2">
        <v>70</v>
      </c>
      <c r="N68" s="2">
        <v>46</v>
      </c>
      <c r="O68" s="2">
        <f>iccwt20_2024[[#This Row],[scored_4s]]+iccwt20_2024[[#This Row],[scored_6s]]</f>
        <v>10</v>
      </c>
      <c r="P68" s="2">
        <v>9</v>
      </c>
      <c r="Q68" s="2">
        <v>1</v>
      </c>
      <c r="R68" s="2">
        <v>152.17</v>
      </c>
      <c r="S68" s="2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67</v>
      </c>
    </row>
    <row r="69" spans="1:26">
      <c r="A69" t="s">
        <v>20</v>
      </c>
      <c r="B69" t="s">
        <v>37</v>
      </c>
      <c r="C69" s="1" t="str">
        <f>MID(iccwt20_2024[[#This Row],[Times]],FIND(",",iccwt20_2024[[#This Row],[Times]])+2,LEN(iccwt20_2024[[#This Row],[Times]])-FIND(",",iccwt20_2024[[#This Row],[Times]])-1)</f>
        <v>08:30 PM LOCAL  </v>
      </c>
      <c r="D69" s="1" t="str">
        <f>MID(iccwt20_2024[[#This Row],[Times]],FIND(",",iccwt20_2024[[#This Row],[Times]])-3,6)&amp;" 2024"</f>
        <v> 03, 0 2024</v>
      </c>
      <c r="E69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9" t="str">
        <f>TEXT(DATE(2024,MONTH(DATEVALUE(LEFT(iccwt20_2024[[#This Row],[Times]],3)&amp;" 1")),MID(iccwt20_2024[[#This Row],[Times]],5,2)),"dddd")</f>
        <v>Monday</v>
      </c>
      <c r="G69" t="s">
        <v>530</v>
      </c>
      <c r="H69" t="s">
        <v>422</v>
      </c>
      <c r="I69" t="s">
        <v>440</v>
      </c>
      <c r="J69" t="s">
        <v>531</v>
      </c>
      <c r="K69" t="s">
        <v>265</v>
      </c>
      <c r="L69" s="2" t="s">
        <v>534</v>
      </c>
      <c r="M69" s="2">
        <v>2</v>
      </c>
      <c r="N69" s="2">
        <v>3</v>
      </c>
      <c r="O69" s="2">
        <f>iccwt20_2024[[#This Row],[scored_4s]]+iccwt20_2024[[#This Row],[scored_6s]]</f>
        <v>0</v>
      </c>
      <c r="P69" s="2">
        <v>0</v>
      </c>
      <c r="Q69" s="2">
        <v>0</v>
      </c>
      <c r="R69" s="2">
        <v>66.67</v>
      </c>
      <c r="S69" s="2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68</v>
      </c>
    </row>
    <row r="70" spans="1:26">
      <c r="A70" t="s">
        <v>20</v>
      </c>
      <c r="B70" t="s">
        <v>37</v>
      </c>
      <c r="C70" s="1" t="str">
        <f>MID(iccwt20_2024[[#This Row],[Times]],FIND(",",iccwt20_2024[[#This Row],[Times]])+2,LEN(iccwt20_2024[[#This Row],[Times]])-FIND(",",iccwt20_2024[[#This Row],[Times]])-1)</f>
        <v>08:30 PM LOCAL  </v>
      </c>
      <c r="D70" s="1" t="str">
        <f>MID(iccwt20_2024[[#This Row],[Times]],FIND(",",iccwt20_2024[[#This Row],[Times]])-3,6)&amp;" 2024"</f>
        <v> 03, 0 2024</v>
      </c>
      <c r="E70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0" t="str">
        <f>TEXT(DATE(2024,MONTH(DATEVALUE(LEFT(iccwt20_2024[[#This Row],[Times]],3)&amp;" 1")),MID(iccwt20_2024[[#This Row],[Times]],5,2)),"dddd")</f>
        <v>Monday</v>
      </c>
      <c r="G70" t="s">
        <v>530</v>
      </c>
      <c r="H70" t="s">
        <v>422</v>
      </c>
      <c r="I70" t="s">
        <v>440</v>
      </c>
      <c r="J70" t="s">
        <v>531</v>
      </c>
      <c r="K70" t="s">
        <v>264</v>
      </c>
      <c r="L70" s="2" t="s">
        <v>475</v>
      </c>
      <c r="M70" s="2">
        <v>14</v>
      </c>
      <c r="N70" s="2">
        <v>16</v>
      </c>
      <c r="O70" s="2">
        <f>iccwt20_2024[[#This Row],[scored_4s]]+iccwt20_2024[[#This Row],[scored_6s]]</f>
        <v>0</v>
      </c>
      <c r="P70" s="2">
        <v>0</v>
      </c>
      <c r="Q70" s="2">
        <v>0</v>
      </c>
      <c r="R70" s="2">
        <v>87.5</v>
      </c>
      <c r="S70" s="2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69</v>
      </c>
    </row>
    <row r="71" spans="1:26">
      <c r="A71" t="s">
        <v>20</v>
      </c>
      <c r="B71" t="s">
        <v>37</v>
      </c>
      <c r="C71" s="1" t="str">
        <f>MID(iccwt20_2024[[#This Row],[Times]],FIND(",",iccwt20_2024[[#This Row],[Times]])+2,LEN(iccwt20_2024[[#This Row],[Times]])-FIND(",",iccwt20_2024[[#This Row],[Times]])-1)</f>
        <v>08:30 PM LOCAL  </v>
      </c>
      <c r="D71" s="1" t="str">
        <f>MID(iccwt20_2024[[#This Row],[Times]],FIND(",",iccwt20_2024[[#This Row],[Times]])-3,6)&amp;" 2024"</f>
        <v> 03, 0 2024</v>
      </c>
      <c r="E71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1" t="str">
        <f>TEXT(DATE(2024,MONTH(DATEVALUE(LEFT(iccwt20_2024[[#This Row],[Times]],3)&amp;" 1")),MID(iccwt20_2024[[#This Row],[Times]],5,2)),"dddd")</f>
        <v>Monday</v>
      </c>
      <c r="G71" t="s">
        <v>530</v>
      </c>
      <c r="H71" t="s">
        <v>422</v>
      </c>
      <c r="I71" t="s">
        <v>440</v>
      </c>
      <c r="J71" t="s">
        <v>531</v>
      </c>
      <c r="K71" t="s">
        <v>153</v>
      </c>
      <c r="L71" s="2" t="s">
        <v>535</v>
      </c>
      <c r="M71" s="2">
        <v>4</v>
      </c>
      <c r="N71" s="2">
        <v>5</v>
      </c>
      <c r="O71" s="2">
        <f>iccwt20_2024[[#This Row],[scored_4s]]+iccwt20_2024[[#This Row],[scored_6s]]</f>
        <v>0</v>
      </c>
      <c r="P71" s="2">
        <v>0</v>
      </c>
      <c r="Q71" s="2">
        <v>0</v>
      </c>
      <c r="R71" s="2">
        <v>80</v>
      </c>
      <c r="S71" s="2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70</v>
      </c>
    </row>
    <row r="72" spans="1:26">
      <c r="A72" t="s">
        <v>20</v>
      </c>
      <c r="B72" t="s">
        <v>37</v>
      </c>
      <c r="C72" s="1" t="str">
        <f>MID(iccwt20_2024[[#This Row],[Times]],FIND(",",iccwt20_2024[[#This Row],[Times]])+2,LEN(iccwt20_2024[[#This Row],[Times]])-FIND(",",iccwt20_2024[[#This Row],[Times]])-1)</f>
        <v>08:30 PM LOCAL  </v>
      </c>
      <c r="D72" s="1" t="str">
        <f>MID(iccwt20_2024[[#This Row],[Times]],FIND(",",iccwt20_2024[[#This Row],[Times]])-3,6)&amp;" 2024"</f>
        <v> 03, 0 2024</v>
      </c>
      <c r="E72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2" t="str">
        <f>TEXT(DATE(2024,MONTH(DATEVALUE(LEFT(iccwt20_2024[[#This Row],[Times]],3)&amp;" 1")),MID(iccwt20_2024[[#This Row],[Times]],5,2)),"dddd")</f>
        <v>Monday</v>
      </c>
      <c r="G72" t="s">
        <v>530</v>
      </c>
      <c r="H72" t="s">
        <v>422</v>
      </c>
      <c r="I72" t="s">
        <v>440</v>
      </c>
      <c r="J72" t="s">
        <v>531</v>
      </c>
      <c r="K72" t="s">
        <v>83</v>
      </c>
      <c r="L72" s="2" t="s">
        <v>536</v>
      </c>
      <c r="M72" s="2">
        <v>5</v>
      </c>
      <c r="N72" s="2">
        <v>5</v>
      </c>
      <c r="O72" s="2">
        <f>iccwt20_2024[[#This Row],[scored_4s]]+iccwt20_2024[[#This Row],[scored_6s]]</f>
        <v>0</v>
      </c>
      <c r="P72" s="2">
        <v>0</v>
      </c>
      <c r="Q72" s="2">
        <v>0</v>
      </c>
      <c r="R72" s="2">
        <v>100</v>
      </c>
      <c r="S72" s="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71</v>
      </c>
    </row>
    <row r="73" spans="1:26">
      <c r="A73" t="s">
        <v>20</v>
      </c>
      <c r="B73" t="s">
        <v>37</v>
      </c>
      <c r="C73" s="1" t="str">
        <f>MID(iccwt20_2024[[#This Row],[Times]],FIND(",",iccwt20_2024[[#This Row],[Times]])+2,LEN(iccwt20_2024[[#This Row],[Times]])-FIND(",",iccwt20_2024[[#This Row],[Times]])-1)</f>
        <v>08:30 PM LOCAL  </v>
      </c>
      <c r="D73" s="1" t="str">
        <f>MID(iccwt20_2024[[#This Row],[Times]],FIND(",",iccwt20_2024[[#This Row],[Times]])-3,6)&amp;" 2024"</f>
        <v> 03, 0 2024</v>
      </c>
      <c r="E73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3" t="str">
        <f>TEXT(DATE(2024,MONTH(DATEVALUE(LEFT(iccwt20_2024[[#This Row],[Times]],3)&amp;" 1")),MID(iccwt20_2024[[#This Row],[Times]],5,2)),"dddd")</f>
        <v>Monday</v>
      </c>
      <c r="G73" t="s">
        <v>530</v>
      </c>
      <c r="H73" t="s">
        <v>422</v>
      </c>
      <c r="I73" t="s">
        <v>440</v>
      </c>
      <c r="J73" t="s">
        <v>531</v>
      </c>
      <c r="K73" t="s">
        <v>306</v>
      </c>
      <c r="L73" s="2" t="s">
        <v>475</v>
      </c>
      <c r="M73" s="2">
        <v>2</v>
      </c>
      <c r="N73" s="2">
        <v>1</v>
      </c>
      <c r="O73" s="2">
        <f>iccwt20_2024[[#This Row],[scored_4s]]+iccwt20_2024[[#This Row],[scored_6s]]</f>
        <v>0</v>
      </c>
      <c r="P73" s="2">
        <v>0</v>
      </c>
      <c r="Q73" s="2">
        <v>0</v>
      </c>
      <c r="R73" s="2">
        <v>200</v>
      </c>
      <c r="S73" s="2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72</v>
      </c>
    </row>
    <row r="74" spans="1:26">
      <c r="A74" t="s">
        <v>20</v>
      </c>
      <c r="B74" t="s">
        <v>37</v>
      </c>
      <c r="C74" s="1" t="str">
        <f>MID(iccwt20_2024[[#This Row],[Times]],FIND(",",iccwt20_2024[[#This Row],[Times]])+2,LEN(iccwt20_2024[[#This Row],[Times]])-FIND(",",iccwt20_2024[[#This Row],[Times]])-1)</f>
        <v>08:30 PM LOCAL  </v>
      </c>
      <c r="D74" s="1" t="str">
        <f>MID(iccwt20_2024[[#This Row],[Times]],FIND(",",iccwt20_2024[[#This Row],[Times]])-3,6)&amp;" 2024"</f>
        <v> 03, 0 2024</v>
      </c>
      <c r="E74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4" t="str">
        <f>TEXT(DATE(2024,MONTH(DATEVALUE(LEFT(iccwt20_2024[[#This Row],[Times]],3)&amp;" 1")),MID(iccwt20_2024[[#This Row],[Times]],5,2)),"dddd")</f>
        <v>Monday</v>
      </c>
      <c r="G74" t="s">
        <v>530</v>
      </c>
      <c r="H74" t="s">
        <v>440</v>
      </c>
      <c r="I74" t="s">
        <v>422</v>
      </c>
      <c r="J74" t="s">
        <v>537</v>
      </c>
      <c r="K74" t="s">
        <v>322</v>
      </c>
      <c r="L74" s="2" t="s">
        <v>538</v>
      </c>
      <c r="M74" s="2">
        <v>4</v>
      </c>
      <c r="N74" s="2">
        <v>2</v>
      </c>
      <c r="O74" s="2">
        <f>iccwt20_2024[[#This Row],[scored_4s]]+iccwt20_2024[[#This Row],[scored_6s]]</f>
        <v>1</v>
      </c>
      <c r="P74" s="2">
        <v>1</v>
      </c>
      <c r="Q74" s="2">
        <v>0</v>
      </c>
      <c r="R74" s="2">
        <v>200</v>
      </c>
      <c r="S74" s="2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73</v>
      </c>
    </row>
    <row r="75" spans="1:26">
      <c r="A75" t="s">
        <v>20</v>
      </c>
      <c r="B75" t="s">
        <v>37</v>
      </c>
      <c r="C75" s="1" t="str">
        <f>MID(iccwt20_2024[[#This Row],[Times]],FIND(",",iccwt20_2024[[#This Row],[Times]])+2,LEN(iccwt20_2024[[#This Row],[Times]])-FIND(",",iccwt20_2024[[#This Row],[Times]])-1)</f>
        <v>08:30 PM LOCAL  </v>
      </c>
      <c r="D75" s="1" t="str">
        <f>MID(iccwt20_2024[[#This Row],[Times]],FIND(",",iccwt20_2024[[#This Row],[Times]])-3,6)&amp;" 2024"</f>
        <v> 03, 0 2024</v>
      </c>
      <c r="E75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5" t="str">
        <f>TEXT(DATE(2024,MONTH(DATEVALUE(LEFT(iccwt20_2024[[#This Row],[Times]],3)&amp;" 1")),MID(iccwt20_2024[[#This Row],[Times]],5,2)),"dddd")</f>
        <v>Monday</v>
      </c>
      <c r="G75" t="s">
        <v>530</v>
      </c>
      <c r="H75" t="s">
        <v>440</v>
      </c>
      <c r="I75" t="s">
        <v>422</v>
      </c>
      <c r="J75" t="s">
        <v>537</v>
      </c>
      <c r="K75" t="s">
        <v>355</v>
      </c>
      <c r="L75" s="2" t="s">
        <v>539</v>
      </c>
      <c r="M75" s="2">
        <v>4</v>
      </c>
      <c r="N75" s="2">
        <v>4</v>
      </c>
      <c r="O75" s="2">
        <f>iccwt20_2024[[#This Row],[scored_4s]]+iccwt20_2024[[#This Row],[scored_6s]]</f>
        <v>1</v>
      </c>
      <c r="P75" s="2">
        <v>1</v>
      </c>
      <c r="Q75" s="2">
        <v>0</v>
      </c>
      <c r="R75" s="2">
        <v>100</v>
      </c>
      <c r="S75" s="2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74</v>
      </c>
    </row>
    <row r="76" spans="1:26">
      <c r="A76" t="s">
        <v>20</v>
      </c>
      <c r="B76" t="s">
        <v>37</v>
      </c>
      <c r="C76" s="1" t="str">
        <f>MID(iccwt20_2024[[#This Row],[Times]],FIND(",",iccwt20_2024[[#This Row],[Times]])+2,LEN(iccwt20_2024[[#This Row],[Times]])-FIND(",",iccwt20_2024[[#This Row],[Times]])-1)</f>
        <v>08:30 PM LOCAL  </v>
      </c>
      <c r="D76" s="1" t="str">
        <f>MID(iccwt20_2024[[#This Row],[Times]],FIND(",",iccwt20_2024[[#This Row],[Times]])-3,6)&amp;" 2024"</f>
        <v> 03, 0 2024</v>
      </c>
      <c r="E76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6" t="str">
        <f>TEXT(DATE(2024,MONTH(DATEVALUE(LEFT(iccwt20_2024[[#This Row],[Times]],3)&amp;" 1")),MID(iccwt20_2024[[#This Row],[Times]],5,2)),"dddd")</f>
        <v>Monday</v>
      </c>
      <c r="G76" t="s">
        <v>530</v>
      </c>
      <c r="H76" t="s">
        <v>440</v>
      </c>
      <c r="I76" t="s">
        <v>422</v>
      </c>
      <c r="J76" t="s">
        <v>537</v>
      </c>
      <c r="K76" t="s">
        <v>317</v>
      </c>
      <c r="L76" s="2" t="s">
        <v>540</v>
      </c>
      <c r="M76" s="2">
        <v>0</v>
      </c>
      <c r="N76" s="2">
        <v>1</v>
      </c>
      <c r="O76" s="2">
        <f>iccwt20_2024[[#This Row],[scored_4s]]+iccwt20_2024[[#This Row],[scored_6s]]</f>
        <v>0</v>
      </c>
      <c r="P76" s="2">
        <v>0</v>
      </c>
      <c r="Q76" s="2">
        <v>0</v>
      </c>
      <c r="R76" s="2">
        <v>0</v>
      </c>
      <c r="S76" s="2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75</v>
      </c>
    </row>
    <row r="77" spans="1:26">
      <c r="A77" t="s">
        <v>20</v>
      </c>
      <c r="B77" t="s">
        <v>37</v>
      </c>
      <c r="C77" s="1" t="str">
        <f>MID(iccwt20_2024[[#This Row],[Times]],FIND(",",iccwt20_2024[[#This Row],[Times]])+2,LEN(iccwt20_2024[[#This Row],[Times]])-FIND(",",iccwt20_2024[[#This Row],[Times]])-1)</f>
        <v>08:30 PM LOCAL  </v>
      </c>
      <c r="D77" s="1" t="str">
        <f>MID(iccwt20_2024[[#This Row],[Times]],FIND(",",iccwt20_2024[[#This Row],[Times]])-3,6)&amp;" 2024"</f>
        <v> 03, 0 2024</v>
      </c>
      <c r="E77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7" t="str">
        <f>TEXT(DATE(2024,MONTH(DATEVALUE(LEFT(iccwt20_2024[[#This Row],[Times]],3)&amp;" 1")),MID(iccwt20_2024[[#This Row],[Times]],5,2)),"dddd")</f>
        <v>Monday</v>
      </c>
      <c r="G77" t="s">
        <v>530</v>
      </c>
      <c r="H77" t="s">
        <v>440</v>
      </c>
      <c r="I77" t="s">
        <v>422</v>
      </c>
      <c r="J77" t="s">
        <v>537</v>
      </c>
      <c r="K77" t="s">
        <v>311</v>
      </c>
      <c r="L77" s="2" t="s">
        <v>538</v>
      </c>
      <c r="M77" s="2">
        <v>11</v>
      </c>
      <c r="N77" s="2">
        <v>34</v>
      </c>
      <c r="O77" s="2">
        <f>iccwt20_2024[[#This Row],[scored_4s]]+iccwt20_2024[[#This Row],[scored_6s]]</f>
        <v>0</v>
      </c>
      <c r="P77" s="2">
        <v>0</v>
      </c>
      <c r="Q77" s="2">
        <v>0</v>
      </c>
      <c r="R77" s="2">
        <v>32.35</v>
      </c>
      <c r="S77" s="2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76</v>
      </c>
    </row>
    <row r="78" spans="1:26">
      <c r="A78" t="s">
        <v>20</v>
      </c>
      <c r="B78" t="s">
        <v>37</v>
      </c>
      <c r="C78" s="1" t="str">
        <f>MID(iccwt20_2024[[#This Row],[Times]],FIND(",",iccwt20_2024[[#This Row],[Times]])+2,LEN(iccwt20_2024[[#This Row],[Times]])-FIND(",",iccwt20_2024[[#This Row],[Times]])-1)</f>
        <v>08:30 PM LOCAL  </v>
      </c>
      <c r="D78" s="1" t="str">
        <f>MID(iccwt20_2024[[#This Row],[Times]],FIND(",",iccwt20_2024[[#This Row],[Times]])-3,6)&amp;" 2024"</f>
        <v> 03, 0 2024</v>
      </c>
      <c r="E78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8" t="str">
        <f>TEXT(DATE(2024,MONTH(DATEVALUE(LEFT(iccwt20_2024[[#This Row],[Times]],3)&amp;" 1")),MID(iccwt20_2024[[#This Row],[Times]],5,2)),"dddd")</f>
        <v>Monday</v>
      </c>
      <c r="G78" t="s">
        <v>530</v>
      </c>
      <c r="H78" t="s">
        <v>440</v>
      </c>
      <c r="I78" t="s">
        <v>422</v>
      </c>
      <c r="J78" t="s">
        <v>537</v>
      </c>
      <c r="K78" t="s">
        <v>136</v>
      </c>
      <c r="L78" s="2" t="s">
        <v>541</v>
      </c>
      <c r="M78" s="2">
        <v>6</v>
      </c>
      <c r="N78" s="2">
        <v>8</v>
      </c>
      <c r="O78" s="2">
        <f>iccwt20_2024[[#This Row],[scored_4s]]+iccwt20_2024[[#This Row],[scored_6s]]</f>
        <v>1</v>
      </c>
      <c r="P78" s="2">
        <v>1</v>
      </c>
      <c r="Q78" s="2">
        <v>0</v>
      </c>
      <c r="R78" s="2">
        <v>75</v>
      </c>
      <c r="S78" s="2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77</v>
      </c>
    </row>
    <row r="79" spans="1:26">
      <c r="A79" t="s">
        <v>20</v>
      </c>
      <c r="B79" t="s">
        <v>37</v>
      </c>
      <c r="C79" s="1" t="str">
        <f>MID(iccwt20_2024[[#This Row],[Times]],FIND(",",iccwt20_2024[[#This Row],[Times]])+2,LEN(iccwt20_2024[[#This Row],[Times]])-FIND(",",iccwt20_2024[[#This Row],[Times]])-1)</f>
        <v>08:30 PM LOCAL  </v>
      </c>
      <c r="D79" s="1" t="str">
        <f>MID(iccwt20_2024[[#This Row],[Times]],FIND(",",iccwt20_2024[[#This Row],[Times]])-3,6)&amp;" 2024"</f>
        <v> 03, 0 2024</v>
      </c>
      <c r="E79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79" t="str">
        <f>TEXT(DATE(2024,MONTH(DATEVALUE(LEFT(iccwt20_2024[[#This Row],[Times]],3)&amp;" 1")),MID(iccwt20_2024[[#This Row],[Times]],5,2)),"dddd")</f>
        <v>Monday</v>
      </c>
      <c r="G79" t="s">
        <v>530</v>
      </c>
      <c r="H79" t="s">
        <v>440</v>
      </c>
      <c r="I79" t="s">
        <v>422</v>
      </c>
      <c r="J79" t="s">
        <v>537</v>
      </c>
      <c r="K79" t="s">
        <v>42</v>
      </c>
      <c r="L79" s="2" t="s">
        <v>542</v>
      </c>
      <c r="M79" s="2">
        <v>0</v>
      </c>
      <c r="N79" s="2">
        <v>2</v>
      </c>
      <c r="O79" s="2">
        <f>iccwt20_2024[[#This Row],[scored_4s]]+iccwt20_2024[[#This Row],[scored_6s]]</f>
        <v>0</v>
      </c>
      <c r="P79" s="2">
        <v>0</v>
      </c>
      <c r="Q79" s="2">
        <v>0</v>
      </c>
      <c r="R79" s="2">
        <v>0</v>
      </c>
      <c r="S79" s="2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78</v>
      </c>
    </row>
    <row r="80" spans="1:26">
      <c r="A80" t="s">
        <v>20</v>
      </c>
      <c r="B80" t="s">
        <v>37</v>
      </c>
      <c r="C80" s="1" t="str">
        <f>MID(iccwt20_2024[[#This Row],[Times]],FIND(",",iccwt20_2024[[#This Row],[Times]])+2,LEN(iccwt20_2024[[#This Row],[Times]])-FIND(",",iccwt20_2024[[#This Row],[Times]])-1)</f>
        <v>08:30 PM LOCAL  </v>
      </c>
      <c r="D80" s="1" t="str">
        <f>MID(iccwt20_2024[[#This Row],[Times]],FIND(",",iccwt20_2024[[#This Row],[Times]])-3,6)&amp;" 2024"</f>
        <v> 03, 0 2024</v>
      </c>
      <c r="E80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80" t="str">
        <f>TEXT(DATE(2024,MONTH(DATEVALUE(LEFT(iccwt20_2024[[#This Row],[Times]],3)&amp;" 1")),MID(iccwt20_2024[[#This Row],[Times]],5,2)),"dddd")</f>
        <v>Monday</v>
      </c>
      <c r="G80" t="s">
        <v>530</v>
      </c>
      <c r="H80" t="s">
        <v>440</v>
      </c>
      <c r="I80" t="s">
        <v>422</v>
      </c>
      <c r="J80" t="s">
        <v>537</v>
      </c>
      <c r="K80" t="s">
        <v>316</v>
      </c>
      <c r="L80" s="2" t="s">
        <v>543</v>
      </c>
      <c r="M80" s="2">
        <v>14</v>
      </c>
      <c r="N80" s="2">
        <v>25</v>
      </c>
      <c r="O80" s="2">
        <f>iccwt20_2024[[#This Row],[scored_4s]]+iccwt20_2024[[#This Row],[scored_6s]]</f>
        <v>1</v>
      </c>
      <c r="P80" s="2">
        <v>0</v>
      </c>
      <c r="Q80" s="2">
        <v>1</v>
      </c>
      <c r="R80" s="2">
        <v>56</v>
      </c>
      <c r="S80" s="2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79</v>
      </c>
    </row>
    <row r="81" spans="1:26">
      <c r="A81" t="s">
        <v>20</v>
      </c>
      <c r="B81" t="s">
        <v>37</v>
      </c>
      <c r="C81" s="1" t="str">
        <f>MID(iccwt20_2024[[#This Row],[Times]],FIND(",",iccwt20_2024[[#This Row],[Times]])+2,LEN(iccwt20_2024[[#This Row],[Times]])-FIND(",",iccwt20_2024[[#This Row],[Times]])-1)</f>
        <v>08:30 PM LOCAL  </v>
      </c>
      <c r="D81" s="1" t="str">
        <f>MID(iccwt20_2024[[#This Row],[Times]],FIND(",",iccwt20_2024[[#This Row],[Times]])-3,6)&amp;" 2024"</f>
        <v> 03, 0 2024</v>
      </c>
      <c r="E81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81" t="str">
        <f>TEXT(DATE(2024,MONTH(DATEVALUE(LEFT(iccwt20_2024[[#This Row],[Times]],3)&amp;" 1")),MID(iccwt20_2024[[#This Row],[Times]],5,2)),"dddd")</f>
        <v>Monday</v>
      </c>
      <c r="G81" t="s">
        <v>530</v>
      </c>
      <c r="H81" t="s">
        <v>440</v>
      </c>
      <c r="I81" t="s">
        <v>422</v>
      </c>
      <c r="J81" t="s">
        <v>537</v>
      </c>
      <c r="K81" t="s">
        <v>111</v>
      </c>
      <c r="L81" s="2" t="s">
        <v>543</v>
      </c>
      <c r="M81" s="2">
        <v>0</v>
      </c>
      <c r="N81" s="2">
        <v>1</v>
      </c>
      <c r="O81" s="2">
        <f>iccwt20_2024[[#This Row],[scored_4s]]+iccwt20_2024[[#This Row],[scored_6s]]</f>
        <v>0</v>
      </c>
      <c r="P81" s="2">
        <v>0</v>
      </c>
      <c r="Q81" s="2">
        <v>0</v>
      </c>
      <c r="R81" s="2">
        <v>0</v>
      </c>
      <c r="S81" s="2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80</v>
      </c>
    </row>
    <row r="82" spans="1:26">
      <c r="A82" t="s">
        <v>20</v>
      </c>
      <c r="B82" t="s">
        <v>37</v>
      </c>
      <c r="C82" s="1" t="str">
        <f>MID(iccwt20_2024[[#This Row],[Times]],FIND(",",iccwt20_2024[[#This Row],[Times]])+2,LEN(iccwt20_2024[[#This Row],[Times]])-FIND(",",iccwt20_2024[[#This Row],[Times]])-1)</f>
        <v>08:30 PM LOCAL  </v>
      </c>
      <c r="D82" s="1" t="str">
        <f>MID(iccwt20_2024[[#This Row],[Times]],FIND(",",iccwt20_2024[[#This Row],[Times]])-3,6)&amp;" 2024"</f>
        <v> 03, 0 2024</v>
      </c>
      <c r="E82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82" t="str">
        <f>TEXT(DATE(2024,MONTH(DATEVALUE(LEFT(iccwt20_2024[[#This Row],[Times]],3)&amp;" 1")),MID(iccwt20_2024[[#This Row],[Times]],5,2)),"dddd")</f>
        <v>Monday</v>
      </c>
      <c r="G82" t="s">
        <v>530</v>
      </c>
      <c r="H82" t="s">
        <v>440</v>
      </c>
      <c r="I82" t="s">
        <v>422</v>
      </c>
      <c r="J82" t="s">
        <v>537</v>
      </c>
      <c r="K82" t="s">
        <v>104</v>
      </c>
      <c r="L82" s="2" t="s">
        <v>544</v>
      </c>
      <c r="M82" s="2">
        <v>8</v>
      </c>
      <c r="N82" s="2">
        <v>16</v>
      </c>
      <c r="O82" s="2">
        <f>iccwt20_2024[[#This Row],[scored_4s]]+iccwt20_2024[[#This Row],[scored_6s]]</f>
        <v>1</v>
      </c>
      <c r="P82" s="2">
        <v>1</v>
      </c>
      <c r="Q82" s="2">
        <v>0</v>
      </c>
      <c r="R82" s="2">
        <v>50</v>
      </c>
      <c r="S82" s="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81</v>
      </c>
    </row>
    <row r="83" spans="1:26">
      <c r="A83" t="s">
        <v>20</v>
      </c>
      <c r="B83" t="s">
        <v>37</v>
      </c>
      <c r="C83" s="1" t="str">
        <f>MID(iccwt20_2024[[#This Row],[Times]],FIND(",",iccwt20_2024[[#This Row],[Times]])+2,LEN(iccwt20_2024[[#This Row],[Times]])-FIND(",",iccwt20_2024[[#This Row],[Times]])-1)</f>
        <v>08:30 PM LOCAL  </v>
      </c>
      <c r="D83" s="1" t="str">
        <f>MID(iccwt20_2024[[#This Row],[Times]],FIND(",",iccwt20_2024[[#This Row],[Times]])-3,6)&amp;" 2024"</f>
        <v> 03, 0 2024</v>
      </c>
      <c r="E83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83" t="str">
        <f>TEXT(DATE(2024,MONTH(DATEVALUE(LEFT(iccwt20_2024[[#This Row],[Times]],3)&amp;" 1")),MID(iccwt20_2024[[#This Row],[Times]],5,2)),"dddd")</f>
        <v>Monday</v>
      </c>
      <c r="G83" t="s">
        <v>530</v>
      </c>
      <c r="H83" t="s">
        <v>440</v>
      </c>
      <c r="I83" t="s">
        <v>422</v>
      </c>
      <c r="J83" t="s">
        <v>537</v>
      </c>
      <c r="K83" t="s">
        <v>120</v>
      </c>
      <c r="L83" s="2" t="s">
        <v>475</v>
      </c>
      <c r="M83" s="2">
        <v>2</v>
      </c>
      <c r="N83" s="2">
        <v>2</v>
      </c>
      <c r="O83" s="2">
        <f>iccwt20_2024[[#This Row],[scored_4s]]+iccwt20_2024[[#This Row],[scored_6s]]</f>
        <v>0</v>
      </c>
      <c r="P83" s="2">
        <v>0</v>
      </c>
      <c r="Q83" s="2">
        <v>0</v>
      </c>
      <c r="R83" s="2">
        <v>100</v>
      </c>
      <c r="S83" s="2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82</v>
      </c>
    </row>
    <row r="84" spans="1:26">
      <c r="A84" t="s">
        <v>20</v>
      </c>
      <c r="B84" t="s">
        <v>37</v>
      </c>
      <c r="C84" s="1" t="str">
        <f>MID(iccwt20_2024[[#This Row],[Times]],FIND(",",iccwt20_2024[[#This Row],[Times]])+2,LEN(iccwt20_2024[[#This Row],[Times]])-FIND(",",iccwt20_2024[[#This Row],[Times]])-1)</f>
        <v>08:30 PM LOCAL  </v>
      </c>
      <c r="D84" s="1" t="str">
        <f>MID(iccwt20_2024[[#This Row],[Times]],FIND(",",iccwt20_2024[[#This Row],[Times]])-3,6)&amp;" 2024"</f>
        <v> 03, 0 2024</v>
      </c>
      <c r="E84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84" t="str">
        <f>TEXT(DATE(2024,MONTH(DATEVALUE(LEFT(iccwt20_2024[[#This Row],[Times]],3)&amp;" 1")),MID(iccwt20_2024[[#This Row],[Times]],5,2)),"dddd")</f>
        <v>Monday</v>
      </c>
      <c r="G84" t="s">
        <v>530</v>
      </c>
      <c r="H84" t="s">
        <v>440</v>
      </c>
      <c r="I84" t="s">
        <v>422</v>
      </c>
      <c r="J84" t="s">
        <v>537</v>
      </c>
      <c r="K84" t="s">
        <v>165</v>
      </c>
      <c r="L84" s="2" t="s">
        <v>545</v>
      </c>
      <c r="M84" s="2">
        <v>0</v>
      </c>
      <c r="N84" s="2">
        <v>1</v>
      </c>
      <c r="O84" s="2">
        <f>iccwt20_2024[[#This Row],[scored_4s]]+iccwt20_2024[[#This Row],[scored_6s]]</f>
        <v>0</v>
      </c>
      <c r="P84" s="2">
        <v>0</v>
      </c>
      <c r="Q84" s="2">
        <v>0</v>
      </c>
      <c r="R84" s="2">
        <v>0</v>
      </c>
      <c r="S84" s="2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83</v>
      </c>
    </row>
    <row r="85" spans="1:26">
      <c r="A85" t="s">
        <v>46</v>
      </c>
      <c r="B85" t="s">
        <v>31</v>
      </c>
      <c r="C85" s="1" t="str">
        <f>MID(iccwt20_2024[[#This Row],[Times]],FIND(",",iccwt20_2024[[#This Row],[Times]])+2,LEN(iccwt20_2024[[#This Row],[Times]])-FIND(",",iccwt20_2024[[#This Row],[Times]])-1)</f>
        <v>10:30 AM LOCAL  </v>
      </c>
      <c r="D85" s="1" t="str">
        <f>MID(iccwt20_2024[[#This Row],[Times]],FIND(",",iccwt20_2024[[#This Row],[Times]])-3,6)&amp;" 2024"</f>
        <v> 04, 1 2024</v>
      </c>
      <c r="E85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85" t="str">
        <f>TEXT(DATE(2024,MONTH(DATEVALUE(LEFT(iccwt20_2024[[#This Row],[Times]],3)&amp;" 1")),MID(iccwt20_2024[[#This Row],[Times]],5,2)),"dddd")</f>
        <v>Tuesday</v>
      </c>
      <c r="G85" t="s">
        <v>546</v>
      </c>
      <c r="H85" t="s">
        <v>437</v>
      </c>
      <c r="I85" t="s">
        <v>426</v>
      </c>
      <c r="J85" t="s">
        <v>547</v>
      </c>
      <c r="K85" t="s">
        <v>148</v>
      </c>
      <c r="L85" s="2" t="s">
        <v>475</v>
      </c>
      <c r="M85" s="2">
        <v>41</v>
      </c>
      <c r="N85" s="2">
        <v>31</v>
      </c>
      <c r="O85" s="2">
        <f>iccwt20_2024[[#This Row],[scored_4s]]+iccwt20_2024[[#This Row],[scored_6s]]</f>
        <v>6</v>
      </c>
      <c r="P85" s="2">
        <v>4</v>
      </c>
      <c r="Q85" s="2">
        <v>2</v>
      </c>
      <c r="R85" s="2">
        <v>132.26</v>
      </c>
      <c r="S85" s="2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84</v>
      </c>
    </row>
    <row r="86" spans="1:26">
      <c r="A86" t="s">
        <v>46</v>
      </c>
      <c r="B86" t="s">
        <v>31</v>
      </c>
      <c r="C86" s="1" t="str">
        <f>MID(iccwt20_2024[[#This Row],[Times]],FIND(",",iccwt20_2024[[#This Row],[Times]])+2,LEN(iccwt20_2024[[#This Row],[Times]])-FIND(",",iccwt20_2024[[#This Row],[Times]])-1)</f>
        <v>10:30 AM LOCAL  </v>
      </c>
      <c r="D86" s="1" t="str">
        <f>MID(iccwt20_2024[[#This Row],[Times]],FIND(",",iccwt20_2024[[#This Row],[Times]])-3,6)&amp;" 2024"</f>
        <v> 04, 1 2024</v>
      </c>
      <c r="E86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86" t="str">
        <f>TEXT(DATE(2024,MONTH(DATEVALUE(LEFT(iccwt20_2024[[#This Row],[Times]],3)&amp;" 1")),MID(iccwt20_2024[[#This Row],[Times]],5,2)),"dddd")</f>
        <v>Tuesday</v>
      </c>
      <c r="G86" t="s">
        <v>546</v>
      </c>
      <c r="H86" t="s">
        <v>437</v>
      </c>
      <c r="I86" t="s">
        <v>426</v>
      </c>
      <c r="J86" t="s">
        <v>547</v>
      </c>
      <c r="K86" t="s">
        <v>243</v>
      </c>
      <c r="L86" s="2" t="s">
        <v>475</v>
      </c>
      <c r="M86" s="2">
        <v>45</v>
      </c>
      <c r="N86" s="2">
        <v>30</v>
      </c>
      <c r="O86" s="2">
        <f>iccwt20_2024[[#This Row],[scored_4s]]+iccwt20_2024[[#This Row],[scored_6s]]</f>
        <v>6</v>
      </c>
      <c r="P86" s="2">
        <v>4</v>
      </c>
      <c r="Q86" s="2">
        <v>2</v>
      </c>
      <c r="R86" s="2">
        <v>150</v>
      </c>
      <c r="S86" s="2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85</v>
      </c>
    </row>
    <row r="87" spans="1:26">
      <c r="A87" t="s">
        <v>60</v>
      </c>
      <c r="B87" t="s">
        <v>28</v>
      </c>
      <c r="C87" s="1" t="str">
        <f>MID(iccwt20_2024[[#This Row],[Times]],FIND(",",iccwt20_2024[[#This Row],[Times]])+2,LEN(iccwt20_2024[[#This Row],[Times]])-FIND(",",iccwt20_2024[[#This Row],[Times]])-1)</f>
        <v>10:30 AM LOCAL  </v>
      </c>
      <c r="D87" s="1" t="str">
        <f>MID(iccwt20_2024[[#This Row],[Times]],FIND(",",iccwt20_2024[[#This Row],[Times]])-3,6)&amp;" 2024"</f>
        <v> 04, 1 2024</v>
      </c>
      <c r="E87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87" t="str">
        <f>TEXT(DATE(2024,MONTH(DATEVALUE(LEFT(iccwt20_2024[[#This Row],[Times]],3)&amp;" 1")),MID(iccwt20_2024[[#This Row],[Times]],5,2)),"dddd")</f>
        <v>Tuesday</v>
      </c>
      <c r="G87" t="s">
        <v>546</v>
      </c>
      <c r="H87" t="s">
        <v>430</v>
      </c>
      <c r="I87" t="s">
        <v>431</v>
      </c>
      <c r="J87" t="s">
        <v>548</v>
      </c>
      <c r="K87" t="s">
        <v>210</v>
      </c>
      <c r="L87" s="2" t="s">
        <v>549</v>
      </c>
      <c r="M87" s="2">
        <v>7</v>
      </c>
      <c r="N87" s="2">
        <v>10</v>
      </c>
      <c r="O87" s="2">
        <f>iccwt20_2024[[#This Row],[scored_4s]]+iccwt20_2024[[#This Row],[scored_6s]]</f>
        <v>1</v>
      </c>
      <c r="P87" s="2">
        <v>1</v>
      </c>
      <c r="Q87" s="2">
        <v>0</v>
      </c>
      <c r="R87" s="2">
        <v>70</v>
      </c>
      <c r="S87" s="2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86</v>
      </c>
    </row>
    <row r="88" spans="1:26">
      <c r="A88" t="s">
        <v>60</v>
      </c>
      <c r="B88" t="s">
        <v>28</v>
      </c>
      <c r="C88" s="1" t="str">
        <f>MID(iccwt20_2024[[#This Row],[Times]],FIND(",",iccwt20_2024[[#This Row],[Times]])+2,LEN(iccwt20_2024[[#This Row],[Times]])-FIND(",",iccwt20_2024[[#This Row],[Times]])-1)</f>
        <v>10:30 AM LOCAL  </v>
      </c>
      <c r="D88" s="1" t="str">
        <f>MID(iccwt20_2024[[#This Row],[Times]],FIND(",",iccwt20_2024[[#This Row],[Times]])-3,6)&amp;" 2024"</f>
        <v> 04, 1 2024</v>
      </c>
      <c r="E88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88" t="str">
        <f>TEXT(DATE(2024,MONTH(DATEVALUE(LEFT(iccwt20_2024[[#This Row],[Times]],3)&amp;" 1")),MID(iccwt20_2024[[#This Row],[Times]],5,2)),"dddd")</f>
        <v>Tuesday</v>
      </c>
      <c r="G88" t="s">
        <v>546</v>
      </c>
      <c r="H88" t="s">
        <v>430</v>
      </c>
      <c r="I88" t="s">
        <v>431</v>
      </c>
      <c r="J88" t="s">
        <v>548</v>
      </c>
      <c r="K88" t="s">
        <v>13</v>
      </c>
      <c r="L88" s="2" t="s">
        <v>550</v>
      </c>
      <c r="M88" s="2">
        <v>4</v>
      </c>
      <c r="N88" s="2">
        <v>8</v>
      </c>
      <c r="O88" s="2">
        <f>iccwt20_2024[[#This Row],[scored_4s]]+iccwt20_2024[[#This Row],[scored_6s]]</f>
        <v>1</v>
      </c>
      <c r="P88" s="2">
        <v>1</v>
      </c>
      <c r="Q88" s="2">
        <v>0</v>
      </c>
      <c r="R88" s="2">
        <v>50</v>
      </c>
      <c r="S88" s="2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87</v>
      </c>
    </row>
    <row r="89" spans="1:26">
      <c r="A89" t="s">
        <v>60</v>
      </c>
      <c r="B89" t="s">
        <v>28</v>
      </c>
      <c r="C89" s="1" t="str">
        <f>MID(iccwt20_2024[[#This Row],[Times]],FIND(",",iccwt20_2024[[#This Row],[Times]])+2,LEN(iccwt20_2024[[#This Row],[Times]])-FIND(",",iccwt20_2024[[#This Row],[Times]])-1)</f>
        <v>10:30 AM LOCAL  </v>
      </c>
      <c r="D89" s="1" t="str">
        <f>MID(iccwt20_2024[[#This Row],[Times]],FIND(",",iccwt20_2024[[#This Row],[Times]])-3,6)&amp;" 2024"</f>
        <v> 04, 1 2024</v>
      </c>
      <c r="E89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89" t="str">
        <f>TEXT(DATE(2024,MONTH(DATEVALUE(LEFT(iccwt20_2024[[#This Row],[Times]],3)&amp;" 1")),MID(iccwt20_2024[[#This Row],[Times]],5,2)),"dddd")</f>
        <v>Tuesday</v>
      </c>
      <c r="G89" t="s">
        <v>546</v>
      </c>
      <c r="H89" t="s">
        <v>430</v>
      </c>
      <c r="I89" t="s">
        <v>431</v>
      </c>
      <c r="J89" t="s">
        <v>548</v>
      </c>
      <c r="K89" t="s">
        <v>59</v>
      </c>
      <c r="L89" s="2" t="s">
        <v>551</v>
      </c>
      <c r="M89" s="2">
        <v>11</v>
      </c>
      <c r="N89" s="2">
        <v>12</v>
      </c>
      <c r="O89" s="2">
        <f>iccwt20_2024[[#This Row],[scored_4s]]+iccwt20_2024[[#This Row],[scored_6s]]</f>
        <v>2</v>
      </c>
      <c r="P89" s="2">
        <v>2</v>
      </c>
      <c r="Q89" s="2">
        <v>0</v>
      </c>
      <c r="R89" s="2">
        <v>91.67</v>
      </c>
      <c r="S89" s="2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88</v>
      </c>
    </row>
    <row r="90" spans="1:26">
      <c r="A90" t="s">
        <v>60</v>
      </c>
      <c r="B90" t="s">
        <v>28</v>
      </c>
      <c r="C90" s="1" t="str">
        <f>MID(iccwt20_2024[[#This Row],[Times]],FIND(",",iccwt20_2024[[#This Row],[Times]])+2,LEN(iccwt20_2024[[#This Row],[Times]])-FIND(",",iccwt20_2024[[#This Row],[Times]])-1)</f>
        <v>10:30 AM LOCAL  </v>
      </c>
      <c r="D90" s="1" t="str">
        <f>MID(iccwt20_2024[[#This Row],[Times]],FIND(",",iccwt20_2024[[#This Row],[Times]])-3,6)&amp;" 2024"</f>
        <v> 04, 1 2024</v>
      </c>
      <c r="E90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0" t="str">
        <f>TEXT(DATE(2024,MONTH(DATEVALUE(LEFT(iccwt20_2024[[#This Row],[Times]],3)&amp;" 1")),MID(iccwt20_2024[[#This Row],[Times]],5,2)),"dddd")</f>
        <v>Tuesday</v>
      </c>
      <c r="G90" t="s">
        <v>546</v>
      </c>
      <c r="H90" t="s">
        <v>430</v>
      </c>
      <c r="I90" t="s">
        <v>431</v>
      </c>
      <c r="J90" t="s">
        <v>548</v>
      </c>
      <c r="K90" t="s">
        <v>319</v>
      </c>
      <c r="L90" s="2" t="s">
        <v>552</v>
      </c>
      <c r="M90" s="2">
        <v>35</v>
      </c>
      <c r="N90" s="2">
        <v>37</v>
      </c>
      <c r="O90" s="2">
        <f>iccwt20_2024[[#This Row],[scored_4s]]+iccwt20_2024[[#This Row],[scored_6s]]</f>
        <v>5</v>
      </c>
      <c r="P90" s="2">
        <v>5</v>
      </c>
      <c r="Q90" s="2">
        <v>0</v>
      </c>
      <c r="R90" s="2">
        <v>94.59</v>
      </c>
      <c r="S90" s="2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89</v>
      </c>
    </row>
    <row r="91" spans="1:26">
      <c r="A91" t="s">
        <v>60</v>
      </c>
      <c r="B91" t="s">
        <v>28</v>
      </c>
      <c r="C91" s="1" t="str">
        <f>MID(iccwt20_2024[[#This Row],[Times]],FIND(",",iccwt20_2024[[#This Row],[Times]])+2,LEN(iccwt20_2024[[#This Row],[Times]])-FIND(",",iccwt20_2024[[#This Row],[Times]])-1)</f>
        <v>10:30 AM LOCAL  </v>
      </c>
      <c r="D91" s="1" t="str">
        <f>MID(iccwt20_2024[[#This Row],[Times]],FIND(",",iccwt20_2024[[#This Row],[Times]])-3,6)&amp;" 2024"</f>
        <v> 04, 1 2024</v>
      </c>
      <c r="E91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1" t="str">
        <f>TEXT(DATE(2024,MONTH(DATEVALUE(LEFT(iccwt20_2024[[#This Row],[Times]],3)&amp;" 1")),MID(iccwt20_2024[[#This Row],[Times]],5,2)),"dddd")</f>
        <v>Tuesday</v>
      </c>
      <c r="G91" t="s">
        <v>546</v>
      </c>
      <c r="H91" t="s">
        <v>430</v>
      </c>
      <c r="I91" t="s">
        <v>431</v>
      </c>
      <c r="J91" t="s">
        <v>548</v>
      </c>
      <c r="K91" t="s">
        <v>211</v>
      </c>
      <c r="L91" s="2" t="s">
        <v>553</v>
      </c>
      <c r="M91" s="2">
        <v>9</v>
      </c>
      <c r="N91" s="2">
        <v>9</v>
      </c>
      <c r="O91" s="2">
        <f>iccwt20_2024[[#This Row],[scored_4s]]+iccwt20_2024[[#This Row],[scored_6s]]</f>
        <v>1</v>
      </c>
      <c r="P91" s="2">
        <v>1</v>
      </c>
      <c r="Q91" s="2">
        <v>0</v>
      </c>
      <c r="R91" s="2">
        <v>100</v>
      </c>
      <c r="S91" s="2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90</v>
      </c>
    </row>
    <row r="92" spans="1:26">
      <c r="A92" t="s">
        <v>60</v>
      </c>
      <c r="B92" t="s">
        <v>28</v>
      </c>
      <c r="C92" s="1" t="str">
        <f>MID(iccwt20_2024[[#This Row],[Times]],FIND(",",iccwt20_2024[[#This Row],[Times]])+2,LEN(iccwt20_2024[[#This Row],[Times]])-FIND(",",iccwt20_2024[[#This Row],[Times]])-1)</f>
        <v>10:30 AM LOCAL  </v>
      </c>
      <c r="D92" s="1" t="str">
        <f>MID(iccwt20_2024[[#This Row],[Times]],FIND(",",iccwt20_2024[[#This Row],[Times]])-3,6)&amp;" 2024"</f>
        <v> 04, 1 2024</v>
      </c>
      <c r="E92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2" t="str">
        <f>TEXT(DATE(2024,MONTH(DATEVALUE(LEFT(iccwt20_2024[[#This Row],[Times]],3)&amp;" 1")),MID(iccwt20_2024[[#This Row],[Times]],5,2)),"dddd")</f>
        <v>Tuesday</v>
      </c>
      <c r="G92" t="s">
        <v>546</v>
      </c>
      <c r="H92" t="s">
        <v>430</v>
      </c>
      <c r="I92" t="s">
        <v>431</v>
      </c>
      <c r="J92" t="s">
        <v>548</v>
      </c>
      <c r="K92" t="s">
        <v>137</v>
      </c>
      <c r="L92" s="2" t="s">
        <v>554</v>
      </c>
      <c r="M92" s="2">
        <v>1</v>
      </c>
      <c r="N92" s="2">
        <v>6</v>
      </c>
      <c r="O92" s="2">
        <f>iccwt20_2024[[#This Row],[scored_4s]]+iccwt20_2024[[#This Row],[scored_6s]]</f>
        <v>0</v>
      </c>
      <c r="P92" s="2">
        <v>0</v>
      </c>
      <c r="Q92" s="2">
        <v>0</v>
      </c>
      <c r="R92" s="2">
        <v>16.67</v>
      </c>
      <c r="S92" s="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91</v>
      </c>
    </row>
    <row r="93" spans="1:26">
      <c r="A93" t="s">
        <v>60</v>
      </c>
      <c r="B93" t="s">
        <v>28</v>
      </c>
      <c r="C93" s="1" t="str">
        <f>MID(iccwt20_2024[[#This Row],[Times]],FIND(",",iccwt20_2024[[#This Row],[Times]])+2,LEN(iccwt20_2024[[#This Row],[Times]])-FIND(",",iccwt20_2024[[#This Row],[Times]])-1)</f>
        <v>10:30 AM LOCAL  </v>
      </c>
      <c r="D93" s="1" t="str">
        <f>MID(iccwt20_2024[[#This Row],[Times]],FIND(",",iccwt20_2024[[#This Row],[Times]])-3,6)&amp;" 2024"</f>
        <v> 04, 1 2024</v>
      </c>
      <c r="E93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3" t="str">
        <f>TEXT(DATE(2024,MONTH(DATEVALUE(LEFT(iccwt20_2024[[#This Row],[Times]],3)&amp;" 1")),MID(iccwt20_2024[[#This Row],[Times]],5,2)),"dddd")</f>
        <v>Tuesday</v>
      </c>
      <c r="G93" t="s">
        <v>546</v>
      </c>
      <c r="H93" t="s">
        <v>430</v>
      </c>
      <c r="I93" t="s">
        <v>431</v>
      </c>
      <c r="J93" t="s">
        <v>548</v>
      </c>
      <c r="K93" t="s">
        <v>358</v>
      </c>
      <c r="L93" s="2" t="s">
        <v>555</v>
      </c>
      <c r="M93" s="2">
        <v>0</v>
      </c>
      <c r="N93" s="2">
        <v>5</v>
      </c>
      <c r="O93" s="2">
        <f>iccwt20_2024[[#This Row],[scored_4s]]+iccwt20_2024[[#This Row],[scored_6s]]</f>
        <v>0</v>
      </c>
      <c r="P93" s="2">
        <v>0</v>
      </c>
      <c r="Q93" s="2">
        <v>0</v>
      </c>
      <c r="R93" s="2">
        <v>0</v>
      </c>
      <c r="S93" s="2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92</v>
      </c>
    </row>
    <row r="94" spans="1:26">
      <c r="A94" t="s">
        <v>60</v>
      </c>
      <c r="B94" t="s">
        <v>28</v>
      </c>
      <c r="C94" s="1" t="str">
        <f>MID(iccwt20_2024[[#This Row],[Times]],FIND(",",iccwt20_2024[[#This Row],[Times]])+2,LEN(iccwt20_2024[[#This Row],[Times]])-FIND(",",iccwt20_2024[[#This Row],[Times]])-1)</f>
        <v>10:30 AM LOCAL  </v>
      </c>
      <c r="D94" s="1" t="str">
        <f>MID(iccwt20_2024[[#This Row],[Times]],FIND(",",iccwt20_2024[[#This Row],[Times]])-3,6)&amp;" 2024"</f>
        <v> 04, 1 2024</v>
      </c>
      <c r="E94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4" t="str">
        <f>TEXT(DATE(2024,MONTH(DATEVALUE(LEFT(iccwt20_2024[[#This Row],[Times]],3)&amp;" 1")),MID(iccwt20_2024[[#This Row],[Times]],5,2)),"dddd")</f>
        <v>Tuesday</v>
      </c>
      <c r="G94" t="s">
        <v>546</v>
      </c>
      <c r="H94" t="s">
        <v>430</v>
      </c>
      <c r="I94" t="s">
        <v>431</v>
      </c>
      <c r="J94" t="s">
        <v>548</v>
      </c>
      <c r="K94" t="s">
        <v>155</v>
      </c>
      <c r="L94" s="2" t="s">
        <v>556</v>
      </c>
      <c r="M94" s="2">
        <v>14</v>
      </c>
      <c r="N94" s="2">
        <v>15</v>
      </c>
      <c r="O94" s="2">
        <f>iccwt20_2024[[#This Row],[scored_4s]]+iccwt20_2024[[#This Row],[scored_6s]]</f>
        <v>1</v>
      </c>
      <c r="P94" s="2">
        <v>0</v>
      </c>
      <c r="Q94" s="2">
        <v>1</v>
      </c>
      <c r="R94" s="2">
        <v>93.33</v>
      </c>
      <c r="S94" s="2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93</v>
      </c>
    </row>
    <row r="95" spans="1:26">
      <c r="A95" t="s">
        <v>60</v>
      </c>
      <c r="B95" t="s">
        <v>28</v>
      </c>
      <c r="C95" s="1" t="str">
        <f>MID(iccwt20_2024[[#This Row],[Times]],FIND(",",iccwt20_2024[[#This Row],[Times]])+2,LEN(iccwt20_2024[[#This Row],[Times]])-FIND(",",iccwt20_2024[[#This Row],[Times]])-1)</f>
        <v>10:30 AM LOCAL  </v>
      </c>
      <c r="D95" s="1" t="str">
        <f>MID(iccwt20_2024[[#This Row],[Times]],FIND(",",iccwt20_2024[[#This Row],[Times]])-3,6)&amp;" 2024"</f>
        <v> 04, 1 2024</v>
      </c>
      <c r="E95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5" t="str">
        <f>TEXT(DATE(2024,MONTH(DATEVALUE(LEFT(iccwt20_2024[[#This Row],[Times]],3)&amp;" 1")),MID(iccwt20_2024[[#This Row],[Times]],5,2)),"dddd")</f>
        <v>Tuesday</v>
      </c>
      <c r="G95" t="s">
        <v>546</v>
      </c>
      <c r="H95" t="s">
        <v>430</v>
      </c>
      <c r="I95" t="s">
        <v>431</v>
      </c>
      <c r="J95" t="s">
        <v>548</v>
      </c>
      <c r="K95" t="s">
        <v>197</v>
      </c>
      <c r="L95" s="2" t="s">
        <v>557</v>
      </c>
      <c r="M95" s="2">
        <v>17</v>
      </c>
      <c r="N95" s="2">
        <v>12</v>
      </c>
      <c r="O95" s="2">
        <f>iccwt20_2024[[#This Row],[scored_4s]]+iccwt20_2024[[#This Row],[scored_6s]]</f>
        <v>2</v>
      </c>
      <c r="P95" s="2">
        <v>0</v>
      </c>
      <c r="Q95" s="2">
        <v>2</v>
      </c>
      <c r="R95" s="2">
        <v>141.67</v>
      </c>
      <c r="S95" s="2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94</v>
      </c>
    </row>
    <row r="96" spans="1:26">
      <c r="A96" t="s">
        <v>60</v>
      </c>
      <c r="B96" t="s">
        <v>28</v>
      </c>
      <c r="C96" s="1" t="str">
        <f>MID(iccwt20_2024[[#This Row],[Times]],FIND(",",iccwt20_2024[[#This Row],[Times]])+2,LEN(iccwt20_2024[[#This Row],[Times]])-FIND(",",iccwt20_2024[[#This Row],[Times]])-1)</f>
        <v>10:30 AM LOCAL  </v>
      </c>
      <c r="D96" s="1" t="str">
        <f>MID(iccwt20_2024[[#This Row],[Times]],FIND(",",iccwt20_2024[[#This Row],[Times]])-3,6)&amp;" 2024"</f>
        <v> 04, 1 2024</v>
      </c>
      <c r="E96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6" t="str">
        <f>TEXT(DATE(2024,MONTH(DATEVALUE(LEFT(iccwt20_2024[[#This Row],[Times]],3)&amp;" 1")),MID(iccwt20_2024[[#This Row],[Times]],5,2)),"dddd")</f>
        <v>Tuesday</v>
      </c>
      <c r="G96" t="s">
        <v>546</v>
      </c>
      <c r="H96" t="s">
        <v>430</v>
      </c>
      <c r="I96" t="s">
        <v>431</v>
      </c>
      <c r="J96" t="s">
        <v>548</v>
      </c>
      <c r="K96" t="s">
        <v>329</v>
      </c>
      <c r="L96" s="2" t="s">
        <v>475</v>
      </c>
      <c r="M96" s="2">
        <v>0</v>
      </c>
      <c r="N96" s="2">
        <v>1</v>
      </c>
      <c r="O96" s="2">
        <f>iccwt20_2024[[#This Row],[scored_4s]]+iccwt20_2024[[#This Row],[scored_6s]]</f>
        <v>0</v>
      </c>
      <c r="P96" s="2">
        <v>0</v>
      </c>
      <c r="Q96" s="2">
        <v>0</v>
      </c>
      <c r="R96" s="2">
        <v>0</v>
      </c>
      <c r="S96" s="2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95</v>
      </c>
    </row>
    <row r="97" spans="1:26">
      <c r="A97" t="s">
        <v>60</v>
      </c>
      <c r="B97" t="s">
        <v>28</v>
      </c>
      <c r="C97" s="1" t="str">
        <f>MID(iccwt20_2024[[#This Row],[Times]],FIND(",",iccwt20_2024[[#This Row],[Times]])+2,LEN(iccwt20_2024[[#This Row],[Times]])-FIND(",",iccwt20_2024[[#This Row],[Times]])-1)</f>
        <v>10:30 AM LOCAL  </v>
      </c>
      <c r="D97" s="1" t="str">
        <f>MID(iccwt20_2024[[#This Row],[Times]],FIND(",",iccwt20_2024[[#This Row],[Times]])-3,6)&amp;" 2024"</f>
        <v> 04, 1 2024</v>
      </c>
      <c r="E97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7" t="str">
        <f>TEXT(DATE(2024,MONTH(DATEVALUE(LEFT(iccwt20_2024[[#This Row],[Times]],3)&amp;" 1")),MID(iccwt20_2024[[#This Row],[Times]],5,2)),"dddd")</f>
        <v>Tuesday</v>
      </c>
      <c r="G97" t="s">
        <v>546</v>
      </c>
      <c r="H97" t="s">
        <v>430</v>
      </c>
      <c r="I97" t="s">
        <v>431</v>
      </c>
      <c r="J97" t="s">
        <v>548</v>
      </c>
      <c r="K97" t="s">
        <v>18</v>
      </c>
      <c r="L97" s="2" t="s">
        <v>558</v>
      </c>
      <c r="M97" s="2">
        <v>0</v>
      </c>
      <c r="N97" s="2">
        <v>1</v>
      </c>
      <c r="O97" s="2">
        <f>iccwt20_2024[[#This Row],[scored_4s]]+iccwt20_2024[[#This Row],[scored_6s]]</f>
        <v>0</v>
      </c>
      <c r="P97" s="2">
        <v>0</v>
      </c>
      <c r="Q97" s="2">
        <v>0</v>
      </c>
      <c r="R97" s="2">
        <v>0</v>
      </c>
      <c r="S97" s="2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96</v>
      </c>
    </row>
    <row r="98" spans="1:26">
      <c r="A98" t="s">
        <v>60</v>
      </c>
      <c r="B98" t="s">
        <v>28</v>
      </c>
      <c r="C98" s="1" t="str">
        <f>MID(iccwt20_2024[[#This Row],[Times]],FIND(",",iccwt20_2024[[#This Row],[Times]])+2,LEN(iccwt20_2024[[#This Row],[Times]])-FIND(",",iccwt20_2024[[#This Row],[Times]])-1)</f>
        <v>10:30 AM LOCAL  </v>
      </c>
      <c r="D98" s="1" t="str">
        <f>MID(iccwt20_2024[[#This Row],[Times]],FIND(",",iccwt20_2024[[#This Row],[Times]])-3,6)&amp;" 2024"</f>
        <v> 04, 1 2024</v>
      </c>
      <c r="E98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8" t="str">
        <f>TEXT(DATE(2024,MONTH(DATEVALUE(LEFT(iccwt20_2024[[#This Row],[Times]],3)&amp;" 1")),MID(iccwt20_2024[[#This Row],[Times]],5,2)),"dddd")</f>
        <v>Tuesday</v>
      </c>
      <c r="G98" t="s">
        <v>546</v>
      </c>
      <c r="H98" t="s">
        <v>431</v>
      </c>
      <c r="I98" t="s">
        <v>430</v>
      </c>
      <c r="J98" t="s">
        <v>559</v>
      </c>
      <c r="K98" t="s">
        <v>245</v>
      </c>
      <c r="L98" s="2" t="s">
        <v>560</v>
      </c>
      <c r="M98" s="2">
        <v>1</v>
      </c>
      <c r="N98" s="2">
        <v>3</v>
      </c>
      <c r="O98" s="2">
        <f>iccwt20_2024[[#This Row],[scored_4s]]+iccwt20_2024[[#This Row],[scored_6s]]</f>
        <v>0</v>
      </c>
      <c r="P98" s="2">
        <v>0</v>
      </c>
      <c r="Q98" s="2">
        <v>0</v>
      </c>
      <c r="R98" s="2">
        <v>33.33</v>
      </c>
      <c r="S98" s="2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97</v>
      </c>
    </row>
    <row r="99" spans="1:26">
      <c r="A99" t="s">
        <v>60</v>
      </c>
      <c r="B99" t="s">
        <v>28</v>
      </c>
      <c r="C99" s="1" t="str">
        <f>MID(iccwt20_2024[[#This Row],[Times]],FIND(",",iccwt20_2024[[#This Row],[Times]])+2,LEN(iccwt20_2024[[#This Row],[Times]])-FIND(",",iccwt20_2024[[#This Row],[Times]])-1)</f>
        <v>10:30 AM LOCAL  </v>
      </c>
      <c r="D99" s="1" t="str">
        <f>MID(iccwt20_2024[[#This Row],[Times]],FIND(",",iccwt20_2024[[#This Row],[Times]])-3,6)&amp;" 2024"</f>
        <v> 04, 1 2024</v>
      </c>
      <c r="E99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99" t="str">
        <f>TEXT(DATE(2024,MONTH(DATEVALUE(LEFT(iccwt20_2024[[#This Row],[Times]],3)&amp;" 1")),MID(iccwt20_2024[[#This Row],[Times]],5,2)),"dddd")</f>
        <v>Tuesday</v>
      </c>
      <c r="G99" t="s">
        <v>546</v>
      </c>
      <c r="H99" t="s">
        <v>431</v>
      </c>
      <c r="I99" t="s">
        <v>430</v>
      </c>
      <c r="J99" t="s">
        <v>559</v>
      </c>
      <c r="K99" t="s">
        <v>239</v>
      </c>
      <c r="L99" s="2" t="s">
        <v>475</v>
      </c>
      <c r="M99" s="2">
        <v>54</v>
      </c>
      <c r="N99" s="2">
        <v>48</v>
      </c>
      <c r="O99" s="2">
        <f>iccwt20_2024[[#This Row],[scored_4s]]+iccwt20_2024[[#This Row],[scored_6s]]</f>
        <v>5</v>
      </c>
      <c r="P99" s="2">
        <v>4</v>
      </c>
      <c r="Q99" s="2">
        <v>1</v>
      </c>
      <c r="R99" s="2">
        <v>112.5</v>
      </c>
      <c r="S99" s="2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98</v>
      </c>
    </row>
    <row r="100" spans="1:26">
      <c r="A100" t="s">
        <v>60</v>
      </c>
      <c r="B100" t="s">
        <v>28</v>
      </c>
      <c r="C100" s="1" t="str">
        <f>MID(iccwt20_2024[[#This Row],[Times]],FIND(",",iccwt20_2024[[#This Row],[Times]])+2,LEN(iccwt20_2024[[#This Row],[Times]])-FIND(",",iccwt20_2024[[#This Row],[Times]])-1)</f>
        <v>10:30 AM LOCAL  </v>
      </c>
      <c r="D100" s="1" t="str">
        <f>MID(iccwt20_2024[[#This Row],[Times]],FIND(",",iccwt20_2024[[#This Row],[Times]])-3,6)&amp;" 2024"</f>
        <v> 04, 1 2024</v>
      </c>
      <c r="E100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100" t="str">
        <f>TEXT(DATE(2024,MONTH(DATEVALUE(LEFT(iccwt20_2024[[#This Row],[Times]],3)&amp;" 1")),MID(iccwt20_2024[[#This Row],[Times]],5,2)),"dddd")</f>
        <v>Tuesday</v>
      </c>
      <c r="G100" t="s">
        <v>546</v>
      </c>
      <c r="H100" t="s">
        <v>431</v>
      </c>
      <c r="I100" t="s">
        <v>430</v>
      </c>
      <c r="J100" t="s">
        <v>559</v>
      </c>
      <c r="K100" t="s">
        <v>387</v>
      </c>
      <c r="L100" s="2" t="s">
        <v>561</v>
      </c>
      <c r="M100" s="2">
        <v>22</v>
      </c>
      <c r="N100" s="2">
        <v>28</v>
      </c>
      <c r="O100" s="2">
        <f>iccwt20_2024[[#This Row],[scored_4s]]+iccwt20_2024[[#This Row],[scored_6s]]</f>
        <v>4</v>
      </c>
      <c r="P100" s="2">
        <v>4</v>
      </c>
      <c r="Q100" s="2">
        <v>0</v>
      </c>
      <c r="R100" s="2">
        <v>78.57</v>
      </c>
      <c r="S100" s="2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99</v>
      </c>
    </row>
    <row r="101" spans="1:26">
      <c r="A101" t="s">
        <v>60</v>
      </c>
      <c r="B101" t="s">
        <v>28</v>
      </c>
      <c r="C101" s="1" t="str">
        <f>MID(iccwt20_2024[[#This Row],[Times]],FIND(",",iccwt20_2024[[#This Row],[Times]])+2,LEN(iccwt20_2024[[#This Row],[Times]])-FIND(",",iccwt20_2024[[#This Row],[Times]])-1)</f>
        <v>10:30 AM LOCAL  </v>
      </c>
      <c r="D101" s="1" t="str">
        <f>MID(iccwt20_2024[[#This Row],[Times]],FIND(",",iccwt20_2024[[#This Row],[Times]])-3,6)&amp;" 2024"</f>
        <v> 04, 1 2024</v>
      </c>
      <c r="E101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101" t="str">
        <f>TEXT(DATE(2024,MONTH(DATEVALUE(LEFT(iccwt20_2024[[#This Row],[Times]],3)&amp;" 1")),MID(iccwt20_2024[[#This Row],[Times]],5,2)),"dddd")</f>
        <v>Tuesday</v>
      </c>
      <c r="G101" t="s">
        <v>546</v>
      </c>
      <c r="H101" t="s">
        <v>431</v>
      </c>
      <c r="I101" t="s">
        <v>430</v>
      </c>
      <c r="J101" t="s">
        <v>559</v>
      </c>
      <c r="K101" t="s">
        <v>367</v>
      </c>
      <c r="L101" s="2" t="s">
        <v>562</v>
      </c>
      <c r="M101" s="2">
        <v>14</v>
      </c>
      <c r="N101" s="2">
        <v>16</v>
      </c>
      <c r="O101" s="2">
        <f>iccwt20_2024[[#This Row],[scored_4s]]+iccwt20_2024[[#This Row],[scored_6s]]</f>
        <v>1</v>
      </c>
      <c r="P101" s="2">
        <v>1</v>
      </c>
      <c r="Q101" s="2">
        <v>0</v>
      </c>
      <c r="R101" s="2">
        <v>87.5</v>
      </c>
      <c r="S101" s="2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100</v>
      </c>
    </row>
    <row r="102" spans="1:26">
      <c r="A102" t="s">
        <v>60</v>
      </c>
      <c r="B102" t="s">
        <v>28</v>
      </c>
      <c r="C102" s="1" t="str">
        <f>MID(iccwt20_2024[[#This Row],[Times]],FIND(",",iccwt20_2024[[#This Row],[Times]])+2,LEN(iccwt20_2024[[#This Row],[Times]])-FIND(",",iccwt20_2024[[#This Row],[Times]])-1)</f>
        <v>10:30 AM LOCAL  </v>
      </c>
      <c r="D102" s="1" t="str">
        <f>MID(iccwt20_2024[[#This Row],[Times]],FIND(",",iccwt20_2024[[#This Row],[Times]])-3,6)&amp;" 2024"</f>
        <v> 04, 1 2024</v>
      </c>
      <c r="E102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102" t="str">
        <f>TEXT(DATE(2024,MONTH(DATEVALUE(LEFT(iccwt20_2024[[#This Row],[Times]],3)&amp;" 1")),MID(iccwt20_2024[[#This Row],[Times]],5,2)),"dddd")</f>
        <v>Tuesday</v>
      </c>
      <c r="G102" t="s">
        <v>546</v>
      </c>
      <c r="H102" t="s">
        <v>431</v>
      </c>
      <c r="I102" t="s">
        <v>430</v>
      </c>
      <c r="J102" t="s">
        <v>559</v>
      </c>
      <c r="K102" t="s">
        <v>337</v>
      </c>
      <c r="L102" s="2" t="s">
        <v>563</v>
      </c>
      <c r="M102" s="2">
        <v>5</v>
      </c>
      <c r="N102" s="2">
        <v>8</v>
      </c>
      <c r="O102" s="2">
        <f>iccwt20_2024[[#This Row],[scored_4s]]+iccwt20_2024[[#This Row],[scored_6s]]</f>
        <v>0</v>
      </c>
      <c r="P102" s="2">
        <v>0</v>
      </c>
      <c r="Q102" s="2">
        <v>0</v>
      </c>
      <c r="R102" s="2">
        <v>62.5</v>
      </c>
      <c r="S102" s="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101</v>
      </c>
    </row>
    <row r="103" spans="1:26">
      <c r="A103" t="s">
        <v>60</v>
      </c>
      <c r="B103" t="s">
        <v>28</v>
      </c>
      <c r="C103" s="1" t="str">
        <f>MID(iccwt20_2024[[#This Row],[Times]],FIND(",",iccwt20_2024[[#This Row],[Times]])+2,LEN(iccwt20_2024[[#This Row],[Times]])-FIND(",",iccwt20_2024[[#This Row],[Times]])-1)</f>
        <v>10:30 AM LOCAL  </v>
      </c>
      <c r="D103" s="1" t="str">
        <f>MID(iccwt20_2024[[#This Row],[Times]],FIND(",",iccwt20_2024[[#This Row],[Times]])-3,6)&amp;" 2024"</f>
        <v> 04, 1 2024</v>
      </c>
      <c r="E103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103" t="str">
        <f>TEXT(DATE(2024,MONTH(DATEVALUE(LEFT(iccwt20_2024[[#This Row],[Times]],3)&amp;" 1")),MID(iccwt20_2024[[#This Row],[Times]],5,2)),"dddd")</f>
        <v>Tuesday</v>
      </c>
      <c r="G103" t="s">
        <v>546</v>
      </c>
      <c r="H103" t="s">
        <v>431</v>
      </c>
      <c r="I103" t="s">
        <v>430</v>
      </c>
      <c r="J103" t="s">
        <v>559</v>
      </c>
      <c r="K103" t="s">
        <v>95</v>
      </c>
      <c r="L103" s="2" t="s">
        <v>475</v>
      </c>
      <c r="M103" s="2">
        <v>11</v>
      </c>
      <c r="N103" s="2">
        <v>10</v>
      </c>
      <c r="O103" s="2">
        <f>iccwt20_2024[[#This Row],[scored_4s]]+iccwt20_2024[[#This Row],[scored_6s]]</f>
        <v>1</v>
      </c>
      <c r="P103" s="2">
        <v>1</v>
      </c>
      <c r="Q103" s="2">
        <v>0</v>
      </c>
      <c r="R103" s="2">
        <v>110</v>
      </c>
      <c r="S103" s="2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102</v>
      </c>
    </row>
    <row r="104" spans="1:26">
      <c r="A104" t="s">
        <v>48</v>
      </c>
      <c r="B104" t="s">
        <v>34</v>
      </c>
      <c r="C104" s="1" t="str">
        <f>MID(iccwt20_2024[[#This Row],[Times]],FIND(",",iccwt20_2024[[#This Row],[Times]])+2,LEN(iccwt20_2024[[#This Row],[Times]])-FIND(",",iccwt20_2024[[#This Row],[Times]])-1)</f>
        <v>10:30 AM LOCAL  </v>
      </c>
      <c r="D104" s="1" t="str">
        <f>MID(iccwt20_2024[[#This Row],[Times]],FIND(",",iccwt20_2024[[#This Row],[Times]])-3,6)&amp;" 2024"</f>
        <v> 05, 1 2024</v>
      </c>
      <c r="E104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4" t="str">
        <f>TEXT(DATE(2024,MONTH(DATEVALUE(LEFT(iccwt20_2024[[#This Row],[Times]],3)&amp;" 1")),MID(iccwt20_2024[[#This Row],[Times]],5,2)),"dddd")</f>
        <v>Wednesday</v>
      </c>
      <c r="G104" t="s">
        <v>564</v>
      </c>
      <c r="H104" t="s">
        <v>428</v>
      </c>
      <c r="I104" t="s">
        <v>427</v>
      </c>
      <c r="J104" t="s">
        <v>565</v>
      </c>
      <c r="K104" t="s">
        <v>91</v>
      </c>
      <c r="L104" s="2" t="s">
        <v>566</v>
      </c>
      <c r="M104" s="2">
        <v>5</v>
      </c>
      <c r="N104" s="2">
        <v>10</v>
      </c>
      <c r="O104" s="2">
        <f>iccwt20_2024[[#This Row],[scored_4s]]+iccwt20_2024[[#This Row],[scored_6s]]</f>
        <v>1</v>
      </c>
      <c r="P104" s="2">
        <v>1</v>
      </c>
      <c r="Q104" s="2">
        <v>0</v>
      </c>
      <c r="R104" s="2">
        <v>50</v>
      </c>
      <c r="S104" s="2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103</v>
      </c>
    </row>
    <row r="105" spans="1:26">
      <c r="A105" t="s">
        <v>48</v>
      </c>
      <c r="B105" t="s">
        <v>34</v>
      </c>
      <c r="C105" s="1" t="str">
        <f>MID(iccwt20_2024[[#This Row],[Times]],FIND(",",iccwt20_2024[[#This Row],[Times]])+2,LEN(iccwt20_2024[[#This Row],[Times]])-FIND(",",iccwt20_2024[[#This Row],[Times]])-1)</f>
        <v>10:30 AM LOCAL  </v>
      </c>
      <c r="D105" s="1" t="str">
        <f>MID(iccwt20_2024[[#This Row],[Times]],FIND(",",iccwt20_2024[[#This Row],[Times]])-3,6)&amp;" 2024"</f>
        <v> 05, 1 2024</v>
      </c>
      <c r="E105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5" t="str">
        <f>TEXT(DATE(2024,MONTH(DATEVALUE(LEFT(iccwt20_2024[[#This Row],[Times]],3)&amp;" 1")),MID(iccwt20_2024[[#This Row],[Times]],5,2)),"dddd")</f>
        <v>Wednesday</v>
      </c>
      <c r="G105" t="s">
        <v>564</v>
      </c>
      <c r="H105" t="s">
        <v>428</v>
      </c>
      <c r="I105" t="s">
        <v>427</v>
      </c>
      <c r="J105" t="s">
        <v>565</v>
      </c>
      <c r="K105" t="s">
        <v>363</v>
      </c>
      <c r="L105" s="2" t="s">
        <v>567</v>
      </c>
      <c r="M105" s="2">
        <v>2</v>
      </c>
      <c r="N105" s="2">
        <v>6</v>
      </c>
      <c r="O105" s="2">
        <f>iccwt20_2024[[#This Row],[scored_4s]]+iccwt20_2024[[#This Row],[scored_6s]]</f>
        <v>0</v>
      </c>
      <c r="P105" s="2">
        <v>0</v>
      </c>
      <c r="Q105" s="2">
        <v>0</v>
      </c>
      <c r="R105" s="2">
        <v>33.33</v>
      </c>
      <c r="S105" s="2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104</v>
      </c>
    </row>
    <row r="106" spans="1:26">
      <c r="A106" t="s">
        <v>48</v>
      </c>
      <c r="B106" t="s">
        <v>34</v>
      </c>
      <c r="C106" s="1" t="str">
        <f>MID(iccwt20_2024[[#This Row],[Times]],FIND(",",iccwt20_2024[[#This Row],[Times]])+2,LEN(iccwt20_2024[[#This Row],[Times]])-FIND(",",iccwt20_2024[[#This Row],[Times]])-1)</f>
        <v>10:30 AM LOCAL  </v>
      </c>
      <c r="D106" s="1" t="str">
        <f>MID(iccwt20_2024[[#This Row],[Times]],FIND(",",iccwt20_2024[[#This Row],[Times]])-3,6)&amp;" 2024"</f>
        <v> 05, 1 2024</v>
      </c>
      <c r="E106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6" t="str">
        <f>TEXT(DATE(2024,MONTH(DATEVALUE(LEFT(iccwt20_2024[[#This Row],[Times]],3)&amp;" 1")),MID(iccwt20_2024[[#This Row],[Times]],5,2)),"dddd")</f>
        <v>Wednesday</v>
      </c>
      <c r="G106" t="s">
        <v>564</v>
      </c>
      <c r="H106" t="s">
        <v>428</v>
      </c>
      <c r="I106" t="s">
        <v>427</v>
      </c>
      <c r="J106" t="s">
        <v>565</v>
      </c>
      <c r="K106" t="s">
        <v>219</v>
      </c>
      <c r="L106" s="2" t="s">
        <v>568</v>
      </c>
      <c r="M106" s="2">
        <v>10</v>
      </c>
      <c r="N106" s="2">
        <v>13</v>
      </c>
      <c r="O106" s="2">
        <f>iccwt20_2024[[#This Row],[scored_4s]]+iccwt20_2024[[#This Row],[scored_6s]]</f>
        <v>2</v>
      </c>
      <c r="P106" s="2">
        <v>2</v>
      </c>
      <c r="Q106" s="2">
        <v>0</v>
      </c>
      <c r="R106" s="2">
        <v>76.92</v>
      </c>
      <c r="S106" s="2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105</v>
      </c>
    </row>
    <row r="107" spans="1:26">
      <c r="A107" t="s">
        <v>48</v>
      </c>
      <c r="B107" t="s">
        <v>34</v>
      </c>
      <c r="C107" s="1" t="str">
        <f>MID(iccwt20_2024[[#This Row],[Times]],FIND(",",iccwt20_2024[[#This Row],[Times]])+2,LEN(iccwt20_2024[[#This Row],[Times]])-FIND(",",iccwt20_2024[[#This Row],[Times]])-1)</f>
        <v>10:30 AM LOCAL  </v>
      </c>
      <c r="D107" s="1" t="str">
        <f>MID(iccwt20_2024[[#This Row],[Times]],FIND(",",iccwt20_2024[[#This Row],[Times]])-3,6)&amp;" 2024"</f>
        <v> 05, 1 2024</v>
      </c>
      <c r="E107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7" t="str">
        <f>TEXT(DATE(2024,MONTH(DATEVALUE(LEFT(iccwt20_2024[[#This Row],[Times]],3)&amp;" 1")),MID(iccwt20_2024[[#This Row],[Times]],5,2)),"dddd")</f>
        <v>Wednesday</v>
      </c>
      <c r="G107" t="s">
        <v>564</v>
      </c>
      <c r="H107" t="s">
        <v>428</v>
      </c>
      <c r="I107" t="s">
        <v>427</v>
      </c>
      <c r="J107" t="s">
        <v>565</v>
      </c>
      <c r="K107" t="s">
        <v>161</v>
      </c>
      <c r="L107" s="2" t="s">
        <v>569</v>
      </c>
      <c r="M107" s="2">
        <v>4</v>
      </c>
      <c r="N107" s="2">
        <v>16</v>
      </c>
      <c r="O107" s="2">
        <f>iccwt20_2024[[#This Row],[scored_4s]]+iccwt20_2024[[#This Row],[scored_6s]]</f>
        <v>0</v>
      </c>
      <c r="P107" s="2">
        <v>0</v>
      </c>
      <c r="Q107" s="2">
        <v>0</v>
      </c>
      <c r="R107" s="2">
        <v>25</v>
      </c>
      <c r="S107" s="2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106</v>
      </c>
    </row>
    <row r="108" spans="1:26">
      <c r="A108" t="s">
        <v>48</v>
      </c>
      <c r="B108" t="s">
        <v>34</v>
      </c>
      <c r="C108" s="1" t="str">
        <f>MID(iccwt20_2024[[#This Row],[Times]],FIND(",",iccwt20_2024[[#This Row],[Times]])+2,LEN(iccwt20_2024[[#This Row],[Times]])-FIND(",",iccwt20_2024[[#This Row],[Times]])-1)</f>
        <v>10:30 AM LOCAL  </v>
      </c>
      <c r="D108" s="1" t="str">
        <f>MID(iccwt20_2024[[#This Row],[Times]],FIND(",",iccwt20_2024[[#This Row],[Times]])-3,6)&amp;" 2024"</f>
        <v> 05, 1 2024</v>
      </c>
      <c r="E108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8" t="str">
        <f>TEXT(DATE(2024,MONTH(DATEVALUE(LEFT(iccwt20_2024[[#This Row],[Times]],3)&amp;" 1")),MID(iccwt20_2024[[#This Row],[Times]],5,2)),"dddd")</f>
        <v>Wednesday</v>
      </c>
      <c r="G108" t="s">
        <v>564</v>
      </c>
      <c r="H108" t="s">
        <v>428</v>
      </c>
      <c r="I108" t="s">
        <v>427</v>
      </c>
      <c r="J108" t="s">
        <v>565</v>
      </c>
      <c r="K108" t="s">
        <v>123</v>
      </c>
      <c r="L108" s="2" t="s">
        <v>570</v>
      </c>
      <c r="M108" s="2">
        <v>12</v>
      </c>
      <c r="N108" s="2">
        <v>8</v>
      </c>
      <c r="O108" s="2">
        <f>iccwt20_2024[[#This Row],[scored_4s]]+iccwt20_2024[[#This Row],[scored_6s]]</f>
        <v>2</v>
      </c>
      <c r="P108" s="2">
        <v>1</v>
      </c>
      <c r="Q108" s="2">
        <v>1</v>
      </c>
      <c r="R108" s="2">
        <v>150</v>
      </c>
      <c r="S108" s="2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107</v>
      </c>
    </row>
    <row r="109" spans="1:26">
      <c r="A109" t="s">
        <v>48</v>
      </c>
      <c r="B109" t="s">
        <v>34</v>
      </c>
      <c r="C109" s="1" t="str">
        <f>MID(iccwt20_2024[[#This Row],[Times]],FIND(",",iccwt20_2024[[#This Row],[Times]])+2,LEN(iccwt20_2024[[#This Row],[Times]])-FIND(",",iccwt20_2024[[#This Row],[Times]])-1)</f>
        <v>10:30 AM LOCAL  </v>
      </c>
      <c r="D109" s="1" t="str">
        <f>MID(iccwt20_2024[[#This Row],[Times]],FIND(",",iccwt20_2024[[#This Row],[Times]])-3,6)&amp;" 2024"</f>
        <v> 05, 1 2024</v>
      </c>
      <c r="E109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09" t="str">
        <f>TEXT(DATE(2024,MONTH(DATEVALUE(LEFT(iccwt20_2024[[#This Row],[Times]],3)&amp;" 1")),MID(iccwt20_2024[[#This Row],[Times]],5,2)),"dddd")</f>
        <v>Wednesday</v>
      </c>
      <c r="G109" t="s">
        <v>564</v>
      </c>
      <c r="H109" t="s">
        <v>428</v>
      </c>
      <c r="I109" t="s">
        <v>427</v>
      </c>
      <c r="J109" t="s">
        <v>565</v>
      </c>
      <c r="K109" t="s">
        <v>139</v>
      </c>
      <c r="L109" s="2" t="s">
        <v>571</v>
      </c>
      <c r="M109" s="2">
        <v>3</v>
      </c>
      <c r="N109" s="2">
        <v>5</v>
      </c>
      <c r="O109" s="2">
        <f>iccwt20_2024[[#This Row],[scored_4s]]+iccwt20_2024[[#This Row],[scored_6s]]</f>
        <v>0</v>
      </c>
      <c r="P109" s="2">
        <v>0</v>
      </c>
      <c r="Q109" s="2">
        <v>0</v>
      </c>
      <c r="R109" s="2">
        <v>60</v>
      </c>
      <c r="S109" s="2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108</v>
      </c>
    </row>
    <row r="110" spans="1:26">
      <c r="A110" t="s">
        <v>48</v>
      </c>
      <c r="B110" t="s">
        <v>34</v>
      </c>
      <c r="C110" s="1" t="str">
        <f>MID(iccwt20_2024[[#This Row],[Times]],FIND(",",iccwt20_2024[[#This Row],[Times]])+2,LEN(iccwt20_2024[[#This Row],[Times]])-FIND(",",iccwt20_2024[[#This Row],[Times]])-1)</f>
        <v>10:30 AM LOCAL  </v>
      </c>
      <c r="D110" s="1" t="str">
        <f>MID(iccwt20_2024[[#This Row],[Times]],FIND(",",iccwt20_2024[[#This Row],[Times]])-3,6)&amp;" 2024"</f>
        <v> 05, 1 2024</v>
      </c>
      <c r="E110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0" t="str">
        <f>TEXT(DATE(2024,MONTH(DATEVALUE(LEFT(iccwt20_2024[[#This Row],[Times]],3)&amp;" 1")),MID(iccwt20_2024[[#This Row],[Times]],5,2)),"dddd")</f>
        <v>Wednesday</v>
      </c>
      <c r="G110" t="s">
        <v>564</v>
      </c>
      <c r="H110" t="s">
        <v>428</v>
      </c>
      <c r="I110" t="s">
        <v>427</v>
      </c>
      <c r="J110" t="s">
        <v>565</v>
      </c>
      <c r="K110" t="s">
        <v>130</v>
      </c>
      <c r="L110" s="2" t="s">
        <v>572</v>
      </c>
      <c r="M110" s="2">
        <v>26</v>
      </c>
      <c r="N110" s="2">
        <v>14</v>
      </c>
      <c r="O110" s="2">
        <f>iccwt20_2024[[#This Row],[scored_4s]]+iccwt20_2024[[#This Row],[scored_6s]]</f>
        <v>4</v>
      </c>
      <c r="P110" s="2">
        <v>2</v>
      </c>
      <c r="Q110" s="2">
        <v>2</v>
      </c>
      <c r="R110" s="2">
        <v>185.71</v>
      </c>
      <c r="S110" s="2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109</v>
      </c>
    </row>
    <row r="111" spans="1:26">
      <c r="A111" t="s">
        <v>48</v>
      </c>
      <c r="B111" t="s">
        <v>34</v>
      </c>
      <c r="C111" s="1" t="str">
        <f>MID(iccwt20_2024[[#This Row],[Times]],FIND(",",iccwt20_2024[[#This Row],[Times]])+2,LEN(iccwt20_2024[[#This Row],[Times]])-FIND(",",iccwt20_2024[[#This Row],[Times]])-1)</f>
        <v>10:30 AM LOCAL  </v>
      </c>
      <c r="D111" s="1" t="str">
        <f>MID(iccwt20_2024[[#This Row],[Times]],FIND(",",iccwt20_2024[[#This Row],[Times]])-3,6)&amp;" 2024"</f>
        <v> 05, 1 2024</v>
      </c>
      <c r="E111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1" t="str">
        <f>TEXT(DATE(2024,MONTH(DATEVALUE(LEFT(iccwt20_2024[[#This Row],[Times]],3)&amp;" 1")),MID(iccwt20_2024[[#This Row],[Times]],5,2)),"dddd")</f>
        <v>Wednesday</v>
      </c>
      <c r="G111" t="s">
        <v>564</v>
      </c>
      <c r="H111" t="s">
        <v>428</v>
      </c>
      <c r="I111" t="s">
        <v>427</v>
      </c>
      <c r="J111" t="s">
        <v>565</v>
      </c>
      <c r="K111" t="s">
        <v>228</v>
      </c>
      <c r="L111" s="2" t="s">
        <v>573</v>
      </c>
      <c r="M111" s="2">
        <v>3</v>
      </c>
      <c r="N111" s="2">
        <v>2</v>
      </c>
      <c r="O111" s="2">
        <f>iccwt20_2024[[#This Row],[scored_4s]]+iccwt20_2024[[#This Row],[scored_6s]]</f>
        <v>0</v>
      </c>
      <c r="P111" s="2">
        <v>0</v>
      </c>
      <c r="Q111" s="2">
        <v>0</v>
      </c>
      <c r="R111" s="2">
        <v>150</v>
      </c>
      <c r="S111" s="2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110</v>
      </c>
    </row>
    <row r="112" spans="1:26">
      <c r="A112" t="s">
        <v>48</v>
      </c>
      <c r="B112" t="s">
        <v>34</v>
      </c>
      <c r="C112" s="1" t="str">
        <f>MID(iccwt20_2024[[#This Row],[Times]],FIND(",",iccwt20_2024[[#This Row],[Times]])+2,LEN(iccwt20_2024[[#This Row],[Times]])-FIND(",",iccwt20_2024[[#This Row],[Times]])-1)</f>
        <v>10:30 AM LOCAL  </v>
      </c>
      <c r="D112" s="1" t="str">
        <f>MID(iccwt20_2024[[#This Row],[Times]],FIND(",",iccwt20_2024[[#This Row],[Times]])-3,6)&amp;" 2024"</f>
        <v> 05, 1 2024</v>
      </c>
      <c r="E112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2" t="str">
        <f>TEXT(DATE(2024,MONTH(DATEVALUE(LEFT(iccwt20_2024[[#This Row],[Times]],3)&amp;" 1")),MID(iccwt20_2024[[#This Row],[Times]],5,2)),"dddd")</f>
        <v>Wednesday</v>
      </c>
      <c r="G112" t="s">
        <v>564</v>
      </c>
      <c r="H112" t="s">
        <v>428</v>
      </c>
      <c r="I112" t="s">
        <v>427</v>
      </c>
      <c r="J112" t="s">
        <v>565</v>
      </c>
      <c r="K112" t="s">
        <v>93</v>
      </c>
      <c r="L112" s="2" t="s">
        <v>574</v>
      </c>
      <c r="M112" s="2">
        <v>0</v>
      </c>
      <c r="N112" s="2">
        <v>6</v>
      </c>
      <c r="O112" s="2">
        <f>iccwt20_2024[[#This Row],[scored_4s]]+iccwt20_2024[[#This Row],[scored_6s]]</f>
        <v>0</v>
      </c>
      <c r="P112" s="2">
        <v>0</v>
      </c>
      <c r="Q112" s="2">
        <v>0</v>
      </c>
      <c r="R112" s="2">
        <v>0</v>
      </c>
      <c r="S112" s="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111</v>
      </c>
    </row>
    <row r="113" spans="1:26">
      <c r="A113" t="s">
        <v>48</v>
      </c>
      <c r="B113" t="s">
        <v>34</v>
      </c>
      <c r="C113" s="1" t="str">
        <f>MID(iccwt20_2024[[#This Row],[Times]],FIND(",",iccwt20_2024[[#This Row],[Times]])+2,LEN(iccwt20_2024[[#This Row],[Times]])-FIND(",",iccwt20_2024[[#This Row],[Times]])-1)</f>
        <v>10:30 AM LOCAL  </v>
      </c>
      <c r="D113" s="1" t="str">
        <f>MID(iccwt20_2024[[#This Row],[Times]],FIND(",",iccwt20_2024[[#This Row],[Times]])-3,6)&amp;" 2024"</f>
        <v> 05, 1 2024</v>
      </c>
      <c r="E113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3" t="str">
        <f>TEXT(DATE(2024,MONTH(DATEVALUE(LEFT(iccwt20_2024[[#This Row],[Times]],3)&amp;" 1")),MID(iccwt20_2024[[#This Row],[Times]],5,2)),"dddd")</f>
        <v>Wednesday</v>
      </c>
      <c r="G113" t="s">
        <v>564</v>
      </c>
      <c r="H113" t="s">
        <v>428</v>
      </c>
      <c r="I113" t="s">
        <v>427</v>
      </c>
      <c r="J113" t="s">
        <v>565</v>
      </c>
      <c r="K113" t="s">
        <v>187</v>
      </c>
      <c r="L113" s="2" t="s">
        <v>575</v>
      </c>
      <c r="M113" s="2">
        <v>14</v>
      </c>
      <c r="N113" s="2">
        <v>13</v>
      </c>
      <c r="O113" s="2">
        <f>iccwt20_2024[[#This Row],[scored_4s]]+iccwt20_2024[[#This Row],[scored_6s]]</f>
        <v>2</v>
      </c>
      <c r="P113" s="2">
        <v>2</v>
      </c>
      <c r="Q113" s="2">
        <v>0</v>
      </c>
      <c r="R113" s="2">
        <v>107.69</v>
      </c>
      <c r="S113" s="2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112</v>
      </c>
    </row>
    <row r="114" spans="1:26">
      <c r="A114" t="s">
        <v>48</v>
      </c>
      <c r="B114" t="s">
        <v>34</v>
      </c>
      <c r="C114" s="1" t="str">
        <f>MID(iccwt20_2024[[#This Row],[Times]],FIND(",",iccwt20_2024[[#This Row],[Times]])+2,LEN(iccwt20_2024[[#This Row],[Times]])-FIND(",",iccwt20_2024[[#This Row],[Times]])-1)</f>
        <v>10:30 AM LOCAL  </v>
      </c>
      <c r="D114" s="1" t="str">
        <f>MID(iccwt20_2024[[#This Row],[Times]],FIND(",",iccwt20_2024[[#This Row],[Times]])-3,6)&amp;" 2024"</f>
        <v> 05, 1 2024</v>
      </c>
      <c r="E114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4" t="str">
        <f>TEXT(DATE(2024,MONTH(DATEVALUE(LEFT(iccwt20_2024[[#This Row],[Times]],3)&amp;" 1")),MID(iccwt20_2024[[#This Row],[Times]],5,2)),"dddd")</f>
        <v>Wednesday</v>
      </c>
      <c r="G114" t="s">
        <v>564</v>
      </c>
      <c r="H114" t="s">
        <v>428</v>
      </c>
      <c r="I114" t="s">
        <v>427</v>
      </c>
      <c r="J114" t="s">
        <v>565</v>
      </c>
      <c r="K114" t="s">
        <v>99</v>
      </c>
      <c r="L114" s="2" t="s">
        <v>475</v>
      </c>
      <c r="M114" s="2">
        <v>2</v>
      </c>
      <c r="N114" s="2">
        <v>4</v>
      </c>
      <c r="O114" s="2">
        <f>iccwt20_2024[[#This Row],[scored_4s]]+iccwt20_2024[[#This Row],[scored_6s]]</f>
        <v>0</v>
      </c>
      <c r="P114" s="2">
        <v>0</v>
      </c>
      <c r="Q114" s="2">
        <v>0</v>
      </c>
      <c r="R114" s="2">
        <v>50</v>
      </c>
      <c r="S114" s="2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113</v>
      </c>
    </row>
    <row r="115" spans="1:26">
      <c r="A115" t="s">
        <v>48</v>
      </c>
      <c r="B115" t="s">
        <v>34</v>
      </c>
      <c r="C115" s="1" t="str">
        <f>MID(iccwt20_2024[[#This Row],[Times]],FIND(",",iccwt20_2024[[#This Row],[Times]])+2,LEN(iccwt20_2024[[#This Row],[Times]])-FIND(",",iccwt20_2024[[#This Row],[Times]])-1)</f>
        <v>10:30 AM LOCAL  </v>
      </c>
      <c r="D115" s="1" t="str">
        <f>MID(iccwt20_2024[[#This Row],[Times]],FIND(",",iccwt20_2024[[#This Row],[Times]])-3,6)&amp;" 2024"</f>
        <v> 05, 1 2024</v>
      </c>
      <c r="E115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5" t="str">
        <f>TEXT(DATE(2024,MONTH(DATEVALUE(LEFT(iccwt20_2024[[#This Row],[Times]],3)&amp;" 1")),MID(iccwt20_2024[[#This Row],[Times]],5,2)),"dddd")</f>
        <v>Wednesday</v>
      </c>
      <c r="G115" t="s">
        <v>564</v>
      </c>
      <c r="H115" t="s">
        <v>427</v>
      </c>
      <c r="I115" t="s">
        <v>428</v>
      </c>
      <c r="J115" t="s">
        <v>576</v>
      </c>
      <c r="K115" t="s">
        <v>320</v>
      </c>
      <c r="L115" s="2" t="s">
        <v>577</v>
      </c>
      <c r="M115" s="2">
        <v>52</v>
      </c>
      <c r="N115" s="2">
        <v>37</v>
      </c>
      <c r="O115" s="2">
        <f>iccwt20_2024[[#This Row],[scored_4s]]+iccwt20_2024[[#This Row],[scored_6s]]</f>
        <v>7</v>
      </c>
      <c r="P115" s="2">
        <v>4</v>
      </c>
      <c r="Q115" s="2">
        <v>3</v>
      </c>
      <c r="R115" s="2">
        <v>140.54</v>
      </c>
      <c r="S115" s="2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114</v>
      </c>
    </row>
    <row r="116" spans="1:26">
      <c r="A116" t="s">
        <v>48</v>
      </c>
      <c r="B116" t="s">
        <v>34</v>
      </c>
      <c r="C116" s="1" t="str">
        <f>MID(iccwt20_2024[[#This Row],[Times]],FIND(",",iccwt20_2024[[#This Row],[Times]])+2,LEN(iccwt20_2024[[#This Row],[Times]])-FIND(",",iccwt20_2024[[#This Row],[Times]])-1)</f>
        <v>10:30 AM LOCAL  </v>
      </c>
      <c r="D116" s="1" t="str">
        <f>MID(iccwt20_2024[[#This Row],[Times]],FIND(",",iccwt20_2024[[#This Row],[Times]])-3,6)&amp;" 2024"</f>
        <v> 05, 1 2024</v>
      </c>
      <c r="E116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6" t="str">
        <f>TEXT(DATE(2024,MONTH(DATEVALUE(LEFT(iccwt20_2024[[#This Row],[Times]],3)&amp;" 1")),MID(iccwt20_2024[[#This Row],[Times]],5,2)),"dddd")</f>
        <v>Wednesday</v>
      </c>
      <c r="G116" t="s">
        <v>564</v>
      </c>
      <c r="H116" t="s">
        <v>427</v>
      </c>
      <c r="I116" t="s">
        <v>428</v>
      </c>
      <c r="J116" t="s">
        <v>576</v>
      </c>
      <c r="K116" t="s">
        <v>388</v>
      </c>
      <c r="L116" s="2" t="s">
        <v>578</v>
      </c>
      <c r="M116" s="2">
        <v>1</v>
      </c>
      <c r="N116" s="2">
        <v>5</v>
      </c>
      <c r="O116" s="2">
        <f>iccwt20_2024[[#This Row],[scored_4s]]+iccwt20_2024[[#This Row],[scored_6s]]</f>
        <v>0</v>
      </c>
      <c r="P116" s="2">
        <v>0</v>
      </c>
      <c r="Q116" s="2">
        <v>0</v>
      </c>
      <c r="R116" s="2">
        <v>20</v>
      </c>
      <c r="S116" s="2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115</v>
      </c>
    </row>
    <row r="117" spans="1:26">
      <c r="A117" t="s">
        <v>48</v>
      </c>
      <c r="B117" t="s">
        <v>34</v>
      </c>
      <c r="C117" s="1" t="str">
        <f>MID(iccwt20_2024[[#This Row],[Times]],FIND(",",iccwt20_2024[[#This Row],[Times]])+2,LEN(iccwt20_2024[[#This Row],[Times]])-FIND(",",iccwt20_2024[[#This Row],[Times]])-1)</f>
        <v>10:30 AM LOCAL  </v>
      </c>
      <c r="D117" s="1" t="str">
        <f>MID(iccwt20_2024[[#This Row],[Times]],FIND(",",iccwt20_2024[[#This Row],[Times]])-3,6)&amp;" 2024"</f>
        <v> 05, 1 2024</v>
      </c>
      <c r="E117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7" t="str">
        <f>TEXT(DATE(2024,MONTH(DATEVALUE(LEFT(iccwt20_2024[[#This Row],[Times]],3)&amp;" 1")),MID(iccwt20_2024[[#This Row],[Times]],5,2)),"dddd")</f>
        <v>Wednesday</v>
      </c>
      <c r="G117" t="s">
        <v>564</v>
      </c>
      <c r="H117" t="s">
        <v>427</v>
      </c>
      <c r="I117" t="s">
        <v>428</v>
      </c>
      <c r="J117" t="s">
        <v>576</v>
      </c>
      <c r="K117" t="s">
        <v>313</v>
      </c>
      <c r="L117" s="2" t="s">
        <v>475</v>
      </c>
      <c r="M117" s="2">
        <v>36</v>
      </c>
      <c r="N117" s="2">
        <v>26</v>
      </c>
      <c r="O117" s="2">
        <f>iccwt20_2024[[#This Row],[scored_4s]]+iccwt20_2024[[#This Row],[scored_6s]]</f>
        <v>5</v>
      </c>
      <c r="P117" s="2">
        <v>3</v>
      </c>
      <c r="Q117" s="2">
        <v>2</v>
      </c>
      <c r="R117" s="2">
        <v>138.46</v>
      </c>
      <c r="S117" s="2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116</v>
      </c>
    </row>
    <row r="118" spans="1:26">
      <c r="A118" t="s">
        <v>48</v>
      </c>
      <c r="B118" t="s">
        <v>34</v>
      </c>
      <c r="C118" s="1" t="str">
        <f>MID(iccwt20_2024[[#This Row],[Times]],FIND(",",iccwt20_2024[[#This Row],[Times]])+2,LEN(iccwt20_2024[[#This Row],[Times]])-FIND(",",iccwt20_2024[[#This Row],[Times]])-1)</f>
        <v>10:30 AM LOCAL  </v>
      </c>
      <c r="D118" s="1" t="str">
        <f>MID(iccwt20_2024[[#This Row],[Times]],FIND(",",iccwt20_2024[[#This Row],[Times]])-3,6)&amp;" 2024"</f>
        <v> 05, 1 2024</v>
      </c>
      <c r="E118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8" t="str">
        <f>TEXT(DATE(2024,MONTH(DATEVALUE(LEFT(iccwt20_2024[[#This Row],[Times]],3)&amp;" 1")),MID(iccwt20_2024[[#This Row],[Times]],5,2)),"dddd")</f>
        <v>Wednesday</v>
      </c>
      <c r="G118" t="s">
        <v>564</v>
      </c>
      <c r="H118" t="s">
        <v>427</v>
      </c>
      <c r="I118" t="s">
        <v>428</v>
      </c>
      <c r="J118" t="s">
        <v>576</v>
      </c>
      <c r="K118" t="s">
        <v>366</v>
      </c>
      <c r="L118" s="2" t="s">
        <v>579</v>
      </c>
      <c r="M118" s="2">
        <v>2</v>
      </c>
      <c r="N118" s="2">
        <v>4</v>
      </c>
      <c r="O118" s="2">
        <f>iccwt20_2024[[#This Row],[scored_4s]]+iccwt20_2024[[#This Row],[scored_6s]]</f>
        <v>0</v>
      </c>
      <c r="P118" s="2">
        <v>0</v>
      </c>
      <c r="Q118" s="2">
        <v>0</v>
      </c>
      <c r="R118" s="2">
        <v>50</v>
      </c>
      <c r="S118" s="2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117</v>
      </c>
    </row>
    <row r="119" spans="1:26">
      <c r="A119" t="s">
        <v>48</v>
      </c>
      <c r="B119" t="s">
        <v>34</v>
      </c>
      <c r="C119" s="1" t="str">
        <f>MID(iccwt20_2024[[#This Row],[Times]],FIND(",",iccwt20_2024[[#This Row],[Times]])+2,LEN(iccwt20_2024[[#This Row],[Times]])-FIND(",",iccwt20_2024[[#This Row],[Times]])-1)</f>
        <v>10:30 AM LOCAL  </v>
      </c>
      <c r="D119" s="1" t="str">
        <f>MID(iccwt20_2024[[#This Row],[Times]],FIND(",",iccwt20_2024[[#This Row],[Times]])-3,6)&amp;" 2024"</f>
        <v> 05, 1 2024</v>
      </c>
      <c r="E119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119" t="str">
        <f>TEXT(DATE(2024,MONTH(DATEVALUE(LEFT(iccwt20_2024[[#This Row],[Times]],3)&amp;" 1")),MID(iccwt20_2024[[#This Row],[Times]],5,2)),"dddd")</f>
        <v>Wednesday</v>
      </c>
      <c r="G119" t="s">
        <v>564</v>
      </c>
      <c r="H119" t="s">
        <v>427</v>
      </c>
      <c r="I119" t="s">
        <v>428</v>
      </c>
      <c r="J119" t="s">
        <v>576</v>
      </c>
      <c r="K119" t="s">
        <v>351</v>
      </c>
      <c r="L119" s="2" t="s">
        <v>475</v>
      </c>
      <c r="M119" s="2">
        <v>0</v>
      </c>
      <c r="N119" s="2">
        <v>2</v>
      </c>
      <c r="O119" s="2">
        <f>iccwt20_2024[[#This Row],[scored_4s]]+iccwt20_2024[[#This Row],[scored_6s]]</f>
        <v>0</v>
      </c>
      <c r="P119" s="2">
        <v>0</v>
      </c>
      <c r="Q119" s="2">
        <v>0</v>
      </c>
      <c r="R119" s="2">
        <v>0</v>
      </c>
      <c r="S119" s="2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118</v>
      </c>
    </row>
    <row r="120" spans="1:26">
      <c r="A120" t="s">
        <v>78</v>
      </c>
      <c r="B120" t="s">
        <v>37</v>
      </c>
      <c r="C120" s="1" t="str">
        <f>MID(iccwt20_2024[[#This Row],[Times]],FIND(",",iccwt20_2024[[#This Row],[Times]])+2,LEN(iccwt20_2024[[#This Row],[Times]])-FIND(",",iccwt20_2024[[#This Row],[Times]])-1)</f>
        <v>07:30 PM LOCAL  </v>
      </c>
      <c r="D120" s="1" t="str">
        <f>MID(iccwt20_2024[[#This Row],[Times]],FIND(",",iccwt20_2024[[#This Row],[Times]])-3,6)&amp;" 2024"</f>
        <v> 05, 0 2024</v>
      </c>
      <c r="E120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0" t="str">
        <f>TEXT(DATE(2024,MONTH(DATEVALUE(LEFT(iccwt20_2024[[#This Row],[Times]],3)&amp;" 1")),MID(iccwt20_2024[[#This Row],[Times]],5,2)),"dddd")</f>
        <v>Wednesday</v>
      </c>
      <c r="G120" t="s">
        <v>580</v>
      </c>
      <c r="H120" t="s">
        <v>436</v>
      </c>
      <c r="I120" t="s">
        <v>440</v>
      </c>
      <c r="J120" t="s">
        <v>515</v>
      </c>
      <c r="K120" t="s">
        <v>71</v>
      </c>
      <c r="L120" s="2" t="s">
        <v>581</v>
      </c>
      <c r="M120" s="2">
        <v>0</v>
      </c>
      <c r="N120" s="2">
        <v>2</v>
      </c>
      <c r="O120" s="2">
        <f>iccwt20_2024[[#This Row],[scored_4s]]+iccwt20_2024[[#This Row],[scored_6s]]</f>
        <v>0</v>
      </c>
      <c r="P120" s="2">
        <v>0</v>
      </c>
      <c r="Q120" s="2">
        <v>0</v>
      </c>
      <c r="R120" s="2">
        <v>0</v>
      </c>
      <c r="S120" s="2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119</v>
      </c>
    </row>
    <row r="121" spans="1:26">
      <c r="A121" t="s">
        <v>78</v>
      </c>
      <c r="B121" t="s">
        <v>37</v>
      </c>
      <c r="C121" s="1" t="str">
        <f>MID(iccwt20_2024[[#This Row],[Times]],FIND(",",iccwt20_2024[[#This Row],[Times]])+2,LEN(iccwt20_2024[[#This Row],[Times]])-FIND(",",iccwt20_2024[[#This Row],[Times]])-1)</f>
        <v>07:30 PM LOCAL  </v>
      </c>
      <c r="D121" s="1" t="str">
        <f>MID(iccwt20_2024[[#This Row],[Times]],FIND(",",iccwt20_2024[[#This Row],[Times]])-3,6)&amp;" 2024"</f>
        <v> 05, 0 2024</v>
      </c>
      <c r="E121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1" t="str">
        <f>TEXT(DATE(2024,MONTH(DATEVALUE(LEFT(iccwt20_2024[[#This Row],[Times]],3)&amp;" 1")),MID(iccwt20_2024[[#This Row],[Times]],5,2)),"dddd")</f>
        <v>Wednesday</v>
      </c>
      <c r="G121" t="s">
        <v>580</v>
      </c>
      <c r="H121" t="s">
        <v>436</v>
      </c>
      <c r="I121" t="s">
        <v>440</v>
      </c>
      <c r="J121" t="s">
        <v>515</v>
      </c>
      <c r="K121" t="s">
        <v>377</v>
      </c>
      <c r="L121" s="2" t="s">
        <v>582</v>
      </c>
      <c r="M121" s="2">
        <v>1</v>
      </c>
      <c r="N121" s="2">
        <v>6</v>
      </c>
      <c r="O121" s="2">
        <f>iccwt20_2024[[#This Row],[scored_4s]]+iccwt20_2024[[#This Row],[scored_6s]]</f>
        <v>0</v>
      </c>
      <c r="P121" s="2">
        <v>0</v>
      </c>
      <c r="Q121" s="2">
        <v>0</v>
      </c>
      <c r="R121" s="2">
        <v>16.67</v>
      </c>
      <c r="S121" s="2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120</v>
      </c>
    </row>
    <row r="122" spans="1:26">
      <c r="A122" t="s">
        <v>78</v>
      </c>
      <c r="B122" t="s">
        <v>37</v>
      </c>
      <c r="C122" s="1" t="str">
        <f>MID(iccwt20_2024[[#This Row],[Times]],FIND(",",iccwt20_2024[[#This Row],[Times]])+2,LEN(iccwt20_2024[[#This Row],[Times]])-FIND(",",iccwt20_2024[[#This Row],[Times]])-1)</f>
        <v>07:30 PM LOCAL  </v>
      </c>
      <c r="D122" s="1" t="str">
        <f>MID(iccwt20_2024[[#This Row],[Times]],FIND(",",iccwt20_2024[[#This Row],[Times]])-3,6)&amp;" 2024"</f>
        <v> 05, 0 2024</v>
      </c>
      <c r="E122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2" t="str">
        <f>TEXT(DATE(2024,MONTH(DATEVALUE(LEFT(iccwt20_2024[[#This Row],[Times]],3)&amp;" 1")),MID(iccwt20_2024[[#This Row],[Times]],5,2)),"dddd")</f>
        <v>Wednesday</v>
      </c>
      <c r="G122" t="s">
        <v>580</v>
      </c>
      <c r="H122" t="s">
        <v>436</v>
      </c>
      <c r="I122" t="s">
        <v>440</v>
      </c>
      <c r="J122" t="s">
        <v>515</v>
      </c>
      <c r="K122" t="s">
        <v>339</v>
      </c>
      <c r="L122" s="2" t="s">
        <v>583</v>
      </c>
      <c r="M122" s="2">
        <v>5</v>
      </c>
      <c r="N122" s="2">
        <v>9</v>
      </c>
      <c r="O122" s="2">
        <f>iccwt20_2024[[#This Row],[scored_4s]]+iccwt20_2024[[#This Row],[scored_6s]]</f>
        <v>1</v>
      </c>
      <c r="P122" s="2">
        <v>1</v>
      </c>
      <c r="Q122" s="2">
        <v>0</v>
      </c>
      <c r="R122" s="2">
        <v>55.56</v>
      </c>
      <c r="S122" s="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121</v>
      </c>
    </row>
    <row r="123" spans="1:26">
      <c r="A123" t="s">
        <v>78</v>
      </c>
      <c r="B123" t="s">
        <v>37</v>
      </c>
      <c r="C123" s="1" t="str">
        <f>MID(iccwt20_2024[[#This Row],[Times]],FIND(",",iccwt20_2024[[#This Row],[Times]])+2,LEN(iccwt20_2024[[#This Row],[Times]])-FIND(",",iccwt20_2024[[#This Row],[Times]])-1)</f>
        <v>07:30 PM LOCAL  </v>
      </c>
      <c r="D123" s="1" t="str">
        <f>MID(iccwt20_2024[[#This Row],[Times]],FIND(",",iccwt20_2024[[#This Row],[Times]])-3,6)&amp;" 2024"</f>
        <v> 05, 0 2024</v>
      </c>
      <c r="E123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3" t="str">
        <f>TEXT(DATE(2024,MONTH(DATEVALUE(LEFT(iccwt20_2024[[#This Row],[Times]],3)&amp;" 1")),MID(iccwt20_2024[[#This Row],[Times]],5,2)),"dddd")</f>
        <v>Wednesday</v>
      </c>
      <c r="G123" t="s">
        <v>580</v>
      </c>
      <c r="H123" t="s">
        <v>436</v>
      </c>
      <c r="I123" t="s">
        <v>440</v>
      </c>
      <c r="J123" t="s">
        <v>515</v>
      </c>
      <c r="K123" t="s">
        <v>213</v>
      </c>
      <c r="L123" s="2" t="s">
        <v>584</v>
      </c>
      <c r="M123" s="2">
        <v>12</v>
      </c>
      <c r="N123" s="2">
        <v>17</v>
      </c>
      <c r="O123" s="2">
        <f>iccwt20_2024[[#This Row],[scored_4s]]+iccwt20_2024[[#This Row],[scored_6s]]</f>
        <v>1</v>
      </c>
      <c r="P123" s="2">
        <v>1</v>
      </c>
      <c r="Q123" s="2">
        <v>0</v>
      </c>
      <c r="R123" s="2">
        <v>70.59</v>
      </c>
      <c r="S123" s="2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122</v>
      </c>
    </row>
    <row r="124" spans="1:26">
      <c r="A124" t="s">
        <v>78</v>
      </c>
      <c r="B124" t="s">
        <v>37</v>
      </c>
      <c r="C124" s="1" t="str">
        <f>MID(iccwt20_2024[[#This Row],[Times]],FIND(",",iccwt20_2024[[#This Row],[Times]])+2,LEN(iccwt20_2024[[#This Row],[Times]])-FIND(",",iccwt20_2024[[#This Row],[Times]])-1)</f>
        <v>07:30 PM LOCAL  </v>
      </c>
      <c r="D124" s="1" t="str">
        <f>MID(iccwt20_2024[[#This Row],[Times]],FIND(",",iccwt20_2024[[#This Row],[Times]])-3,6)&amp;" 2024"</f>
        <v> 05, 0 2024</v>
      </c>
      <c r="E124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4" t="str">
        <f>TEXT(DATE(2024,MONTH(DATEVALUE(LEFT(iccwt20_2024[[#This Row],[Times]],3)&amp;" 1")),MID(iccwt20_2024[[#This Row],[Times]],5,2)),"dddd")</f>
        <v>Wednesday</v>
      </c>
      <c r="G124" t="s">
        <v>580</v>
      </c>
      <c r="H124" t="s">
        <v>436</v>
      </c>
      <c r="I124" t="s">
        <v>440</v>
      </c>
      <c r="J124" t="s">
        <v>515</v>
      </c>
      <c r="K124" t="s">
        <v>166</v>
      </c>
      <c r="L124" s="2" t="s">
        <v>585</v>
      </c>
      <c r="M124" s="2">
        <v>15</v>
      </c>
      <c r="N124" s="2">
        <v>19</v>
      </c>
      <c r="O124" s="2">
        <f>iccwt20_2024[[#This Row],[scored_4s]]+iccwt20_2024[[#This Row],[scored_6s]]</f>
        <v>2</v>
      </c>
      <c r="P124" s="2">
        <v>2</v>
      </c>
      <c r="Q124" s="2">
        <v>0</v>
      </c>
      <c r="R124" s="2">
        <v>78.95</v>
      </c>
      <c r="S124" s="2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123</v>
      </c>
    </row>
    <row r="125" spans="1:26">
      <c r="A125" t="s">
        <v>78</v>
      </c>
      <c r="B125" t="s">
        <v>37</v>
      </c>
      <c r="C125" s="1" t="str">
        <f>MID(iccwt20_2024[[#This Row],[Times]],FIND(",",iccwt20_2024[[#This Row],[Times]])+2,LEN(iccwt20_2024[[#This Row],[Times]])-FIND(",",iccwt20_2024[[#This Row],[Times]])-1)</f>
        <v>07:30 PM LOCAL  </v>
      </c>
      <c r="D125" s="1" t="str">
        <f>MID(iccwt20_2024[[#This Row],[Times]],FIND(",",iccwt20_2024[[#This Row],[Times]])-3,6)&amp;" 2024"</f>
        <v> 05, 0 2024</v>
      </c>
      <c r="E125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5" t="str">
        <f>TEXT(DATE(2024,MONTH(DATEVALUE(LEFT(iccwt20_2024[[#This Row],[Times]],3)&amp;" 1")),MID(iccwt20_2024[[#This Row],[Times]],5,2)),"dddd")</f>
        <v>Wednesday</v>
      </c>
      <c r="G125" t="s">
        <v>580</v>
      </c>
      <c r="H125" t="s">
        <v>436</v>
      </c>
      <c r="I125" t="s">
        <v>440</v>
      </c>
      <c r="J125" t="s">
        <v>515</v>
      </c>
      <c r="K125" t="s">
        <v>114</v>
      </c>
      <c r="L125" s="2" t="s">
        <v>586</v>
      </c>
      <c r="M125" s="2">
        <v>5</v>
      </c>
      <c r="N125" s="2">
        <v>14</v>
      </c>
      <c r="O125" s="2">
        <f>iccwt20_2024[[#This Row],[scored_4s]]+iccwt20_2024[[#This Row],[scored_6s]]</f>
        <v>0</v>
      </c>
      <c r="P125" s="2">
        <v>0</v>
      </c>
      <c r="Q125" s="2">
        <v>0</v>
      </c>
      <c r="R125" s="2">
        <v>35.71</v>
      </c>
      <c r="S125" s="2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124</v>
      </c>
    </row>
    <row r="126" spans="1:26">
      <c r="A126" t="s">
        <v>78</v>
      </c>
      <c r="B126" t="s">
        <v>37</v>
      </c>
      <c r="C126" s="1" t="str">
        <f>MID(iccwt20_2024[[#This Row],[Times]],FIND(",",iccwt20_2024[[#This Row],[Times]])+2,LEN(iccwt20_2024[[#This Row],[Times]])-FIND(",",iccwt20_2024[[#This Row],[Times]])-1)</f>
        <v>07:30 PM LOCAL  </v>
      </c>
      <c r="D126" s="1" t="str">
        <f>MID(iccwt20_2024[[#This Row],[Times]],FIND(",",iccwt20_2024[[#This Row],[Times]])-3,6)&amp;" 2024"</f>
        <v> 05, 0 2024</v>
      </c>
      <c r="E126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6" t="str">
        <f>TEXT(DATE(2024,MONTH(DATEVALUE(LEFT(iccwt20_2024[[#This Row],[Times]],3)&amp;" 1")),MID(iccwt20_2024[[#This Row],[Times]],5,2)),"dddd")</f>
        <v>Wednesday</v>
      </c>
      <c r="G126" t="s">
        <v>580</v>
      </c>
      <c r="H126" t="s">
        <v>436</v>
      </c>
      <c r="I126" t="s">
        <v>440</v>
      </c>
      <c r="J126" t="s">
        <v>515</v>
      </c>
      <c r="K126" t="s">
        <v>205</v>
      </c>
      <c r="L126" s="2" t="s">
        <v>581</v>
      </c>
      <c r="M126" s="2">
        <v>12</v>
      </c>
      <c r="N126" s="2">
        <v>20</v>
      </c>
      <c r="O126" s="2">
        <f>iccwt20_2024[[#This Row],[scored_4s]]+iccwt20_2024[[#This Row],[scored_6s]]</f>
        <v>1</v>
      </c>
      <c r="P126" s="2">
        <v>0</v>
      </c>
      <c r="Q126" s="2">
        <v>1</v>
      </c>
      <c r="R126" s="2">
        <v>60</v>
      </c>
      <c r="S126" s="2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125</v>
      </c>
    </row>
    <row r="127" spans="1:26">
      <c r="A127" t="s">
        <v>78</v>
      </c>
      <c r="B127" t="s">
        <v>37</v>
      </c>
      <c r="C127" s="1" t="str">
        <f>MID(iccwt20_2024[[#This Row],[Times]],FIND(",",iccwt20_2024[[#This Row],[Times]])+2,LEN(iccwt20_2024[[#This Row],[Times]])-FIND(",",iccwt20_2024[[#This Row],[Times]])-1)</f>
        <v>07:30 PM LOCAL  </v>
      </c>
      <c r="D127" s="1" t="str">
        <f>MID(iccwt20_2024[[#This Row],[Times]],FIND(",",iccwt20_2024[[#This Row],[Times]])-3,6)&amp;" 2024"</f>
        <v> 05, 0 2024</v>
      </c>
      <c r="E127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7" t="str">
        <f>TEXT(DATE(2024,MONTH(DATEVALUE(LEFT(iccwt20_2024[[#This Row],[Times]],3)&amp;" 1")),MID(iccwt20_2024[[#This Row],[Times]],5,2)),"dddd")</f>
        <v>Wednesday</v>
      </c>
      <c r="G127" t="s">
        <v>580</v>
      </c>
      <c r="H127" t="s">
        <v>436</v>
      </c>
      <c r="I127" t="s">
        <v>440</v>
      </c>
      <c r="J127" t="s">
        <v>515</v>
      </c>
      <c r="K127" t="s">
        <v>113</v>
      </c>
      <c r="L127" s="2" t="s">
        <v>533</v>
      </c>
      <c r="M127" s="2">
        <v>4</v>
      </c>
      <c r="N127" s="2">
        <v>11</v>
      </c>
      <c r="O127" s="2">
        <f>iccwt20_2024[[#This Row],[scored_4s]]+iccwt20_2024[[#This Row],[scored_6s]]</f>
        <v>0</v>
      </c>
      <c r="P127" s="2">
        <v>0</v>
      </c>
      <c r="Q127" s="2">
        <v>0</v>
      </c>
      <c r="R127" s="2">
        <v>36.36</v>
      </c>
      <c r="S127" s="2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126</v>
      </c>
    </row>
    <row r="128" spans="1:26">
      <c r="A128" t="s">
        <v>78</v>
      </c>
      <c r="B128" t="s">
        <v>37</v>
      </c>
      <c r="C128" s="1" t="str">
        <f>MID(iccwt20_2024[[#This Row],[Times]],FIND(",",iccwt20_2024[[#This Row],[Times]])+2,LEN(iccwt20_2024[[#This Row],[Times]])-FIND(",",iccwt20_2024[[#This Row],[Times]])-1)</f>
        <v>07:30 PM LOCAL  </v>
      </c>
      <c r="D128" s="1" t="str">
        <f>MID(iccwt20_2024[[#This Row],[Times]],FIND(",",iccwt20_2024[[#This Row],[Times]])-3,6)&amp;" 2024"</f>
        <v> 05, 0 2024</v>
      </c>
      <c r="E128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8" t="str">
        <f>TEXT(DATE(2024,MONTH(DATEVALUE(LEFT(iccwt20_2024[[#This Row],[Times]],3)&amp;" 1")),MID(iccwt20_2024[[#This Row],[Times]],5,2)),"dddd")</f>
        <v>Wednesday</v>
      </c>
      <c r="G128" t="s">
        <v>580</v>
      </c>
      <c r="H128" t="s">
        <v>436</v>
      </c>
      <c r="I128" t="s">
        <v>440</v>
      </c>
      <c r="J128" t="s">
        <v>515</v>
      </c>
      <c r="K128" t="s">
        <v>283</v>
      </c>
      <c r="L128" s="2" t="s">
        <v>587</v>
      </c>
      <c r="M128" s="2">
        <v>5</v>
      </c>
      <c r="N128" s="2">
        <v>10</v>
      </c>
      <c r="O128" s="2">
        <f>iccwt20_2024[[#This Row],[scored_4s]]+iccwt20_2024[[#This Row],[scored_6s]]</f>
        <v>0</v>
      </c>
      <c r="P128" s="2">
        <v>0</v>
      </c>
      <c r="Q128" s="2">
        <v>0</v>
      </c>
      <c r="R128" s="2">
        <v>50</v>
      </c>
      <c r="S128" s="2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127</v>
      </c>
    </row>
    <row r="129" spans="1:26">
      <c r="A129" t="s">
        <v>78</v>
      </c>
      <c r="B129" t="s">
        <v>37</v>
      </c>
      <c r="C129" s="1" t="str">
        <f>MID(iccwt20_2024[[#This Row],[Times]],FIND(",",iccwt20_2024[[#This Row],[Times]])+2,LEN(iccwt20_2024[[#This Row],[Times]])-FIND(",",iccwt20_2024[[#This Row],[Times]])-1)</f>
        <v>07:30 PM LOCAL  </v>
      </c>
      <c r="D129" s="1" t="str">
        <f>MID(iccwt20_2024[[#This Row],[Times]],FIND(",",iccwt20_2024[[#This Row],[Times]])-3,6)&amp;" 2024"</f>
        <v> 05, 0 2024</v>
      </c>
      <c r="E129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29" t="str">
        <f>TEXT(DATE(2024,MONTH(DATEVALUE(LEFT(iccwt20_2024[[#This Row],[Times]],3)&amp;" 1")),MID(iccwt20_2024[[#This Row],[Times]],5,2)),"dddd")</f>
        <v>Wednesday</v>
      </c>
      <c r="G129" t="s">
        <v>580</v>
      </c>
      <c r="H129" t="s">
        <v>436</v>
      </c>
      <c r="I129" t="s">
        <v>440</v>
      </c>
      <c r="J129" t="s">
        <v>515</v>
      </c>
      <c r="K129" t="s">
        <v>36</v>
      </c>
      <c r="L129" s="2" t="s">
        <v>588</v>
      </c>
      <c r="M129" s="2">
        <v>5</v>
      </c>
      <c r="N129" s="2">
        <v>6</v>
      </c>
      <c r="O129" s="2">
        <f>iccwt20_2024[[#This Row],[scored_4s]]+iccwt20_2024[[#This Row],[scored_6s]]</f>
        <v>0</v>
      </c>
      <c r="P129" s="2">
        <v>0</v>
      </c>
      <c r="Q129" s="2">
        <v>0</v>
      </c>
      <c r="R129" s="2">
        <v>83.33</v>
      </c>
      <c r="S129" s="2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128</v>
      </c>
    </row>
    <row r="130" spans="1:26">
      <c r="A130" t="s">
        <v>78</v>
      </c>
      <c r="B130" t="s">
        <v>37</v>
      </c>
      <c r="C130" s="1" t="str">
        <f>MID(iccwt20_2024[[#This Row],[Times]],FIND(",",iccwt20_2024[[#This Row],[Times]])+2,LEN(iccwt20_2024[[#This Row],[Times]])-FIND(",",iccwt20_2024[[#This Row],[Times]])-1)</f>
        <v>07:30 PM LOCAL  </v>
      </c>
      <c r="D130" s="1" t="str">
        <f>MID(iccwt20_2024[[#This Row],[Times]],FIND(",",iccwt20_2024[[#This Row],[Times]])-3,6)&amp;" 2024"</f>
        <v> 05, 0 2024</v>
      </c>
      <c r="E130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0" t="str">
        <f>TEXT(DATE(2024,MONTH(DATEVALUE(LEFT(iccwt20_2024[[#This Row],[Times]],3)&amp;" 1")),MID(iccwt20_2024[[#This Row],[Times]],5,2)),"dddd")</f>
        <v>Wednesday</v>
      </c>
      <c r="G130" t="s">
        <v>580</v>
      </c>
      <c r="H130" t="s">
        <v>436</v>
      </c>
      <c r="I130" t="s">
        <v>440</v>
      </c>
      <c r="J130" t="s">
        <v>515</v>
      </c>
      <c r="K130" t="s">
        <v>182</v>
      </c>
      <c r="L130" s="2" t="s">
        <v>475</v>
      </c>
      <c r="M130" s="2">
        <v>0</v>
      </c>
      <c r="N130" s="2">
        <v>2</v>
      </c>
      <c r="O130" s="2">
        <f>iccwt20_2024[[#This Row],[scored_4s]]+iccwt20_2024[[#This Row],[scored_6s]]</f>
        <v>0</v>
      </c>
      <c r="P130" s="2">
        <v>0</v>
      </c>
      <c r="Q130" s="2">
        <v>0</v>
      </c>
      <c r="R130" s="2">
        <v>0</v>
      </c>
      <c r="S130" s="2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129</v>
      </c>
    </row>
    <row r="131" spans="1:26">
      <c r="A131" t="s">
        <v>78</v>
      </c>
      <c r="B131" t="s">
        <v>37</v>
      </c>
      <c r="C131" s="1" t="str">
        <f>MID(iccwt20_2024[[#This Row],[Times]],FIND(",",iccwt20_2024[[#This Row],[Times]])+2,LEN(iccwt20_2024[[#This Row],[Times]])-FIND(",",iccwt20_2024[[#This Row],[Times]])-1)</f>
        <v>07:30 PM LOCAL  </v>
      </c>
      <c r="D131" s="1" t="str">
        <f>MID(iccwt20_2024[[#This Row],[Times]],FIND(",",iccwt20_2024[[#This Row],[Times]])-3,6)&amp;" 2024"</f>
        <v> 05, 0 2024</v>
      </c>
      <c r="E131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1" t="str">
        <f>TEXT(DATE(2024,MONTH(DATEVALUE(LEFT(iccwt20_2024[[#This Row],[Times]],3)&amp;" 1")),MID(iccwt20_2024[[#This Row],[Times]],5,2)),"dddd")</f>
        <v>Wednesday</v>
      </c>
      <c r="G131" t="s">
        <v>580</v>
      </c>
      <c r="H131" t="s">
        <v>440</v>
      </c>
      <c r="I131" t="s">
        <v>436</v>
      </c>
      <c r="J131" t="s">
        <v>589</v>
      </c>
      <c r="K131" t="s">
        <v>317</v>
      </c>
      <c r="L131" s="2" t="s">
        <v>493</v>
      </c>
      <c r="M131" s="2">
        <v>0</v>
      </c>
      <c r="N131" s="2">
        <v>3</v>
      </c>
      <c r="O131" s="2">
        <f>iccwt20_2024[[#This Row],[scored_4s]]+iccwt20_2024[[#This Row],[scored_6s]]</f>
        <v>0</v>
      </c>
      <c r="P131" s="2">
        <v>0</v>
      </c>
      <c r="Q131" s="2">
        <v>0</v>
      </c>
      <c r="R131" s="2">
        <v>0</v>
      </c>
      <c r="S131" s="2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130</v>
      </c>
    </row>
    <row r="132" spans="1:26">
      <c r="A132" t="s">
        <v>78</v>
      </c>
      <c r="B132" t="s">
        <v>37</v>
      </c>
      <c r="C132" s="1" t="str">
        <f>MID(iccwt20_2024[[#This Row],[Times]],FIND(",",iccwt20_2024[[#This Row],[Times]])+2,LEN(iccwt20_2024[[#This Row],[Times]])-FIND(",",iccwt20_2024[[#This Row],[Times]])-1)</f>
        <v>07:30 PM LOCAL  </v>
      </c>
      <c r="D132" s="1" t="str">
        <f>MID(iccwt20_2024[[#This Row],[Times]],FIND(",",iccwt20_2024[[#This Row],[Times]])-3,6)&amp;" 2024"</f>
        <v> 05, 0 2024</v>
      </c>
      <c r="E132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2" t="str">
        <f>TEXT(DATE(2024,MONTH(DATEVALUE(LEFT(iccwt20_2024[[#This Row],[Times]],3)&amp;" 1")),MID(iccwt20_2024[[#This Row],[Times]],5,2)),"dddd")</f>
        <v>Wednesday</v>
      </c>
      <c r="G132" t="s">
        <v>580</v>
      </c>
      <c r="H132" t="s">
        <v>440</v>
      </c>
      <c r="I132" t="s">
        <v>436</v>
      </c>
      <c r="J132" t="s">
        <v>589</v>
      </c>
      <c r="K132" t="s">
        <v>355</v>
      </c>
      <c r="L132" s="2" t="s">
        <v>493</v>
      </c>
      <c r="M132" s="2">
        <v>1</v>
      </c>
      <c r="N132" s="2">
        <v>3</v>
      </c>
      <c r="O132" s="2">
        <f>iccwt20_2024[[#This Row],[scored_4s]]+iccwt20_2024[[#This Row],[scored_6s]]</f>
        <v>0</v>
      </c>
      <c r="P132" s="2">
        <v>0</v>
      </c>
      <c r="Q132" s="2">
        <v>0</v>
      </c>
      <c r="R132" s="2">
        <v>33.33</v>
      </c>
      <c r="S132" s="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131</v>
      </c>
    </row>
    <row r="133" spans="1:26">
      <c r="A133" t="s">
        <v>78</v>
      </c>
      <c r="B133" t="s">
        <v>37</v>
      </c>
      <c r="C133" s="1" t="str">
        <f>MID(iccwt20_2024[[#This Row],[Times]],FIND(",",iccwt20_2024[[#This Row],[Times]])+2,LEN(iccwt20_2024[[#This Row],[Times]])-FIND(",",iccwt20_2024[[#This Row],[Times]])-1)</f>
        <v>07:30 PM LOCAL  </v>
      </c>
      <c r="D133" s="1" t="str">
        <f>MID(iccwt20_2024[[#This Row],[Times]],FIND(",",iccwt20_2024[[#This Row],[Times]])-3,6)&amp;" 2024"</f>
        <v> 05, 0 2024</v>
      </c>
      <c r="E133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3" t="str">
        <f>TEXT(DATE(2024,MONTH(DATEVALUE(LEFT(iccwt20_2024[[#This Row],[Times]],3)&amp;" 1")),MID(iccwt20_2024[[#This Row],[Times]],5,2)),"dddd")</f>
        <v>Wednesday</v>
      </c>
      <c r="G133" t="s">
        <v>580</v>
      </c>
      <c r="H133" t="s">
        <v>440</v>
      </c>
      <c r="I133" t="s">
        <v>436</v>
      </c>
      <c r="J133" t="s">
        <v>589</v>
      </c>
      <c r="K133" t="s">
        <v>316</v>
      </c>
      <c r="L133" s="2" t="s">
        <v>590</v>
      </c>
      <c r="M133" s="2">
        <v>1</v>
      </c>
      <c r="N133" s="2">
        <v>2</v>
      </c>
      <c r="O133" s="2">
        <f>iccwt20_2024[[#This Row],[scored_4s]]+iccwt20_2024[[#This Row],[scored_6s]]</f>
        <v>0</v>
      </c>
      <c r="P133" s="2">
        <v>0</v>
      </c>
      <c r="Q133" s="2">
        <v>0</v>
      </c>
      <c r="R133" s="2">
        <v>50</v>
      </c>
      <c r="S133" s="2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132</v>
      </c>
    </row>
    <row r="134" spans="1:26">
      <c r="A134" t="s">
        <v>78</v>
      </c>
      <c r="B134" t="s">
        <v>37</v>
      </c>
      <c r="C134" s="1" t="str">
        <f>MID(iccwt20_2024[[#This Row],[Times]],FIND(",",iccwt20_2024[[#This Row],[Times]])+2,LEN(iccwt20_2024[[#This Row],[Times]])-FIND(",",iccwt20_2024[[#This Row],[Times]])-1)</f>
        <v>07:30 PM LOCAL  </v>
      </c>
      <c r="D134" s="1" t="str">
        <f>MID(iccwt20_2024[[#This Row],[Times]],FIND(",",iccwt20_2024[[#This Row],[Times]])-3,6)&amp;" 2024"</f>
        <v> 05, 0 2024</v>
      </c>
      <c r="E134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4" t="str">
        <f>TEXT(DATE(2024,MONTH(DATEVALUE(LEFT(iccwt20_2024[[#This Row],[Times]],3)&amp;" 1")),MID(iccwt20_2024[[#This Row],[Times]],5,2)),"dddd")</f>
        <v>Wednesday</v>
      </c>
      <c r="G134" t="s">
        <v>580</v>
      </c>
      <c r="H134" t="s">
        <v>440</v>
      </c>
      <c r="I134" t="s">
        <v>436</v>
      </c>
      <c r="J134" t="s">
        <v>589</v>
      </c>
      <c r="K134" t="s">
        <v>311</v>
      </c>
      <c r="L134" s="2" t="s">
        <v>591</v>
      </c>
      <c r="M134" s="2">
        <v>33</v>
      </c>
      <c r="N134" s="2">
        <v>56</v>
      </c>
      <c r="O134" s="2">
        <f>iccwt20_2024[[#This Row],[scored_4s]]+iccwt20_2024[[#This Row],[scored_6s]]</f>
        <v>1</v>
      </c>
      <c r="P134" s="2">
        <v>1</v>
      </c>
      <c r="Q134" s="2">
        <v>0</v>
      </c>
      <c r="R134" s="2">
        <v>58.93</v>
      </c>
      <c r="S134" s="2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133</v>
      </c>
    </row>
    <row r="135" spans="1:26">
      <c r="A135" t="s">
        <v>78</v>
      </c>
      <c r="B135" t="s">
        <v>37</v>
      </c>
      <c r="C135" s="1" t="str">
        <f>MID(iccwt20_2024[[#This Row],[Times]],FIND(",",iccwt20_2024[[#This Row],[Times]])+2,LEN(iccwt20_2024[[#This Row],[Times]])-FIND(",",iccwt20_2024[[#This Row],[Times]])-1)</f>
        <v>07:30 PM LOCAL  </v>
      </c>
      <c r="D135" s="1" t="str">
        <f>MID(iccwt20_2024[[#This Row],[Times]],FIND(",",iccwt20_2024[[#This Row],[Times]])-3,6)&amp;" 2024"</f>
        <v> 05, 0 2024</v>
      </c>
      <c r="E135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5" t="str">
        <f>TEXT(DATE(2024,MONTH(DATEVALUE(LEFT(iccwt20_2024[[#This Row],[Times]],3)&amp;" 1")),MID(iccwt20_2024[[#This Row],[Times]],5,2)),"dddd")</f>
        <v>Wednesday</v>
      </c>
      <c r="G135" t="s">
        <v>580</v>
      </c>
      <c r="H135" t="s">
        <v>440</v>
      </c>
      <c r="I135" t="s">
        <v>436</v>
      </c>
      <c r="J135" t="s">
        <v>589</v>
      </c>
      <c r="K135" t="s">
        <v>42</v>
      </c>
      <c r="L135" s="2" t="s">
        <v>592</v>
      </c>
      <c r="M135" s="2">
        <v>8</v>
      </c>
      <c r="N135" s="2">
        <v>10</v>
      </c>
      <c r="O135" s="2">
        <f>iccwt20_2024[[#This Row],[scored_4s]]+iccwt20_2024[[#This Row],[scored_6s]]</f>
        <v>1</v>
      </c>
      <c r="P135" s="2">
        <v>1</v>
      </c>
      <c r="Q135" s="2">
        <v>0</v>
      </c>
      <c r="R135" s="2">
        <v>80</v>
      </c>
      <c r="S135" s="2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134</v>
      </c>
    </row>
    <row r="136" spans="1:26">
      <c r="A136" t="s">
        <v>78</v>
      </c>
      <c r="B136" t="s">
        <v>37</v>
      </c>
      <c r="C136" s="1" t="str">
        <f>MID(iccwt20_2024[[#This Row],[Times]],FIND(",",iccwt20_2024[[#This Row],[Times]])+2,LEN(iccwt20_2024[[#This Row],[Times]])-FIND(",",iccwt20_2024[[#This Row],[Times]])-1)</f>
        <v>07:30 PM LOCAL  </v>
      </c>
      <c r="D136" s="1" t="str">
        <f>MID(iccwt20_2024[[#This Row],[Times]],FIND(",",iccwt20_2024[[#This Row],[Times]])-3,6)&amp;" 2024"</f>
        <v> 05, 0 2024</v>
      </c>
      <c r="E136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6" t="str">
        <f>TEXT(DATE(2024,MONTH(DATEVALUE(LEFT(iccwt20_2024[[#This Row],[Times]],3)&amp;" 1")),MID(iccwt20_2024[[#This Row],[Times]],5,2)),"dddd")</f>
        <v>Wednesday</v>
      </c>
      <c r="G136" t="s">
        <v>580</v>
      </c>
      <c r="H136" t="s">
        <v>440</v>
      </c>
      <c r="I136" t="s">
        <v>436</v>
      </c>
      <c r="J136" t="s">
        <v>589</v>
      </c>
      <c r="K136" t="s">
        <v>136</v>
      </c>
      <c r="L136" s="2" t="s">
        <v>593</v>
      </c>
      <c r="M136" s="2">
        <v>0</v>
      </c>
      <c r="N136" s="2">
        <v>3</v>
      </c>
      <c r="O136" s="2">
        <f>iccwt20_2024[[#This Row],[scored_4s]]+iccwt20_2024[[#This Row],[scored_6s]]</f>
        <v>0</v>
      </c>
      <c r="P136" s="2">
        <v>0</v>
      </c>
      <c r="Q136" s="2">
        <v>0</v>
      </c>
      <c r="R136" s="2">
        <v>0</v>
      </c>
      <c r="S136" s="2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135</v>
      </c>
    </row>
    <row r="137" spans="1:26">
      <c r="A137" t="s">
        <v>78</v>
      </c>
      <c r="B137" t="s">
        <v>37</v>
      </c>
      <c r="C137" s="1" t="str">
        <f>MID(iccwt20_2024[[#This Row],[Times]],FIND(",",iccwt20_2024[[#This Row],[Times]])+2,LEN(iccwt20_2024[[#This Row],[Times]])-FIND(",",iccwt20_2024[[#This Row],[Times]])-1)</f>
        <v>07:30 PM LOCAL  </v>
      </c>
      <c r="D137" s="1" t="str">
        <f>MID(iccwt20_2024[[#This Row],[Times]],FIND(",",iccwt20_2024[[#This Row],[Times]])-3,6)&amp;" 2024"</f>
        <v> 05, 0 2024</v>
      </c>
      <c r="E137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7" t="str">
        <f>TEXT(DATE(2024,MONTH(DATEVALUE(LEFT(iccwt20_2024[[#This Row],[Times]],3)&amp;" 1")),MID(iccwt20_2024[[#This Row],[Times]],5,2)),"dddd")</f>
        <v>Wednesday</v>
      </c>
      <c r="G137" t="s">
        <v>580</v>
      </c>
      <c r="H137" t="s">
        <v>440</v>
      </c>
      <c r="I137" t="s">
        <v>436</v>
      </c>
      <c r="J137" t="s">
        <v>589</v>
      </c>
      <c r="K137" t="s">
        <v>188</v>
      </c>
      <c r="L137" s="2" t="s">
        <v>594</v>
      </c>
      <c r="M137" s="2">
        <v>13</v>
      </c>
      <c r="N137" s="2">
        <v>16</v>
      </c>
      <c r="O137" s="2">
        <f>iccwt20_2024[[#This Row],[scored_4s]]+iccwt20_2024[[#This Row],[scored_6s]]</f>
        <v>0</v>
      </c>
      <c r="P137" s="2">
        <v>0</v>
      </c>
      <c r="Q137" s="2">
        <v>0</v>
      </c>
      <c r="R137" s="2">
        <v>81.25</v>
      </c>
      <c r="S137" s="2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136</v>
      </c>
    </row>
    <row r="138" spans="1:26">
      <c r="A138" t="s">
        <v>78</v>
      </c>
      <c r="B138" t="s">
        <v>37</v>
      </c>
      <c r="C138" s="1" t="str">
        <f>MID(iccwt20_2024[[#This Row],[Times]],FIND(",",iccwt20_2024[[#This Row],[Times]])+2,LEN(iccwt20_2024[[#This Row],[Times]])-FIND(",",iccwt20_2024[[#This Row],[Times]])-1)</f>
        <v>07:30 PM LOCAL  </v>
      </c>
      <c r="D138" s="1" t="str">
        <f>MID(iccwt20_2024[[#This Row],[Times]],FIND(",",iccwt20_2024[[#This Row],[Times]])-3,6)&amp;" 2024"</f>
        <v> 05, 0 2024</v>
      </c>
      <c r="E138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8" t="str">
        <f>TEXT(DATE(2024,MONTH(DATEVALUE(LEFT(iccwt20_2024[[#This Row],[Times]],3)&amp;" 1")),MID(iccwt20_2024[[#This Row],[Times]],5,2)),"dddd")</f>
        <v>Wednesday</v>
      </c>
      <c r="G138" t="s">
        <v>580</v>
      </c>
      <c r="H138" t="s">
        <v>440</v>
      </c>
      <c r="I138" t="s">
        <v>436</v>
      </c>
      <c r="J138" t="s">
        <v>589</v>
      </c>
      <c r="K138" t="s">
        <v>201</v>
      </c>
      <c r="L138" s="2" t="s">
        <v>475</v>
      </c>
      <c r="M138" s="2">
        <v>7</v>
      </c>
      <c r="N138" s="2">
        <v>16</v>
      </c>
      <c r="O138" s="2">
        <f>iccwt20_2024[[#This Row],[scored_4s]]+iccwt20_2024[[#This Row],[scored_6s]]</f>
        <v>0</v>
      </c>
      <c r="P138" s="2">
        <v>0</v>
      </c>
      <c r="Q138" s="2">
        <v>0</v>
      </c>
      <c r="R138" s="2">
        <v>43.75</v>
      </c>
      <c r="S138" s="2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137</v>
      </c>
    </row>
    <row r="139" spans="1:26">
      <c r="A139" t="s">
        <v>78</v>
      </c>
      <c r="B139" t="s">
        <v>37</v>
      </c>
      <c r="C139" s="1" t="str">
        <f>MID(iccwt20_2024[[#This Row],[Times]],FIND(",",iccwt20_2024[[#This Row],[Times]])+2,LEN(iccwt20_2024[[#This Row],[Times]])-FIND(",",iccwt20_2024[[#This Row],[Times]])-1)</f>
        <v>07:30 PM LOCAL  </v>
      </c>
      <c r="D139" s="1" t="str">
        <f>MID(iccwt20_2024[[#This Row],[Times]],FIND(",",iccwt20_2024[[#This Row],[Times]])-3,6)&amp;" 2024"</f>
        <v> 05, 0 2024</v>
      </c>
      <c r="E139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139" t="str">
        <f>TEXT(DATE(2024,MONTH(DATEVALUE(LEFT(iccwt20_2024[[#This Row],[Times]],3)&amp;" 1")),MID(iccwt20_2024[[#This Row],[Times]],5,2)),"dddd")</f>
        <v>Wednesday</v>
      </c>
      <c r="G139" t="s">
        <v>580</v>
      </c>
      <c r="H139" t="s">
        <v>440</v>
      </c>
      <c r="I139" t="s">
        <v>436</v>
      </c>
      <c r="J139" t="s">
        <v>589</v>
      </c>
      <c r="K139" t="s">
        <v>111</v>
      </c>
      <c r="L139" s="2" t="s">
        <v>475</v>
      </c>
      <c r="M139" s="2">
        <v>0</v>
      </c>
      <c r="N139" s="2">
        <v>1</v>
      </c>
      <c r="O139" s="2">
        <f>iccwt20_2024[[#This Row],[scored_4s]]+iccwt20_2024[[#This Row],[scored_6s]]</f>
        <v>0</v>
      </c>
      <c r="P139" s="2">
        <v>0</v>
      </c>
      <c r="Q139" s="2">
        <v>0</v>
      </c>
      <c r="R139" s="2">
        <v>0</v>
      </c>
      <c r="S139" s="2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138</v>
      </c>
    </row>
    <row r="140" spans="1:26">
      <c r="A140" t="s">
        <v>29</v>
      </c>
      <c r="B140" t="s">
        <v>31</v>
      </c>
      <c r="C140" s="1" t="str">
        <f>MID(iccwt20_2024[[#This Row],[Times]],FIND(",",iccwt20_2024[[#This Row],[Times]])+2,LEN(iccwt20_2024[[#This Row],[Times]])-FIND(",",iccwt20_2024[[#This Row],[Times]])-1)</f>
        <v>08:30 PM LOCAL  </v>
      </c>
      <c r="D140" s="1" t="str">
        <f>MID(iccwt20_2024[[#This Row],[Times]],FIND(",",iccwt20_2024[[#This Row],[Times]])-3,6)&amp;" 2024"</f>
        <v> 05, 0 2024</v>
      </c>
      <c r="E140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0" t="str">
        <f>TEXT(DATE(2024,MONTH(DATEVALUE(LEFT(iccwt20_2024[[#This Row],[Times]],3)&amp;" 1")),MID(iccwt20_2024[[#This Row],[Times]],5,2)),"dddd")</f>
        <v>Wednesday</v>
      </c>
      <c r="G140" t="s">
        <v>595</v>
      </c>
      <c r="H140" t="s">
        <v>423</v>
      </c>
      <c r="I140" t="s">
        <v>433</v>
      </c>
      <c r="J140" t="s">
        <v>596</v>
      </c>
      <c r="K140" t="s">
        <v>393</v>
      </c>
      <c r="L140" s="2" t="s">
        <v>597</v>
      </c>
      <c r="M140" s="2">
        <v>56</v>
      </c>
      <c r="N140" s="2">
        <v>51</v>
      </c>
      <c r="O140" s="2">
        <f>iccwt20_2024[[#This Row],[scored_4s]]+iccwt20_2024[[#This Row],[scored_6s]]</f>
        <v>7</v>
      </c>
      <c r="P140" s="2">
        <v>6</v>
      </c>
      <c r="Q140" s="2">
        <v>1</v>
      </c>
      <c r="R140" s="2">
        <v>109.8</v>
      </c>
      <c r="S140" s="2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139</v>
      </c>
    </row>
    <row r="141" spans="1:26">
      <c r="A141" t="s">
        <v>29</v>
      </c>
      <c r="B141" t="s">
        <v>31</v>
      </c>
      <c r="C141" s="1" t="str">
        <f>MID(iccwt20_2024[[#This Row],[Times]],FIND(",",iccwt20_2024[[#This Row],[Times]])+2,LEN(iccwt20_2024[[#This Row],[Times]])-FIND(",",iccwt20_2024[[#This Row],[Times]])-1)</f>
        <v>08:30 PM LOCAL  </v>
      </c>
      <c r="D141" s="1" t="str">
        <f>MID(iccwt20_2024[[#This Row],[Times]],FIND(",",iccwt20_2024[[#This Row],[Times]])-3,6)&amp;" 2024"</f>
        <v> 05, 0 2024</v>
      </c>
      <c r="E141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1" t="str">
        <f>TEXT(DATE(2024,MONTH(DATEVALUE(LEFT(iccwt20_2024[[#This Row],[Times]],3)&amp;" 1")),MID(iccwt20_2024[[#This Row],[Times]],5,2)),"dddd")</f>
        <v>Wednesday</v>
      </c>
      <c r="G141" t="s">
        <v>595</v>
      </c>
      <c r="H141" t="s">
        <v>423</v>
      </c>
      <c r="I141" t="s">
        <v>433</v>
      </c>
      <c r="J141" t="s">
        <v>596</v>
      </c>
      <c r="K141" t="s">
        <v>163</v>
      </c>
      <c r="L141" s="2" t="s">
        <v>598</v>
      </c>
      <c r="M141" s="2">
        <v>12</v>
      </c>
      <c r="N141" s="2">
        <v>10</v>
      </c>
      <c r="O141" s="2">
        <f>iccwt20_2024[[#This Row],[scored_4s]]+iccwt20_2024[[#This Row],[scored_6s]]</f>
        <v>2</v>
      </c>
      <c r="P141" s="2">
        <v>2</v>
      </c>
      <c r="Q141" s="2">
        <v>0</v>
      </c>
      <c r="R141" s="2">
        <v>120</v>
      </c>
      <c r="S141" s="2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140</v>
      </c>
    </row>
    <row r="142" spans="1:26">
      <c r="A142" t="s">
        <v>29</v>
      </c>
      <c r="B142" t="s">
        <v>31</v>
      </c>
      <c r="C142" s="1" t="str">
        <f>MID(iccwt20_2024[[#This Row],[Times]],FIND(",",iccwt20_2024[[#This Row],[Times]])+2,LEN(iccwt20_2024[[#This Row],[Times]])-FIND(",",iccwt20_2024[[#This Row],[Times]])-1)</f>
        <v>08:30 PM LOCAL  </v>
      </c>
      <c r="D142" s="1" t="str">
        <f>MID(iccwt20_2024[[#This Row],[Times]],FIND(",",iccwt20_2024[[#This Row],[Times]])-3,6)&amp;" 2024"</f>
        <v> 05, 0 2024</v>
      </c>
      <c r="E142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2" t="str">
        <f>TEXT(DATE(2024,MONTH(DATEVALUE(LEFT(iccwt20_2024[[#This Row],[Times]],3)&amp;" 1")),MID(iccwt20_2024[[#This Row],[Times]],5,2)),"dddd")</f>
        <v>Wednesday</v>
      </c>
      <c r="G142" t="s">
        <v>595</v>
      </c>
      <c r="H142" t="s">
        <v>423</v>
      </c>
      <c r="I142" t="s">
        <v>433</v>
      </c>
      <c r="J142" t="s">
        <v>596</v>
      </c>
      <c r="K142" t="s">
        <v>247</v>
      </c>
      <c r="L142" s="2" t="s">
        <v>599</v>
      </c>
      <c r="M142" s="2">
        <v>14</v>
      </c>
      <c r="N142" s="2">
        <v>21</v>
      </c>
      <c r="O142" s="2">
        <f>iccwt20_2024[[#This Row],[scored_4s]]+iccwt20_2024[[#This Row],[scored_6s]]</f>
        <v>2</v>
      </c>
      <c r="P142" s="2">
        <v>2</v>
      </c>
      <c r="Q142" s="2">
        <v>0</v>
      </c>
      <c r="R142" s="2">
        <v>66.67</v>
      </c>
      <c r="S142" s="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141</v>
      </c>
    </row>
    <row r="143" spans="1:26">
      <c r="A143" t="s">
        <v>29</v>
      </c>
      <c r="B143" t="s">
        <v>31</v>
      </c>
      <c r="C143" s="1" t="str">
        <f>MID(iccwt20_2024[[#This Row],[Times]],FIND(",",iccwt20_2024[[#This Row],[Times]])+2,LEN(iccwt20_2024[[#This Row],[Times]])-FIND(",",iccwt20_2024[[#This Row],[Times]])-1)</f>
        <v>08:30 PM LOCAL  </v>
      </c>
      <c r="D143" s="1" t="str">
        <f>MID(iccwt20_2024[[#This Row],[Times]],FIND(",",iccwt20_2024[[#This Row],[Times]])-3,6)&amp;" 2024"</f>
        <v> 05, 0 2024</v>
      </c>
      <c r="E143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3" t="str">
        <f>TEXT(DATE(2024,MONTH(DATEVALUE(LEFT(iccwt20_2024[[#This Row],[Times]],3)&amp;" 1")),MID(iccwt20_2024[[#This Row],[Times]],5,2)),"dddd")</f>
        <v>Wednesday</v>
      </c>
      <c r="G143" t="s">
        <v>595</v>
      </c>
      <c r="H143" t="s">
        <v>423</v>
      </c>
      <c r="I143" t="s">
        <v>433</v>
      </c>
      <c r="J143" t="s">
        <v>596</v>
      </c>
      <c r="K143" t="s">
        <v>240</v>
      </c>
      <c r="L143" s="2" t="s">
        <v>600</v>
      </c>
      <c r="M143" s="2">
        <v>0</v>
      </c>
      <c r="N143" s="2">
        <v>1</v>
      </c>
      <c r="O143" s="2">
        <f>iccwt20_2024[[#This Row],[scored_4s]]+iccwt20_2024[[#This Row],[scored_6s]]</f>
        <v>0</v>
      </c>
      <c r="P143" s="2">
        <v>0</v>
      </c>
      <c r="Q143" s="2">
        <v>0</v>
      </c>
      <c r="R143" s="2">
        <v>0</v>
      </c>
      <c r="S143" s="2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142</v>
      </c>
    </row>
    <row r="144" spans="1:26">
      <c r="A144" t="s">
        <v>29</v>
      </c>
      <c r="B144" t="s">
        <v>31</v>
      </c>
      <c r="C144" s="1" t="str">
        <f>MID(iccwt20_2024[[#This Row],[Times]],FIND(",",iccwt20_2024[[#This Row],[Times]])+2,LEN(iccwt20_2024[[#This Row],[Times]])-FIND(",",iccwt20_2024[[#This Row],[Times]])-1)</f>
        <v>08:30 PM LOCAL  </v>
      </c>
      <c r="D144" s="1" t="str">
        <f>MID(iccwt20_2024[[#This Row],[Times]],FIND(",",iccwt20_2024[[#This Row],[Times]])-3,6)&amp;" 2024"</f>
        <v> 05, 0 2024</v>
      </c>
      <c r="E144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4" t="str">
        <f>TEXT(DATE(2024,MONTH(DATEVALUE(LEFT(iccwt20_2024[[#This Row],[Times]],3)&amp;" 1")),MID(iccwt20_2024[[#This Row],[Times]],5,2)),"dddd")</f>
        <v>Wednesday</v>
      </c>
      <c r="G144" t="s">
        <v>595</v>
      </c>
      <c r="H144" t="s">
        <v>423</v>
      </c>
      <c r="I144" t="s">
        <v>433</v>
      </c>
      <c r="J144" t="s">
        <v>596</v>
      </c>
      <c r="K144" t="s">
        <v>364</v>
      </c>
      <c r="L144" s="2" t="s">
        <v>475</v>
      </c>
      <c r="M144" s="2">
        <v>67</v>
      </c>
      <c r="N144" s="2">
        <v>36</v>
      </c>
      <c r="O144" s="2">
        <f>iccwt20_2024[[#This Row],[scored_4s]]+iccwt20_2024[[#This Row],[scored_6s]]</f>
        <v>8</v>
      </c>
      <c r="P144" s="2">
        <v>2</v>
      </c>
      <c r="Q144" s="2">
        <v>6</v>
      </c>
      <c r="R144" s="2">
        <v>186.11</v>
      </c>
      <c r="S144" s="2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143</v>
      </c>
    </row>
    <row r="145" spans="1:26">
      <c r="A145" t="s">
        <v>29</v>
      </c>
      <c r="B145" t="s">
        <v>31</v>
      </c>
      <c r="C145" s="1" t="str">
        <f>MID(iccwt20_2024[[#This Row],[Times]],FIND(",",iccwt20_2024[[#This Row],[Times]])+2,LEN(iccwt20_2024[[#This Row],[Times]])-FIND(",",iccwt20_2024[[#This Row],[Times]])-1)</f>
        <v>08:30 PM LOCAL  </v>
      </c>
      <c r="D145" s="1" t="str">
        <f>MID(iccwt20_2024[[#This Row],[Times]],FIND(",",iccwt20_2024[[#This Row],[Times]])-3,6)&amp;" 2024"</f>
        <v> 05, 0 2024</v>
      </c>
      <c r="E145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5" t="str">
        <f>TEXT(DATE(2024,MONTH(DATEVALUE(LEFT(iccwt20_2024[[#This Row],[Times]],3)&amp;" 1")),MID(iccwt20_2024[[#This Row],[Times]],5,2)),"dddd")</f>
        <v>Wednesday</v>
      </c>
      <c r="G145" t="s">
        <v>595</v>
      </c>
      <c r="H145" t="s">
        <v>423</v>
      </c>
      <c r="I145" t="s">
        <v>433</v>
      </c>
      <c r="J145" t="s">
        <v>596</v>
      </c>
      <c r="K145" t="s">
        <v>374</v>
      </c>
      <c r="L145" s="2" t="s">
        <v>601</v>
      </c>
      <c r="M145" s="2">
        <v>9</v>
      </c>
      <c r="N145" s="2">
        <v>4</v>
      </c>
      <c r="O145" s="2">
        <f>iccwt20_2024[[#This Row],[scored_4s]]+iccwt20_2024[[#This Row],[scored_6s]]</f>
        <v>2</v>
      </c>
      <c r="P145" s="2">
        <v>2</v>
      </c>
      <c r="Q145" s="2">
        <v>0</v>
      </c>
      <c r="R145" s="2">
        <v>225</v>
      </c>
      <c r="S145" s="2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144</v>
      </c>
    </row>
    <row r="146" spans="1:26">
      <c r="A146" t="s">
        <v>29</v>
      </c>
      <c r="B146" t="s">
        <v>31</v>
      </c>
      <c r="C146" s="1" t="str">
        <f>MID(iccwt20_2024[[#This Row],[Times]],FIND(",",iccwt20_2024[[#This Row],[Times]])+2,LEN(iccwt20_2024[[#This Row],[Times]])-FIND(",",iccwt20_2024[[#This Row],[Times]])-1)</f>
        <v>08:30 PM LOCAL  </v>
      </c>
      <c r="D146" s="1" t="str">
        <f>MID(iccwt20_2024[[#This Row],[Times]],FIND(",",iccwt20_2024[[#This Row],[Times]])-3,6)&amp;" 2024"</f>
        <v> 05, 0 2024</v>
      </c>
      <c r="E146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6" t="str">
        <f>TEXT(DATE(2024,MONTH(DATEVALUE(LEFT(iccwt20_2024[[#This Row],[Times]],3)&amp;" 1")),MID(iccwt20_2024[[#This Row],[Times]],5,2)),"dddd")</f>
        <v>Wednesday</v>
      </c>
      <c r="G146" t="s">
        <v>595</v>
      </c>
      <c r="H146" t="s">
        <v>433</v>
      </c>
      <c r="I146" t="s">
        <v>423</v>
      </c>
      <c r="J146" t="s">
        <v>602</v>
      </c>
      <c r="K146" t="s">
        <v>200</v>
      </c>
      <c r="L146" s="2" t="s">
        <v>603</v>
      </c>
      <c r="M146" s="2">
        <v>7</v>
      </c>
      <c r="N146" s="2">
        <v>16</v>
      </c>
      <c r="O146" s="2">
        <f>iccwt20_2024[[#This Row],[scored_4s]]+iccwt20_2024[[#This Row],[scored_6s]]</f>
        <v>1</v>
      </c>
      <c r="P146" s="2">
        <v>1</v>
      </c>
      <c r="Q146" s="2">
        <v>0</v>
      </c>
      <c r="R146" s="2">
        <v>43.75</v>
      </c>
      <c r="S146" s="2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145</v>
      </c>
    </row>
    <row r="147" spans="1:26">
      <c r="A147" t="s">
        <v>29</v>
      </c>
      <c r="B147" t="s">
        <v>31</v>
      </c>
      <c r="C147" s="1" t="str">
        <f>MID(iccwt20_2024[[#This Row],[Times]],FIND(",",iccwt20_2024[[#This Row],[Times]])+2,LEN(iccwt20_2024[[#This Row],[Times]])-FIND(",",iccwt20_2024[[#This Row],[Times]])-1)</f>
        <v>08:30 PM LOCAL  </v>
      </c>
      <c r="D147" s="1" t="str">
        <f>MID(iccwt20_2024[[#This Row],[Times]],FIND(",",iccwt20_2024[[#This Row],[Times]])-3,6)&amp;" 2024"</f>
        <v> 05, 0 2024</v>
      </c>
      <c r="E147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7" t="str">
        <f>TEXT(DATE(2024,MONTH(DATEVALUE(LEFT(iccwt20_2024[[#This Row],[Times]],3)&amp;" 1")),MID(iccwt20_2024[[#This Row],[Times]],5,2)),"dddd")</f>
        <v>Wednesday</v>
      </c>
      <c r="G147" t="s">
        <v>595</v>
      </c>
      <c r="H147" t="s">
        <v>433</v>
      </c>
      <c r="I147" t="s">
        <v>423</v>
      </c>
      <c r="J147" t="s">
        <v>602</v>
      </c>
      <c r="K147" t="s">
        <v>299</v>
      </c>
      <c r="L147" s="2" t="s">
        <v>604</v>
      </c>
      <c r="M147" s="2">
        <v>0</v>
      </c>
      <c r="N147" s="2">
        <v>1</v>
      </c>
      <c r="O147" s="2">
        <f>iccwt20_2024[[#This Row],[scored_4s]]+iccwt20_2024[[#This Row],[scored_6s]]</f>
        <v>0</v>
      </c>
      <c r="P147" s="2">
        <v>0</v>
      </c>
      <c r="Q147" s="2">
        <v>0</v>
      </c>
      <c r="R147" s="2">
        <v>0</v>
      </c>
      <c r="S147" s="2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146</v>
      </c>
    </row>
    <row r="148" spans="1:26">
      <c r="A148" t="s">
        <v>29</v>
      </c>
      <c r="B148" t="s">
        <v>31</v>
      </c>
      <c r="C148" s="1" t="str">
        <f>MID(iccwt20_2024[[#This Row],[Times]],FIND(",",iccwt20_2024[[#This Row],[Times]])+2,LEN(iccwt20_2024[[#This Row],[Times]])-FIND(",",iccwt20_2024[[#This Row],[Times]])-1)</f>
        <v>08:30 PM LOCAL  </v>
      </c>
      <c r="D148" s="1" t="str">
        <f>MID(iccwt20_2024[[#This Row],[Times]],FIND(",",iccwt20_2024[[#This Row],[Times]])-3,6)&amp;" 2024"</f>
        <v> 05, 0 2024</v>
      </c>
      <c r="E148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8" t="str">
        <f>TEXT(DATE(2024,MONTH(DATEVALUE(LEFT(iccwt20_2024[[#This Row],[Times]],3)&amp;" 1")),MID(iccwt20_2024[[#This Row],[Times]],5,2)),"dddd")</f>
        <v>Wednesday</v>
      </c>
      <c r="G148" t="s">
        <v>595</v>
      </c>
      <c r="H148" t="s">
        <v>433</v>
      </c>
      <c r="I148" t="s">
        <v>423</v>
      </c>
      <c r="J148" t="s">
        <v>602</v>
      </c>
      <c r="K148" t="s">
        <v>63</v>
      </c>
      <c r="L148" s="2" t="s">
        <v>605</v>
      </c>
      <c r="M148" s="2">
        <v>18</v>
      </c>
      <c r="N148" s="2">
        <v>18</v>
      </c>
      <c r="O148" s="2">
        <f>iccwt20_2024[[#This Row],[scored_4s]]+iccwt20_2024[[#This Row],[scored_6s]]</f>
        <v>3</v>
      </c>
      <c r="P148" s="2">
        <v>2</v>
      </c>
      <c r="Q148" s="2">
        <v>1</v>
      </c>
      <c r="R148" s="2">
        <v>100</v>
      </c>
      <c r="S148" s="2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147</v>
      </c>
    </row>
    <row r="149" spans="1:26">
      <c r="A149" t="s">
        <v>29</v>
      </c>
      <c r="B149" t="s">
        <v>31</v>
      </c>
      <c r="C149" s="1" t="str">
        <f>MID(iccwt20_2024[[#This Row],[Times]],FIND(",",iccwt20_2024[[#This Row],[Times]])+2,LEN(iccwt20_2024[[#This Row],[Times]])-FIND(",",iccwt20_2024[[#This Row],[Times]])-1)</f>
        <v>08:30 PM LOCAL  </v>
      </c>
      <c r="D149" s="1" t="str">
        <f>MID(iccwt20_2024[[#This Row],[Times]],FIND(",",iccwt20_2024[[#This Row],[Times]])-3,6)&amp;" 2024"</f>
        <v> 05, 0 2024</v>
      </c>
      <c r="E149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49" t="str">
        <f>TEXT(DATE(2024,MONTH(DATEVALUE(LEFT(iccwt20_2024[[#This Row],[Times]],3)&amp;" 1")),MID(iccwt20_2024[[#This Row],[Times]],5,2)),"dddd")</f>
        <v>Wednesday</v>
      </c>
      <c r="G149" t="s">
        <v>595</v>
      </c>
      <c r="H149" t="s">
        <v>433</v>
      </c>
      <c r="I149" t="s">
        <v>423</v>
      </c>
      <c r="J149" t="s">
        <v>602</v>
      </c>
      <c r="K149" t="s">
        <v>397</v>
      </c>
      <c r="L149" s="2" t="s">
        <v>605</v>
      </c>
      <c r="M149" s="2">
        <v>1</v>
      </c>
      <c r="N149" s="2">
        <v>7</v>
      </c>
      <c r="O149" s="2">
        <f>iccwt20_2024[[#This Row],[scored_4s]]+iccwt20_2024[[#This Row],[scored_6s]]</f>
        <v>0</v>
      </c>
      <c r="P149" s="2">
        <v>0</v>
      </c>
      <c r="Q149" s="2">
        <v>0</v>
      </c>
      <c r="R149" s="2">
        <v>14.29</v>
      </c>
      <c r="S149" s="2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148</v>
      </c>
    </row>
    <row r="150" spans="1:26">
      <c r="A150" t="s">
        <v>29</v>
      </c>
      <c r="B150" t="s">
        <v>31</v>
      </c>
      <c r="C150" s="1" t="str">
        <f>MID(iccwt20_2024[[#This Row],[Times]],FIND(",",iccwt20_2024[[#This Row],[Times]])+2,LEN(iccwt20_2024[[#This Row],[Times]])-FIND(",",iccwt20_2024[[#This Row],[Times]])-1)</f>
        <v>08:30 PM LOCAL  </v>
      </c>
      <c r="D150" s="1" t="str">
        <f>MID(iccwt20_2024[[#This Row],[Times]],FIND(",",iccwt20_2024[[#This Row],[Times]])-3,6)&amp;" 2024"</f>
        <v> 05, 0 2024</v>
      </c>
      <c r="E150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0" t="str">
        <f>TEXT(DATE(2024,MONTH(DATEVALUE(LEFT(iccwt20_2024[[#This Row],[Times]],3)&amp;" 1")),MID(iccwt20_2024[[#This Row],[Times]],5,2)),"dddd")</f>
        <v>Wednesday</v>
      </c>
      <c r="G150" t="s">
        <v>595</v>
      </c>
      <c r="H150" t="s">
        <v>433</v>
      </c>
      <c r="I150" t="s">
        <v>423</v>
      </c>
      <c r="J150" t="s">
        <v>602</v>
      </c>
      <c r="K150" t="s">
        <v>203</v>
      </c>
      <c r="L150" s="2" t="s">
        <v>606</v>
      </c>
      <c r="M150" s="2">
        <v>8</v>
      </c>
      <c r="N150" s="2">
        <v>12</v>
      </c>
      <c r="O150" s="2">
        <f>iccwt20_2024[[#This Row],[scored_4s]]+iccwt20_2024[[#This Row],[scored_6s]]</f>
        <v>1</v>
      </c>
      <c r="P150" s="2">
        <v>1</v>
      </c>
      <c r="Q150" s="2">
        <v>0</v>
      </c>
      <c r="R150" s="2">
        <v>66.67</v>
      </c>
      <c r="S150" s="2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149</v>
      </c>
    </row>
    <row r="151" spans="1:26">
      <c r="A151" t="s">
        <v>29</v>
      </c>
      <c r="B151" t="s">
        <v>31</v>
      </c>
      <c r="C151" s="1" t="str">
        <f>MID(iccwt20_2024[[#This Row],[Times]],FIND(",",iccwt20_2024[[#This Row],[Times]])+2,LEN(iccwt20_2024[[#This Row],[Times]])-FIND(",",iccwt20_2024[[#This Row],[Times]])-1)</f>
        <v>08:30 PM LOCAL  </v>
      </c>
      <c r="D151" s="1" t="str">
        <f>MID(iccwt20_2024[[#This Row],[Times]],FIND(",",iccwt20_2024[[#This Row],[Times]])-3,6)&amp;" 2024"</f>
        <v> 05, 0 2024</v>
      </c>
      <c r="E151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1" t="str">
        <f>TEXT(DATE(2024,MONTH(DATEVALUE(LEFT(iccwt20_2024[[#This Row],[Times]],3)&amp;" 1")),MID(iccwt20_2024[[#This Row],[Times]],5,2)),"dddd")</f>
        <v>Wednesday</v>
      </c>
      <c r="G151" t="s">
        <v>595</v>
      </c>
      <c r="H151" t="s">
        <v>433</v>
      </c>
      <c r="I151" t="s">
        <v>423</v>
      </c>
      <c r="J151" t="s">
        <v>602</v>
      </c>
      <c r="K151" t="s">
        <v>79</v>
      </c>
      <c r="L151" s="2" t="s">
        <v>607</v>
      </c>
      <c r="M151" s="2">
        <v>36</v>
      </c>
      <c r="N151" s="2">
        <v>30</v>
      </c>
      <c r="O151" s="2">
        <f>iccwt20_2024[[#This Row],[scored_4s]]+iccwt20_2024[[#This Row],[scored_6s]]</f>
        <v>4</v>
      </c>
      <c r="P151" s="2">
        <v>2</v>
      </c>
      <c r="Q151" s="2">
        <v>2</v>
      </c>
      <c r="R151" s="2">
        <v>120</v>
      </c>
      <c r="S151" s="2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150</v>
      </c>
    </row>
    <row r="152" spans="1:26">
      <c r="A152" t="s">
        <v>29</v>
      </c>
      <c r="B152" t="s">
        <v>31</v>
      </c>
      <c r="C152" s="1" t="str">
        <f>MID(iccwt20_2024[[#This Row],[Times]],FIND(",",iccwt20_2024[[#This Row],[Times]])+2,LEN(iccwt20_2024[[#This Row],[Times]])-FIND(",",iccwt20_2024[[#This Row],[Times]])-1)</f>
        <v>08:30 PM LOCAL  </v>
      </c>
      <c r="D152" s="1" t="str">
        <f>MID(iccwt20_2024[[#This Row],[Times]],FIND(",",iccwt20_2024[[#This Row],[Times]])-3,6)&amp;" 2024"</f>
        <v> 05, 0 2024</v>
      </c>
      <c r="E152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2" t="str">
        <f>TEXT(DATE(2024,MONTH(DATEVALUE(LEFT(iccwt20_2024[[#This Row],[Times]],3)&amp;" 1")),MID(iccwt20_2024[[#This Row],[Times]],5,2)),"dddd")</f>
        <v>Wednesday</v>
      </c>
      <c r="G152" t="s">
        <v>595</v>
      </c>
      <c r="H152" t="s">
        <v>433</v>
      </c>
      <c r="I152" t="s">
        <v>423</v>
      </c>
      <c r="J152" t="s">
        <v>602</v>
      </c>
      <c r="K152" t="s">
        <v>352</v>
      </c>
      <c r="L152" s="2" t="s">
        <v>608</v>
      </c>
      <c r="M152" s="2">
        <v>0</v>
      </c>
      <c r="N152" s="2">
        <v>4</v>
      </c>
      <c r="O152" s="2">
        <f>iccwt20_2024[[#This Row],[scored_4s]]+iccwt20_2024[[#This Row],[scored_6s]]</f>
        <v>0</v>
      </c>
      <c r="P152" s="2">
        <v>0</v>
      </c>
      <c r="Q152" s="2">
        <v>0</v>
      </c>
      <c r="R152" s="2">
        <v>0</v>
      </c>
      <c r="S152" s="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151</v>
      </c>
    </row>
    <row r="153" spans="1:26">
      <c r="A153" t="s">
        <v>29</v>
      </c>
      <c r="B153" t="s">
        <v>31</v>
      </c>
      <c r="C153" s="1" t="str">
        <f>MID(iccwt20_2024[[#This Row],[Times]],FIND(",",iccwt20_2024[[#This Row],[Times]])+2,LEN(iccwt20_2024[[#This Row],[Times]])-FIND(",",iccwt20_2024[[#This Row],[Times]])-1)</f>
        <v>08:30 PM LOCAL  </v>
      </c>
      <c r="D153" s="1" t="str">
        <f>MID(iccwt20_2024[[#This Row],[Times]],FIND(",",iccwt20_2024[[#This Row],[Times]])-3,6)&amp;" 2024"</f>
        <v> 05, 0 2024</v>
      </c>
      <c r="E153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3" t="str">
        <f>TEXT(DATE(2024,MONTH(DATEVALUE(LEFT(iccwt20_2024[[#This Row],[Times]],3)&amp;" 1")),MID(iccwt20_2024[[#This Row],[Times]],5,2)),"dddd")</f>
        <v>Wednesday</v>
      </c>
      <c r="G153" t="s">
        <v>595</v>
      </c>
      <c r="H153" t="s">
        <v>433</v>
      </c>
      <c r="I153" t="s">
        <v>423</v>
      </c>
      <c r="J153" t="s">
        <v>602</v>
      </c>
      <c r="K153" t="s">
        <v>241</v>
      </c>
      <c r="L153" s="2" t="s">
        <v>609</v>
      </c>
      <c r="M153" s="2">
        <v>27</v>
      </c>
      <c r="N153" s="2">
        <v>16</v>
      </c>
      <c r="O153" s="2">
        <f>iccwt20_2024[[#This Row],[scored_4s]]+iccwt20_2024[[#This Row],[scored_6s]]</f>
        <v>3</v>
      </c>
      <c r="P153" s="2">
        <v>1</v>
      </c>
      <c r="Q153" s="2">
        <v>2</v>
      </c>
      <c r="R153" s="2">
        <v>168.75</v>
      </c>
      <c r="S153" s="2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152</v>
      </c>
    </row>
    <row r="154" spans="1:26">
      <c r="A154" t="s">
        <v>29</v>
      </c>
      <c r="B154" t="s">
        <v>31</v>
      </c>
      <c r="C154" s="1" t="str">
        <f>MID(iccwt20_2024[[#This Row],[Times]],FIND(",",iccwt20_2024[[#This Row],[Times]])+2,LEN(iccwt20_2024[[#This Row],[Times]])-FIND(",",iccwt20_2024[[#This Row],[Times]])-1)</f>
        <v>08:30 PM LOCAL  </v>
      </c>
      <c r="D154" s="1" t="str">
        <f>MID(iccwt20_2024[[#This Row],[Times]],FIND(",",iccwt20_2024[[#This Row],[Times]])-3,6)&amp;" 2024"</f>
        <v> 05, 0 2024</v>
      </c>
      <c r="E154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4" t="str">
        <f>TEXT(DATE(2024,MONTH(DATEVALUE(LEFT(iccwt20_2024[[#This Row],[Times]],3)&amp;" 1")),MID(iccwt20_2024[[#This Row],[Times]],5,2)),"dddd")</f>
        <v>Wednesday</v>
      </c>
      <c r="G154" t="s">
        <v>595</v>
      </c>
      <c r="H154" t="s">
        <v>433</v>
      </c>
      <c r="I154" t="s">
        <v>423</v>
      </c>
      <c r="J154" t="s">
        <v>602</v>
      </c>
      <c r="K154" t="s">
        <v>344</v>
      </c>
      <c r="L154" s="2" t="s">
        <v>610</v>
      </c>
      <c r="M154" s="2">
        <v>11</v>
      </c>
      <c r="N154" s="2">
        <v>10</v>
      </c>
      <c r="O154" s="2">
        <f>iccwt20_2024[[#This Row],[scored_4s]]+iccwt20_2024[[#This Row],[scored_6s]]</f>
        <v>1</v>
      </c>
      <c r="P154" s="2">
        <v>1</v>
      </c>
      <c r="Q154" s="2">
        <v>0</v>
      </c>
      <c r="R154" s="2">
        <v>110</v>
      </c>
      <c r="S154" s="2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153</v>
      </c>
    </row>
    <row r="155" spans="1:26">
      <c r="A155" t="s">
        <v>29</v>
      </c>
      <c r="B155" t="s">
        <v>31</v>
      </c>
      <c r="C155" s="1" t="str">
        <f>MID(iccwt20_2024[[#This Row],[Times]],FIND(",",iccwt20_2024[[#This Row],[Times]])+2,LEN(iccwt20_2024[[#This Row],[Times]])-FIND(",",iccwt20_2024[[#This Row],[Times]])-1)</f>
        <v>08:30 PM LOCAL  </v>
      </c>
      <c r="D155" s="1" t="str">
        <f>MID(iccwt20_2024[[#This Row],[Times]],FIND(",",iccwt20_2024[[#This Row],[Times]])-3,6)&amp;" 2024"</f>
        <v> 05, 0 2024</v>
      </c>
      <c r="E155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5" t="str">
        <f>TEXT(DATE(2024,MONTH(DATEVALUE(LEFT(iccwt20_2024[[#This Row],[Times]],3)&amp;" 1")),MID(iccwt20_2024[[#This Row],[Times]],5,2)),"dddd")</f>
        <v>Wednesday</v>
      </c>
      <c r="G155" t="s">
        <v>595</v>
      </c>
      <c r="H155" t="s">
        <v>433</v>
      </c>
      <c r="I155" t="s">
        <v>423</v>
      </c>
      <c r="J155" t="s">
        <v>602</v>
      </c>
      <c r="K155" t="s">
        <v>194</v>
      </c>
      <c r="L155" s="2" t="s">
        <v>475</v>
      </c>
      <c r="M155" s="2">
        <v>6</v>
      </c>
      <c r="N155" s="2">
        <v>4</v>
      </c>
      <c r="O155" s="2">
        <f>iccwt20_2024[[#This Row],[scored_4s]]+iccwt20_2024[[#This Row],[scored_6s]]</f>
        <v>0</v>
      </c>
      <c r="P155" s="2">
        <v>0</v>
      </c>
      <c r="Q155" s="2">
        <v>0</v>
      </c>
      <c r="R155" s="2">
        <v>150</v>
      </c>
      <c r="S155" s="2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154</v>
      </c>
    </row>
    <row r="156" spans="1:26">
      <c r="A156" t="s">
        <v>29</v>
      </c>
      <c r="B156" t="s">
        <v>31</v>
      </c>
      <c r="C156" s="1" t="str">
        <f>MID(iccwt20_2024[[#This Row],[Times]],FIND(",",iccwt20_2024[[#This Row],[Times]])+2,LEN(iccwt20_2024[[#This Row],[Times]])-FIND(",",iccwt20_2024[[#This Row],[Times]])-1)</f>
        <v>08:30 PM LOCAL  </v>
      </c>
      <c r="D156" s="1" t="str">
        <f>MID(iccwt20_2024[[#This Row],[Times]],FIND(",",iccwt20_2024[[#This Row],[Times]])-3,6)&amp;" 2024"</f>
        <v> 05, 0 2024</v>
      </c>
      <c r="E156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156" t="str">
        <f>TEXT(DATE(2024,MONTH(DATEVALUE(LEFT(iccwt20_2024[[#This Row],[Times]],3)&amp;" 1")),MID(iccwt20_2024[[#This Row],[Times]],5,2)),"dddd")</f>
        <v>Wednesday</v>
      </c>
      <c r="G156" t="s">
        <v>595</v>
      </c>
      <c r="H156" t="s">
        <v>433</v>
      </c>
      <c r="I156" t="s">
        <v>423</v>
      </c>
      <c r="J156" t="s">
        <v>602</v>
      </c>
      <c r="K156" t="s">
        <v>105</v>
      </c>
      <c r="L156" s="2" t="s">
        <v>475</v>
      </c>
      <c r="M156" s="2">
        <v>1</v>
      </c>
      <c r="N156" s="2">
        <v>2</v>
      </c>
      <c r="O156" s="2">
        <f>iccwt20_2024[[#This Row],[scored_4s]]+iccwt20_2024[[#This Row],[scored_6s]]</f>
        <v>0</v>
      </c>
      <c r="P156" s="2">
        <v>0</v>
      </c>
      <c r="Q156" s="2">
        <v>0</v>
      </c>
      <c r="R156" s="2">
        <v>50</v>
      </c>
      <c r="S156" s="2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155</v>
      </c>
    </row>
    <row r="157" spans="1:26">
      <c r="A157" t="s">
        <v>94</v>
      </c>
      <c r="B157" t="s">
        <v>28</v>
      </c>
      <c r="C157" s="1" t="str">
        <f>MID(iccwt20_2024[[#This Row],[Times]],FIND(",",iccwt20_2024[[#This Row],[Times]])+2,LEN(iccwt20_2024[[#This Row],[Times]])-FIND(",",iccwt20_2024[[#This Row],[Times]])-1)</f>
        <v>10:30 AM LOCAL  </v>
      </c>
      <c r="D157" s="1" t="str">
        <f>MID(iccwt20_2024[[#This Row],[Times]],FIND(",",iccwt20_2024[[#This Row],[Times]])-3,6)&amp;" 2024"</f>
        <v> 06, 1 2024</v>
      </c>
      <c r="E157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57" t="str">
        <f>TEXT(DATE(2024,MONTH(DATEVALUE(LEFT(iccwt20_2024[[#This Row],[Times]],3)&amp;" 1")),MID(iccwt20_2024[[#This Row],[Times]],5,2)),"dddd")</f>
        <v>Thursday</v>
      </c>
      <c r="G157" t="s">
        <v>611</v>
      </c>
      <c r="H157" t="s">
        <v>435</v>
      </c>
      <c r="I157" t="s">
        <v>441</v>
      </c>
      <c r="J157" t="s">
        <v>612</v>
      </c>
      <c r="K157" t="s">
        <v>315</v>
      </c>
      <c r="L157" s="2" t="s">
        <v>613</v>
      </c>
      <c r="M157" s="2">
        <v>9</v>
      </c>
      <c r="N157" s="2">
        <v>8</v>
      </c>
      <c r="O157" s="2">
        <f>iccwt20_2024[[#This Row],[scored_4s]]+iccwt20_2024[[#This Row],[scored_6s]]</f>
        <v>1</v>
      </c>
      <c r="P157" s="2">
        <v>0</v>
      </c>
      <c r="Q157" s="2">
        <v>1</v>
      </c>
      <c r="R157" s="2">
        <v>112.5</v>
      </c>
      <c r="S157" s="2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156</v>
      </c>
    </row>
    <row r="158" spans="1:26">
      <c r="A158" t="s">
        <v>94</v>
      </c>
      <c r="B158" t="s">
        <v>28</v>
      </c>
      <c r="C158" s="1" t="str">
        <f>MID(iccwt20_2024[[#This Row],[Times]],FIND(",",iccwt20_2024[[#This Row],[Times]])+2,LEN(iccwt20_2024[[#This Row],[Times]])-FIND(",",iccwt20_2024[[#This Row],[Times]])-1)</f>
        <v>10:30 AM LOCAL  </v>
      </c>
      <c r="D158" s="1" t="str">
        <f>MID(iccwt20_2024[[#This Row],[Times]],FIND(",",iccwt20_2024[[#This Row],[Times]])-3,6)&amp;" 2024"</f>
        <v> 06, 1 2024</v>
      </c>
      <c r="E158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58" t="str">
        <f>TEXT(DATE(2024,MONTH(DATEVALUE(LEFT(iccwt20_2024[[#This Row],[Times]],3)&amp;" 1")),MID(iccwt20_2024[[#This Row],[Times]],5,2)),"dddd")</f>
        <v>Thursday</v>
      </c>
      <c r="G158" t="s">
        <v>611</v>
      </c>
      <c r="H158" t="s">
        <v>435</v>
      </c>
      <c r="I158" t="s">
        <v>441</v>
      </c>
      <c r="J158" t="s">
        <v>612</v>
      </c>
      <c r="K158" t="s">
        <v>87</v>
      </c>
      <c r="L158" s="2" t="s">
        <v>614</v>
      </c>
      <c r="M158" s="2">
        <v>44</v>
      </c>
      <c r="N158" s="2">
        <v>43</v>
      </c>
      <c r="O158" s="2">
        <f>iccwt20_2024[[#This Row],[scored_4s]]+iccwt20_2024[[#This Row],[scored_6s]]</f>
        <v>5</v>
      </c>
      <c r="P158" s="2">
        <v>3</v>
      </c>
      <c r="Q158" s="2">
        <v>2</v>
      </c>
      <c r="R158" s="2">
        <v>102.33</v>
      </c>
      <c r="S158" s="2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157</v>
      </c>
    </row>
    <row r="159" spans="1:26">
      <c r="A159" t="s">
        <v>94</v>
      </c>
      <c r="B159" t="s">
        <v>28</v>
      </c>
      <c r="C159" s="1" t="str">
        <f>MID(iccwt20_2024[[#This Row],[Times]],FIND(",",iccwt20_2024[[#This Row],[Times]])+2,LEN(iccwt20_2024[[#This Row],[Times]])-FIND(",",iccwt20_2024[[#This Row],[Times]])-1)</f>
        <v>10:30 AM LOCAL  </v>
      </c>
      <c r="D159" s="1" t="str">
        <f>MID(iccwt20_2024[[#This Row],[Times]],FIND(",",iccwt20_2024[[#This Row],[Times]])-3,6)&amp;" 2024"</f>
        <v> 06, 1 2024</v>
      </c>
      <c r="E159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59" t="str">
        <f>TEXT(DATE(2024,MONTH(DATEVALUE(LEFT(iccwt20_2024[[#This Row],[Times]],3)&amp;" 1")),MID(iccwt20_2024[[#This Row],[Times]],5,2)),"dddd")</f>
        <v>Thursday</v>
      </c>
      <c r="G159" t="s">
        <v>611</v>
      </c>
      <c r="H159" t="s">
        <v>435</v>
      </c>
      <c r="I159" t="s">
        <v>441</v>
      </c>
      <c r="J159" t="s">
        <v>612</v>
      </c>
      <c r="K159" t="s">
        <v>383</v>
      </c>
      <c r="L159" s="2" t="s">
        <v>615</v>
      </c>
      <c r="M159" s="2">
        <v>3</v>
      </c>
      <c r="N159" s="2">
        <v>3</v>
      </c>
      <c r="O159" s="2">
        <f>iccwt20_2024[[#This Row],[scored_4s]]+iccwt20_2024[[#This Row],[scored_6s]]</f>
        <v>0</v>
      </c>
      <c r="P159" s="2">
        <v>0</v>
      </c>
      <c r="Q159" s="2">
        <v>0</v>
      </c>
      <c r="R159" s="2">
        <v>100</v>
      </c>
      <c r="S159" s="2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158</v>
      </c>
    </row>
    <row r="160" spans="1:26">
      <c r="A160" t="s">
        <v>94</v>
      </c>
      <c r="B160" t="s">
        <v>28</v>
      </c>
      <c r="C160" s="1" t="str">
        <f>MID(iccwt20_2024[[#This Row],[Times]],FIND(",",iccwt20_2024[[#This Row],[Times]])+2,LEN(iccwt20_2024[[#This Row],[Times]])-FIND(",",iccwt20_2024[[#This Row],[Times]])-1)</f>
        <v>10:30 AM LOCAL  </v>
      </c>
      <c r="D160" s="1" t="str">
        <f>MID(iccwt20_2024[[#This Row],[Times]],FIND(",",iccwt20_2024[[#This Row],[Times]])-3,6)&amp;" 2024"</f>
        <v> 06, 1 2024</v>
      </c>
      <c r="E160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0" t="str">
        <f>TEXT(DATE(2024,MONTH(DATEVALUE(LEFT(iccwt20_2024[[#This Row],[Times]],3)&amp;" 1")),MID(iccwt20_2024[[#This Row],[Times]],5,2)),"dddd")</f>
        <v>Thursday</v>
      </c>
      <c r="G160" t="s">
        <v>611</v>
      </c>
      <c r="H160" t="s">
        <v>435</v>
      </c>
      <c r="I160" t="s">
        <v>441</v>
      </c>
      <c r="J160" t="s">
        <v>612</v>
      </c>
      <c r="K160" t="s">
        <v>141</v>
      </c>
      <c r="L160" s="2" t="s">
        <v>616</v>
      </c>
      <c r="M160" s="2">
        <v>11</v>
      </c>
      <c r="N160" s="2">
        <v>7</v>
      </c>
      <c r="O160" s="2">
        <f>iccwt20_2024[[#This Row],[scored_4s]]+iccwt20_2024[[#This Row],[scored_6s]]</f>
        <v>1</v>
      </c>
      <c r="P160" s="2">
        <v>0</v>
      </c>
      <c r="Q160" s="2">
        <v>1</v>
      </c>
      <c r="R160" s="2">
        <v>157.14</v>
      </c>
      <c r="S160" s="2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159</v>
      </c>
    </row>
    <row r="161" spans="1:26">
      <c r="A161" t="s">
        <v>94</v>
      </c>
      <c r="B161" t="s">
        <v>28</v>
      </c>
      <c r="C161" s="1" t="str">
        <f>MID(iccwt20_2024[[#This Row],[Times]],FIND(",",iccwt20_2024[[#This Row],[Times]])+2,LEN(iccwt20_2024[[#This Row],[Times]])-FIND(",",iccwt20_2024[[#This Row],[Times]])-1)</f>
        <v>10:30 AM LOCAL  </v>
      </c>
      <c r="D161" s="1" t="str">
        <f>MID(iccwt20_2024[[#This Row],[Times]],FIND(",",iccwt20_2024[[#This Row],[Times]])-3,6)&amp;" 2024"</f>
        <v> 06, 1 2024</v>
      </c>
      <c r="E161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1" t="str">
        <f>TEXT(DATE(2024,MONTH(DATEVALUE(LEFT(iccwt20_2024[[#This Row],[Times]],3)&amp;" 1")),MID(iccwt20_2024[[#This Row],[Times]],5,2)),"dddd")</f>
        <v>Thursday</v>
      </c>
      <c r="G161" t="s">
        <v>611</v>
      </c>
      <c r="H161" t="s">
        <v>435</v>
      </c>
      <c r="I161" t="s">
        <v>441</v>
      </c>
      <c r="J161" t="s">
        <v>612</v>
      </c>
      <c r="K161" t="s">
        <v>340</v>
      </c>
      <c r="L161" s="2" t="s">
        <v>617</v>
      </c>
      <c r="M161" s="2">
        <v>40</v>
      </c>
      <c r="N161" s="2">
        <v>25</v>
      </c>
      <c r="O161" s="2">
        <f>iccwt20_2024[[#This Row],[scored_4s]]+iccwt20_2024[[#This Row],[scored_6s]]</f>
        <v>4</v>
      </c>
      <c r="P161" s="2">
        <v>1</v>
      </c>
      <c r="Q161" s="2">
        <v>3</v>
      </c>
      <c r="R161" s="2">
        <v>160</v>
      </c>
      <c r="S161" s="2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160</v>
      </c>
    </row>
    <row r="162" spans="1:26">
      <c r="A162" t="s">
        <v>94</v>
      </c>
      <c r="B162" t="s">
        <v>28</v>
      </c>
      <c r="C162" s="1" t="str">
        <f>MID(iccwt20_2024[[#This Row],[Times]],FIND(",",iccwt20_2024[[#This Row],[Times]])+2,LEN(iccwt20_2024[[#This Row],[Times]])-FIND(",",iccwt20_2024[[#This Row],[Times]])-1)</f>
        <v>10:30 AM LOCAL  </v>
      </c>
      <c r="D162" s="1" t="str">
        <f>MID(iccwt20_2024[[#This Row],[Times]],FIND(",",iccwt20_2024[[#This Row],[Times]])-3,6)&amp;" 2024"</f>
        <v> 06, 1 2024</v>
      </c>
      <c r="E162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2" t="str">
        <f>TEXT(DATE(2024,MONTH(DATEVALUE(LEFT(iccwt20_2024[[#This Row],[Times]],3)&amp;" 1")),MID(iccwt20_2024[[#This Row],[Times]],5,2)),"dddd")</f>
        <v>Thursday</v>
      </c>
      <c r="G162" t="s">
        <v>611</v>
      </c>
      <c r="H162" t="s">
        <v>435</v>
      </c>
      <c r="I162" t="s">
        <v>441</v>
      </c>
      <c r="J162" t="s">
        <v>612</v>
      </c>
      <c r="K162" t="s">
        <v>81</v>
      </c>
      <c r="L162" s="2" t="s">
        <v>618</v>
      </c>
      <c r="M162" s="2">
        <v>0</v>
      </c>
      <c r="N162" s="2">
        <v>1</v>
      </c>
      <c r="O162" s="2">
        <f>iccwt20_2024[[#This Row],[scored_4s]]+iccwt20_2024[[#This Row],[scored_6s]]</f>
        <v>0</v>
      </c>
      <c r="P162" s="2">
        <v>0</v>
      </c>
      <c r="Q162" s="2">
        <v>0</v>
      </c>
      <c r="R162" s="2">
        <v>0</v>
      </c>
      <c r="S162" s="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161</v>
      </c>
    </row>
    <row r="163" spans="1:26">
      <c r="A163" t="s">
        <v>94</v>
      </c>
      <c r="B163" t="s">
        <v>28</v>
      </c>
      <c r="C163" s="1" t="str">
        <f>MID(iccwt20_2024[[#This Row],[Times]],FIND(",",iccwt20_2024[[#This Row],[Times]])+2,LEN(iccwt20_2024[[#This Row],[Times]])-FIND(",",iccwt20_2024[[#This Row],[Times]])-1)</f>
        <v>10:30 AM LOCAL  </v>
      </c>
      <c r="D163" s="1" t="str">
        <f>MID(iccwt20_2024[[#This Row],[Times]],FIND(",",iccwt20_2024[[#This Row],[Times]])-3,6)&amp;" 2024"</f>
        <v> 06, 1 2024</v>
      </c>
      <c r="E163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3" t="str">
        <f>TEXT(DATE(2024,MONTH(DATEVALUE(LEFT(iccwt20_2024[[#This Row],[Times]],3)&amp;" 1")),MID(iccwt20_2024[[#This Row],[Times]],5,2)),"dddd")</f>
        <v>Thursday</v>
      </c>
      <c r="G163" t="s">
        <v>611</v>
      </c>
      <c r="H163" t="s">
        <v>435</v>
      </c>
      <c r="I163" t="s">
        <v>441</v>
      </c>
      <c r="J163" t="s">
        <v>612</v>
      </c>
      <c r="K163" t="s">
        <v>168</v>
      </c>
      <c r="L163" s="2" t="s">
        <v>619</v>
      </c>
      <c r="M163" s="2">
        <v>18</v>
      </c>
      <c r="N163" s="2">
        <v>14</v>
      </c>
      <c r="O163" s="2">
        <f>iccwt20_2024[[#This Row],[scored_4s]]+iccwt20_2024[[#This Row],[scored_6s]]</f>
        <v>3</v>
      </c>
      <c r="P163" s="2">
        <v>3</v>
      </c>
      <c r="Q163" s="2">
        <v>0</v>
      </c>
      <c r="R163" s="2">
        <v>128.57</v>
      </c>
      <c r="S163" s="2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162</v>
      </c>
    </row>
    <row r="164" spans="1:26">
      <c r="A164" t="s">
        <v>94</v>
      </c>
      <c r="B164" t="s">
        <v>28</v>
      </c>
      <c r="C164" s="1" t="str">
        <f>MID(iccwt20_2024[[#This Row],[Times]],FIND(",",iccwt20_2024[[#This Row],[Times]])+2,LEN(iccwt20_2024[[#This Row],[Times]])-FIND(",",iccwt20_2024[[#This Row],[Times]])-1)</f>
        <v>10:30 AM LOCAL  </v>
      </c>
      <c r="D164" s="1" t="str">
        <f>MID(iccwt20_2024[[#This Row],[Times]],FIND(",",iccwt20_2024[[#This Row],[Times]])-3,6)&amp;" 2024"</f>
        <v> 06, 1 2024</v>
      </c>
      <c r="E164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4" t="str">
        <f>TEXT(DATE(2024,MONTH(DATEVALUE(LEFT(iccwt20_2024[[#This Row],[Times]],3)&amp;" 1")),MID(iccwt20_2024[[#This Row],[Times]],5,2)),"dddd")</f>
        <v>Thursday</v>
      </c>
      <c r="G164" t="s">
        <v>611</v>
      </c>
      <c r="H164" t="s">
        <v>435</v>
      </c>
      <c r="I164" t="s">
        <v>441</v>
      </c>
      <c r="J164" t="s">
        <v>612</v>
      </c>
      <c r="K164" t="s">
        <v>342</v>
      </c>
      <c r="L164" s="2" t="s">
        <v>475</v>
      </c>
      <c r="M164" s="2">
        <v>23</v>
      </c>
      <c r="N164" s="2">
        <v>16</v>
      </c>
      <c r="O164" s="2">
        <f>iccwt20_2024[[#This Row],[scored_4s]]+iccwt20_2024[[#This Row],[scored_6s]]</f>
        <v>3</v>
      </c>
      <c r="P164" s="2">
        <v>1</v>
      </c>
      <c r="Q164" s="2">
        <v>2</v>
      </c>
      <c r="R164" s="2">
        <v>143.75</v>
      </c>
      <c r="S164" s="2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163</v>
      </c>
    </row>
    <row r="165" spans="1:26">
      <c r="A165" t="s">
        <v>94</v>
      </c>
      <c r="B165" t="s">
        <v>28</v>
      </c>
      <c r="C165" s="1" t="str">
        <f>MID(iccwt20_2024[[#This Row],[Times]],FIND(",",iccwt20_2024[[#This Row],[Times]])+2,LEN(iccwt20_2024[[#This Row],[Times]])-FIND(",",iccwt20_2024[[#This Row],[Times]])-1)</f>
        <v>10:30 AM LOCAL  </v>
      </c>
      <c r="D165" s="1" t="str">
        <f>MID(iccwt20_2024[[#This Row],[Times]],FIND(",",iccwt20_2024[[#This Row],[Times]])-3,6)&amp;" 2024"</f>
        <v> 06, 1 2024</v>
      </c>
      <c r="E165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5" t="str">
        <f>TEXT(DATE(2024,MONTH(DATEVALUE(LEFT(iccwt20_2024[[#This Row],[Times]],3)&amp;" 1")),MID(iccwt20_2024[[#This Row],[Times]],5,2)),"dddd")</f>
        <v>Thursday</v>
      </c>
      <c r="G165" t="s">
        <v>611</v>
      </c>
      <c r="H165" t="s">
        <v>435</v>
      </c>
      <c r="I165" t="s">
        <v>441</v>
      </c>
      <c r="J165" t="s">
        <v>612</v>
      </c>
      <c r="K165" t="s">
        <v>158</v>
      </c>
      <c r="L165" s="2" t="s">
        <v>475</v>
      </c>
      <c r="M165" s="2">
        <v>3</v>
      </c>
      <c r="N165" s="2">
        <v>3</v>
      </c>
      <c r="O165" s="2">
        <f>iccwt20_2024[[#This Row],[scored_4s]]+iccwt20_2024[[#This Row],[scored_6s]]</f>
        <v>0</v>
      </c>
      <c r="P165" s="2">
        <v>0</v>
      </c>
      <c r="Q165" s="2">
        <v>0</v>
      </c>
      <c r="R165" s="2">
        <v>100</v>
      </c>
      <c r="S165" s="2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164</v>
      </c>
    </row>
    <row r="166" spans="1:26">
      <c r="A166" t="s">
        <v>94</v>
      </c>
      <c r="B166" t="s">
        <v>28</v>
      </c>
      <c r="C166" s="1" t="str">
        <f>MID(iccwt20_2024[[#This Row],[Times]],FIND(",",iccwt20_2024[[#This Row],[Times]])+2,LEN(iccwt20_2024[[#This Row],[Times]])-FIND(",",iccwt20_2024[[#This Row],[Times]])-1)</f>
        <v>10:30 AM LOCAL  </v>
      </c>
      <c r="D166" s="1" t="str">
        <f>MID(iccwt20_2024[[#This Row],[Times]],FIND(",",iccwt20_2024[[#This Row],[Times]])-3,6)&amp;" 2024"</f>
        <v> 06, 1 2024</v>
      </c>
      <c r="E166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6" t="str">
        <f>TEXT(DATE(2024,MONTH(DATEVALUE(LEFT(iccwt20_2024[[#This Row],[Times]],3)&amp;" 1")),MID(iccwt20_2024[[#This Row],[Times]],5,2)),"dddd")</f>
        <v>Thursday</v>
      </c>
      <c r="G166" t="s">
        <v>611</v>
      </c>
      <c r="H166" t="s">
        <v>441</v>
      </c>
      <c r="I166" t="s">
        <v>435</v>
      </c>
      <c r="J166" t="s">
        <v>620</v>
      </c>
      <c r="K166" t="s">
        <v>362</v>
      </c>
      <c r="L166" s="2" t="s">
        <v>621</v>
      </c>
      <c r="M166" s="2">
        <v>12</v>
      </c>
      <c r="N166" s="2">
        <v>16</v>
      </c>
      <c r="O166" s="2">
        <f>iccwt20_2024[[#This Row],[scored_4s]]+iccwt20_2024[[#This Row],[scored_6s]]</f>
        <v>1</v>
      </c>
      <c r="P166" s="2">
        <v>1</v>
      </c>
      <c r="Q166" s="2">
        <v>0</v>
      </c>
      <c r="R166" s="2">
        <v>75</v>
      </c>
      <c r="S166" s="2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165</v>
      </c>
    </row>
    <row r="167" spans="1:26">
      <c r="A167" t="s">
        <v>94</v>
      </c>
      <c r="B167" t="s">
        <v>28</v>
      </c>
      <c r="C167" s="1" t="str">
        <f>MID(iccwt20_2024[[#This Row],[Times]],FIND(",",iccwt20_2024[[#This Row],[Times]])+2,LEN(iccwt20_2024[[#This Row],[Times]])-FIND(",",iccwt20_2024[[#This Row],[Times]])-1)</f>
        <v>10:30 AM LOCAL  </v>
      </c>
      <c r="D167" s="1" t="str">
        <f>MID(iccwt20_2024[[#This Row],[Times]],FIND(",",iccwt20_2024[[#This Row],[Times]])-3,6)&amp;" 2024"</f>
        <v> 06, 1 2024</v>
      </c>
      <c r="E167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7" t="str">
        <f>TEXT(DATE(2024,MONTH(DATEVALUE(LEFT(iccwt20_2024[[#This Row],[Times]],3)&amp;" 1")),MID(iccwt20_2024[[#This Row],[Times]],5,2)),"dddd")</f>
        <v>Thursday</v>
      </c>
      <c r="G167" t="s">
        <v>611</v>
      </c>
      <c r="H167" t="s">
        <v>441</v>
      </c>
      <c r="I167" t="s">
        <v>435</v>
      </c>
      <c r="J167" t="s">
        <v>620</v>
      </c>
      <c r="K167" t="s">
        <v>257</v>
      </c>
      <c r="L167" s="2" t="s">
        <v>622</v>
      </c>
      <c r="M167" s="2">
        <v>50</v>
      </c>
      <c r="N167" s="2">
        <v>38</v>
      </c>
      <c r="O167" s="2">
        <f>iccwt20_2024[[#This Row],[scored_4s]]+iccwt20_2024[[#This Row],[scored_6s]]</f>
        <v>8</v>
      </c>
      <c r="P167" s="2">
        <v>7</v>
      </c>
      <c r="Q167" s="2">
        <v>1</v>
      </c>
      <c r="R167" s="2">
        <v>131.58</v>
      </c>
      <c r="S167" s="2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166</v>
      </c>
    </row>
    <row r="168" spans="1:26">
      <c r="A168" t="s">
        <v>94</v>
      </c>
      <c r="B168" t="s">
        <v>28</v>
      </c>
      <c r="C168" s="1" t="str">
        <f>MID(iccwt20_2024[[#This Row],[Times]],FIND(",",iccwt20_2024[[#This Row],[Times]])+2,LEN(iccwt20_2024[[#This Row],[Times]])-FIND(",",iccwt20_2024[[#This Row],[Times]])-1)</f>
        <v>10:30 AM LOCAL  </v>
      </c>
      <c r="D168" s="1" t="str">
        <f>MID(iccwt20_2024[[#This Row],[Times]],FIND(",",iccwt20_2024[[#This Row],[Times]])-3,6)&amp;" 2024"</f>
        <v> 06, 1 2024</v>
      </c>
      <c r="E168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8" t="str">
        <f>TEXT(DATE(2024,MONTH(DATEVALUE(LEFT(iccwt20_2024[[#This Row],[Times]],3)&amp;" 1")),MID(iccwt20_2024[[#This Row],[Times]],5,2)),"dddd")</f>
        <v>Thursday</v>
      </c>
      <c r="G168" t="s">
        <v>611</v>
      </c>
      <c r="H168" t="s">
        <v>441</v>
      </c>
      <c r="I168" t="s">
        <v>435</v>
      </c>
      <c r="J168" t="s">
        <v>620</v>
      </c>
      <c r="K168" t="s">
        <v>51</v>
      </c>
      <c r="L168" s="2" t="s">
        <v>623</v>
      </c>
      <c r="M168" s="2">
        <v>35</v>
      </c>
      <c r="N168" s="2">
        <v>26</v>
      </c>
      <c r="O168" s="2">
        <f>iccwt20_2024[[#This Row],[scored_4s]]+iccwt20_2024[[#This Row],[scored_6s]]</f>
        <v>6</v>
      </c>
      <c r="P168" s="2">
        <v>5</v>
      </c>
      <c r="Q168" s="2">
        <v>1</v>
      </c>
      <c r="R168" s="2">
        <v>134.62</v>
      </c>
      <c r="S168" s="2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167</v>
      </c>
    </row>
    <row r="169" spans="1:26">
      <c r="A169" t="s">
        <v>94</v>
      </c>
      <c r="B169" t="s">
        <v>28</v>
      </c>
      <c r="C169" s="1" t="str">
        <f>MID(iccwt20_2024[[#This Row],[Times]],FIND(",",iccwt20_2024[[#This Row],[Times]])+2,LEN(iccwt20_2024[[#This Row],[Times]])-FIND(",",iccwt20_2024[[#This Row],[Times]])-1)</f>
        <v>10:30 AM LOCAL  </v>
      </c>
      <c r="D169" s="1" t="str">
        <f>MID(iccwt20_2024[[#This Row],[Times]],FIND(",",iccwt20_2024[[#This Row],[Times]])-3,6)&amp;" 2024"</f>
        <v> 06, 1 2024</v>
      </c>
      <c r="E169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69" t="str">
        <f>TEXT(DATE(2024,MONTH(DATEVALUE(LEFT(iccwt20_2024[[#This Row],[Times]],3)&amp;" 1")),MID(iccwt20_2024[[#This Row],[Times]],5,2)),"dddd")</f>
        <v>Thursday</v>
      </c>
      <c r="G169" t="s">
        <v>611</v>
      </c>
      <c r="H169" t="s">
        <v>441</v>
      </c>
      <c r="I169" t="s">
        <v>435</v>
      </c>
      <c r="J169" t="s">
        <v>620</v>
      </c>
      <c r="K169" t="s">
        <v>5</v>
      </c>
      <c r="L169" s="2" t="s">
        <v>475</v>
      </c>
      <c r="M169" s="2">
        <v>36</v>
      </c>
      <c r="N169" s="2">
        <v>26</v>
      </c>
      <c r="O169" s="2">
        <f>iccwt20_2024[[#This Row],[scored_4s]]+iccwt20_2024[[#This Row],[scored_6s]]</f>
        <v>4</v>
      </c>
      <c r="P169" s="2">
        <v>2</v>
      </c>
      <c r="Q169" s="2">
        <v>2</v>
      </c>
      <c r="R169" s="2">
        <v>138.46</v>
      </c>
      <c r="S169" s="2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168</v>
      </c>
    </row>
    <row r="170" spans="1:26">
      <c r="A170" t="s">
        <v>94</v>
      </c>
      <c r="B170" t="s">
        <v>28</v>
      </c>
      <c r="C170" s="1" t="str">
        <f>MID(iccwt20_2024[[#This Row],[Times]],FIND(",",iccwt20_2024[[#This Row],[Times]])+2,LEN(iccwt20_2024[[#This Row],[Times]])-FIND(",",iccwt20_2024[[#This Row],[Times]])-1)</f>
        <v>10:30 AM LOCAL  </v>
      </c>
      <c r="D170" s="1" t="str">
        <f>MID(iccwt20_2024[[#This Row],[Times]],FIND(",",iccwt20_2024[[#This Row],[Times]])-3,6)&amp;" 2024"</f>
        <v> 06, 1 2024</v>
      </c>
      <c r="E170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170" t="str">
        <f>TEXT(DATE(2024,MONTH(DATEVALUE(LEFT(iccwt20_2024[[#This Row],[Times]],3)&amp;" 1")),MID(iccwt20_2024[[#This Row],[Times]],5,2)),"dddd")</f>
        <v>Thursday</v>
      </c>
      <c r="G170" t="s">
        <v>611</v>
      </c>
      <c r="H170" t="s">
        <v>441</v>
      </c>
      <c r="I170" t="s">
        <v>435</v>
      </c>
      <c r="J170" t="s">
        <v>620</v>
      </c>
      <c r="K170" t="s">
        <v>281</v>
      </c>
      <c r="L170" s="2" t="s">
        <v>475</v>
      </c>
      <c r="M170" s="2">
        <v>14</v>
      </c>
      <c r="N170" s="2">
        <v>14</v>
      </c>
      <c r="O170" s="2">
        <f>iccwt20_2024[[#This Row],[scored_4s]]+iccwt20_2024[[#This Row],[scored_6s]]</f>
        <v>1</v>
      </c>
      <c r="P170" s="2">
        <v>1</v>
      </c>
      <c r="Q170" s="2">
        <v>0</v>
      </c>
      <c r="R170" s="2">
        <v>100</v>
      </c>
      <c r="S170" s="2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169</v>
      </c>
    </row>
    <row r="171" spans="1:26">
      <c r="A171" t="s">
        <v>58</v>
      </c>
      <c r="B171" t="s">
        <v>31</v>
      </c>
      <c r="C171" s="1" t="str">
        <f>MID(iccwt20_2024[[#This Row],[Times]],FIND(",",iccwt20_2024[[#This Row],[Times]])+2,LEN(iccwt20_2024[[#This Row],[Times]])-FIND(",",iccwt20_2024[[#This Row],[Times]])-1)</f>
        <v>03:00 PM LOCAL  </v>
      </c>
      <c r="D171" s="1" t="str">
        <f>MID(iccwt20_2024[[#This Row],[Times]],FIND(",",iccwt20_2024[[#This Row],[Times]])-3,6)&amp;" 2024"</f>
        <v> 06, 0 2024</v>
      </c>
      <c r="E171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1" t="str">
        <f>TEXT(DATE(2024,MONTH(DATEVALUE(LEFT(iccwt20_2024[[#This Row],[Times]],3)&amp;" 1")),MID(iccwt20_2024[[#This Row],[Times]],5,2)),"dddd")</f>
        <v>Thursday</v>
      </c>
      <c r="G171" t="s">
        <v>624</v>
      </c>
      <c r="H171" t="s">
        <v>429</v>
      </c>
      <c r="I171" t="s">
        <v>437</v>
      </c>
      <c r="J171" t="s">
        <v>625</v>
      </c>
      <c r="K171" t="s">
        <v>208</v>
      </c>
      <c r="L171" s="2" t="s">
        <v>626</v>
      </c>
      <c r="M171" s="2">
        <v>0</v>
      </c>
      <c r="N171" s="2">
        <v>3</v>
      </c>
      <c r="O171" s="2">
        <f>iccwt20_2024[[#This Row],[scored_4s]]+iccwt20_2024[[#This Row],[scored_6s]]</f>
        <v>0</v>
      </c>
      <c r="P171" s="2">
        <v>0</v>
      </c>
      <c r="Q171" s="2">
        <v>0</v>
      </c>
      <c r="R171" s="2">
        <v>0</v>
      </c>
      <c r="S171" s="2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170</v>
      </c>
    </row>
    <row r="172" spans="1:26">
      <c r="A172" t="s">
        <v>58</v>
      </c>
      <c r="B172" t="s">
        <v>31</v>
      </c>
      <c r="C172" s="1" t="str">
        <f>MID(iccwt20_2024[[#This Row],[Times]],FIND(",",iccwt20_2024[[#This Row],[Times]])+2,LEN(iccwt20_2024[[#This Row],[Times]])-FIND(",",iccwt20_2024[[#This Row],[Times]])-1)</f>
        <v>03:00 PM LOCAL  </v>
      </c>
      <c r="D172" s="1" t="str">
        <f>MID(iccwt20_2024[[#This Row],[Times]],FIND(",",iccwt20_2024[[#This Row],[Times]])-3,6)&amp;" 2024"</f>
        <v> 06, 0 2024</v>
      </c>
      <c r="E172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2" t="str">
        <f>TEXT(DATE(2024,MONTH(DATEVALUE(LEFT(iccwt20_2024[[#This Row],[Times]],3)&amp;" 1")),MID(iccwt20_2024[[#This Row],[Times]],5,2)),"dddd")</f>
        <v>Thursday</v>
      </c>
      <c r="G172" t="s">
        <v>624</v>
      </c>
      <c r="H172" t="s">
        <v>429</v>
      </c>
      <c r="I172" t="s">
        <v>437</v>
      </c>
      <c r="J172" t="s">
        <v>625</v>
      </c>
      <c r="K172" t="s">
        <v>279</v>
      </c>
      <c r="L172" s="2" t="s">
        <v>627</v>
      </c>
      <c r="M172" s="2">
        <v>20</v>
      </c>
      <c r="N172" s="2">
        <v>12</v>
      </c>
      <c r="O172" s="2">
        <f>iccwt20_2024[[#This Row],[scored_4s]]+iccwt20_2024[[#This Row],[scored_6s]]</f>
        <v>4</v>
      </c>
      <c r="P172" s="2">
        <v>4</v>
      </c>
      <c r="Q172" s="2">
        <v>0</v>
      </c>
      <c r="R172" s="2">
        <v>166.67</v>
      </c>
      <c r="S172" s="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171</v>
      </c>
    </row>
    <row r="173" spans="1:26">
      <c r="A173" t="s">
        <v>58</v>
      </c>
      <c r="B173" t="s">
        <v>31</v>
      </c>
      <c r="C173" s="1" t="str">
        <f>MID(iccwt20_2024[[#This Row],[Times]],FIND(",",iccwt20_2024[[#This Row],[Times]])+2,LEN(iccwt20_2024[[#This Row],[Times]])-FIND(",",iccwt20_2024[[#This Row],[Times]])-1)</f>
        <v>03:00 PM LOCAL  </v>
      </c>
      <c r="D173" s="1" t="str">
        <f>MID(iccwt20_2024[[#This Row],[Times]],FIND(",",iccwt20_2024[[#This Row],[Times]])-3,6)&amp;" 2024"</f>
        <v> 06, 0 2024</v>
      </c>
      <c r="E173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3" t="str">
        <f>TEXT(DATE(2024,MONTH(DATEVALUE(LEFT(iccwt20_2024[[#This Row],[Times]],3)&amp;" 1")),MID(iccwt20_2024[[#This Row],[Times]],5,2)),"dddd")</f>
        <v>Thursday</v>
      </c>
      <c r="G173" t="s">
        <v>624</v>
      </c>
      <c r="H173" t="s">
        <v>429</v>
      </c>
      <c r="I173" t="s">
        <v>437</v>
      </c>
      <c r="J173" t="s">
        <v>625</v>
      </c>
      <c r="K173" t="s">
        <v>175</v>
      </c>
      <c r="L173" s="2" t="s">
        <v>628</v>
      </c>
      <c r="M173" s="2">
        <v>12</v>
      </c>
      <c r="N173" s="2">
        <v>14</v>
      </c>
      <c r="O173" s="2">
        <f>iccwt20_2024[[#This Row],[scored_4s]]+iccwt20_2024[[#This Row],[scored_6s]]</f>
        <v>2</v>
      </c>
      <c r="P173" s="2">
        <v>2</v>
      </c>
      <c r="Q173" s="2">
        <v>0</v>
      </c>
      <c r="R173" s="2">
        <v>85.71</v>
      </c>
      <c r="S173" s="2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172</v>
      </c>
    </row>
    <row r="174" spans="1:26">
      <c r="A174" t="s">
        <v>58</v>
      </c>
      <c r="B174" t="s">
        <v>31</v>
      </c>
      <c r="C174" s="1" t="str">
        <f>MID(iccwt20_2024[[#This Row],[Times]],FIND(",",iccwt20_2024[[#This Row],[Times]])+2,LEN(iccwt20_2024[[#This Row],[Times]])-FIND(",",iccwt20_2024[[#This Row],[Times]])-1)</f>
        <v>03:00 PM LOCAL  </v>
      </c>
      <c r="D174" s="1" t="str">
        <f>MID(iccwt20_2024[[#This Row],[Times]],FIND(",",iccwt20_2024[[#This Row],[Times]])-3,6)&amp;" 2024"</f>
        <v> 06, 0 2024</v>
      </c>
      <c r="E174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4" t="str">
        <f>TEXT(DATE(2024,MONTH(DATEVALUE(LEFT(iccwt20_2024[[#This Row],[Times]],3)&amp;" 1")),MID(iccwt20_2024[[#This Row],[Times]],5,2)),"dddd")</f>
        <v>Thursday</v>
      </c>
      <c r="G174" t="s">
        <v>624</v>
      </c>
      <c r="H174" t="s">
        <v>429</v>
      </c>
      <c r="I174" t="s">
        <v>437</v>
      </c>
      <c r="J174" t="s">
        <v>625</v>
      </c>
      <c r="K174" t="s">
        <v>149</v>
      </c>
      <c r="L174" s="2" t="s">
        <v>629</v>
      </c>
      <c r="M174" s="2">
        <v>52</v>
      </c>
      <c r="N174" s="2">
        <v>31</v>
      </c>
      <c r="O174" s="2">
        <f>iccwt20_2024[[#This Row],[scored_4s]]+iccwt20_2024[[#This Row],[scored_6s]]</f>
        <v>7</v>
      </c>
      <c r="P174" s="2">
        <v>5</v>
      </c>
      <c r="Q174" s="2">
        <v>2</v>
      </c>
      <c r="R174" s="2">
        <v>167.74</v>
      </c>
      <c r="S174" s="2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173</v>
      </c>
    </row>
    <row r="175" spans="1:26">
      <c r="A175" t="s">
        <v>58</v>
      </c>
      <c r="B175" t="s">
        <v>31</v>
      </c>
      <c r="C175" s="1" t="str">
        <f>MID(iccwt20_2024[[#This Row],[Times]],FIND(",",iccwt20_2024[[#This Row],[Times]])+2,LEN(iccwt20_2024[[#This Row],[Times]])-FIND(",",iccwt20_2024[[#This Row],[Times]])-1)</f>
        <v>03:00 PM LOCAL  </v>
      </c>
      <c r="D175" s="1" t="str">
        <f>MID(iccwt20_2024[[#This Row],[Times]],FIND(",",iccwt20_2024[[#This Row],[Times]])-3,6)&amp;" 2024"</f>
        <v> 06, 0 2024</v>
      </c>
      <c r="E175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5" t="str">
        <f>TEXT(DATE(2024,MONTH(DATEVALUE(LEFT(iccwt20_2024[[#This Row],[Times]],3)&amp;" 1")),MID(iccwt20_2024[[#This Row],[Times]],5,2)),"dddd")</f>
        <v>Thursday</v>
      </c>
      <c r="G175" t="s">
        <v>624</v>
      </c>
      <c r="H175" t="s">
        <v>429</v>
      </c>
      <c r="I175" t="s">
        <v>437</v>
      </c>
      <c r="J175" t="s">
        <v>625</v>
      </c>
      <c r="K175" t="s">
        <v>225</v>
      </c>
      <c r="L175" s="2" t="s">
        <v>630</v>
      </c>
      <c r="M175" s="2">
        <v>2</v>
      </c>
      <c r="N175" s="2">
        <v>8</v>
      </c>
      <c r="O175" s="2">
        <f>iccwt20_2024[[#This Row],[scored_4s]]+iccwt20_2024[[#This Row],[scored_6s]]</f>
        <v>0</v>
      </c>
      <c r="P175" s="2">
        <v>0</v>
      </c>
      <c r="Q175" s="2">
        <v>0</v>
      </c>
      <c r="R175" s="2">
        <v>25</v>
      </c>
      <c r="S175" s="2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174</v>
      </c>
    </row>
    <row r="176" spans="1:26">
      <c r="A176" t="s">
        <v>58</v>
      </c>
      <c r="B176" t="s">
        <v>31</v>
      </c>
      <c r="C176" s="1" t="str">
        <f>MID(iccwt20_2024[[#This Row],[Times]],FIND(",",iccwt20_2024[[#This Row],[Times]])+2,LEN(iccwt20_2024[[#This Row],[Times]])-FIND(",",iccwt20_2024[[#This Row],[Times]])-1)</f>
        <v>03:00 PM LOCAL  </v>
      </c>
      <c r="D176" s="1" t="str">
        <f>MID(iccwt20_2024[[#This Row],[Times]],FIND(",",iccwt20_2024[[#This Row],[Times]])-3,6)&amp;" 2024"</f>
        <v> 06, 0 2024</v>
      </c>
      <c r="E176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6" t="str">
        <f>TEXT(DATE(2024,MONTH(DATEVALUE(LEFT(iccwt20_2024[[#This Row],[Times]],3)&amp;" 1")),MID(iccwt20_2024[[#This Row],[Times]],5,2)),"dddd")</f>
        <v>Thursday</v>
      </c>
      <c r="G176" t="s">
        <v>624</v>
      </c>
      <c r="H176" t="s">
        <v>429</v>
      </c>
      <c r="I176" t="s">
        <v>437</v>
      </c>
      <c r="J176" t="s">
        <v>625</v>
      </c>
      <c r="K176" t="s">
        <v>396</v>
      </c>
      <c r="L176" s="2" t="s">
        <v>631</v>
      </c>
      <c r="M176" s="2">
        <v>28</v>
      </c>
      <c r="N176" s="2">
        <v>27</v>
      </c>
      <c r="O176" s="2">
        <f>iccwt20_2024[[#This Row],[scored_4s]]+iccwt20_2024[[#This Row],[scored_6s]]</f>
        <v>2</v>
      </c>
      <c r="P176" s="2">
        <v>1</v>
      </c>
      <c r="Q176" s="2">
        <v>1</v>
      </c>
      <c r="R176" s="2">
        <v>103.7</v>
      </c>
      <c r="S176" s="2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175</v>
      </c>
    </row>
    <row r="177" spans="1:26">
      <c r="A177" t="s">
        <v>58</v>
      </c>
      <c r="B177" t="s">
        <v>31</v>
      </c>
      <c r="C177" s="1" t="str">
        <f>MID(iccwt20_2024[[#This Row],[Times]],FIND(",",iccwt20_2024[[#This Row],[Times]])+2,LEN(iccwt20_2024[[#This Row],[Times]])-FIND(",",iccwt20_2024[[#This Row],[Times]])-1)</f>
        <v>03:00 PM LOCAL  </v>
      </c>
      <c r="D177" s="1" t="str">
        <f>MID(iccwt20_2024[[#This Row],[Times]],FIND(",",iccwt20_2024[[#This Row],[Times]])-3,6)&amp;" 2024"</f>
        <v> 06, 0 2024</v>
      </c>
      <c r="E177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7" t="str">
        <f>TEXT(DATE(2024,MONTH(DATEVALUE(LEFT(iccwt20_2024[[#This Row],[Times]],3)&amp;" 1")),MID(iccwt20_2024[[#This Row],[Times]],5,2)),"dddd")</f>
        <v>Thursday</v>
      </c>
      <c r="G177" t="s">
        <v>624</v>
      </c>
      <c r="H177" t="s">
        <v>429</v>
      </c>
      <c r="I177" t="s">
        <v>437</v>
      </c>
      <c r="J177" t="s">
        <v>625</v>
      </c>
      <c r="K177" t="s">
        <v>394</v>
      </c>
      <c r="L177" s="2" t="s">
        <v>632</v>
      </c>
      <c r="M177" s="2">
        <v>14</v>
      </c>
      <c r="N177" s="2">
        <v>13</v>
      </c>
      <c r="O177" s="2">
        <f>iccwt20_2024[[#This Row],[scored_4s]]+iccwt20_2024[[#This Row],[scored_6s]]</f>
        <v>1</v>
      </c>
      <c r="P177" s="2">
        <v>0</v>
      </c>
      <c r="Q177" s="2">
        <v>1</v>
      </c>
      <c r="R177" s="2">
        <v>107.69</v>
      </c>
      <c r="S177" s="2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176</v>
      </c>
    </row>
    <row r="178" spans="1:26">
      <c r="A178" t="s">
        <v>58</v>
      </c>
      <c r="B178" t="s">
        <v>31</v>
      </c>
      <c r="C178" s="1" t="str">
        <f>MID(iccwt20_2024[[#This Row],[Times]],FIND(",",iccwt20_2024[[#This Row],[Times]])+2,LEN(iccwt20_2024[[#This Row],[Times]])-FIND(",",iccwt20_2024[[#This Row],[Times]])-1)</f>
        <v>03:00 PM LOCAL  </v>
      </c>
      <c r="D178" s="1" t="str">
        <f>MID(iccwt20_2024[[#This Row],[Times]],FIND(",",iccwt20_2024[[#This Row],[Times]])-3,6)&amp;" 2024"</f>
        <v> 06, 0 2024</v>
      </c>
      <c r="E178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8" t="str">
        <f>TEXT(DATE(2024,MONTH(DATEVALUE(LEFT(iccwt20_2024[[#This Row],[Times]],3)&amp;" 1")),MID(iccwt20_2024[[#This Row],[Times]],5,2)),"dddd")</f>
        <v>Thursday</v>
      </c>
      <c r="G178" t="s">
        <v>624</v>
      </c>
      <c r="H178" t="s">
        <v>429</v>
      </c>
      <c r="I178" t="s">
        <v>437</v>
      </c>
      <c r="J178" t="s">
        <v>625</v>
      </c>
      <c r="K178" t="s">
        <v>382</v>
      </c>
      <c r="L178" s="2" t="s">
        <v>633</v>
      </c>
      <c r="M178" s="2">
        <v>1</v>
      </c>
      <c r="N178" s="2">
        <v>2</v>
      </c>
      <c r="O178" s="2">
        <f>iccwt20_2024[[#This Row],[scored_4s]]+iccwt20_2024[[#This Row],[scored_6s]]</f>
        <v>0</v>
      </c>
      <c r="P178" s="2">
        <v>0</v>
      </c>
      <c r="Q178" s="2">
        <v>0</v>
      </c>
      <c r="R178" s="2">
        <v>50</v>
      </c>
      <c r="S178" s="2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177</v>
      </c>
    </row>
    <row r="179" spans="1:26">
      <c r="A179" t="s">
        <v>58</v>
      </c>
      <c r="B179" t="s">
        <v>31</v>
      </c>
      <c r="C179" s="1" t="str">
        <f>MID(iccwt20_2024[[#This Row],[Times]],FIND(",",iccwt20_2024[[#This Row],[Times]])+2,LEN(iccwt20_2024[[#This Row],[Times]])-FIND(",",iccwt20_2024[[#This Row],[Times]])-1)</f>
        <v>03:00 PM LOCAL  </v>
      </c>
      <c r="D179" s="1" t="str">
        <f>MID(iccwt20_2024[[#This Row],[Times]],FIND(",",iccwt20_2024[[#This Row],[Times]])-3,6)&amp;" 2024"</f>
        <v> 06, 0 2024</v>
      </c>
      <c r="E179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79" t="str">
        <f>TEXT(DATE(2024,MONTH(DATEVALUE(LEFT(iccwt20_2024[[#This Row],[Times]],3)&amp;" 1")),MID(iccwt20_2024[[#This Row],[Times]],5,2)),"dddd")</f>
        <v>Thursday</v>
      </c>
      <c r="G179" t="s">
        <v>624</v>
      </c>
      <c r="H179" t="s">
        <v>429</v>
      </c>
      <c r="I179" t="s">
        <v>437</v>
      </c>
      <c r="J179" t="s">
        <v>625</v>
      </c>
      <c r="K179" t="s">
        <v>357</v>
      </c>
      <c r="L179" s="2" t="s">
        <v>634</v>
      </c>
      <c r="M179" s="2">
        <v>11</v>
      </c>
      <c r="N179" s="2">
        <v>8</v>
      </c>
      <c r="O179" s="2">
        <f>iccwt20_2024[[#This Row],[scored_4s]]+iccwt20_2024[[#This Row],[scored_6s]]</f>
        <v>1</v>
      </c>
      <c r="P179" s="2">
        <v>0</v>
      </c>
      <c r="Q179" s="2">
        <v>1</v>
      </c>
      <c r="R179" s="2">
        <v>137.5</v>
      </c>
      <c r="S179" s="2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178</v>
      </c>
    </row>
    <row r="180" spans="1:26">
      <c r="A180" t="s">
        <v>58</v>
      </c>
      <c r="B180" t="s">
        <v>31</v>
      </c>
      <c r="C180" s="1" t="str">
        <f>MID(iccwt20_2024[[#This Row],[Times]],FIND(",",iccwt20_2024[[#This Row],[Times]])+2,LEN(iccwt20_2024[[#This Row],[Times]])-FIND(",",iccwt20_2024[[#This Row],[Times]])-1)</f>
        <v>03:00 PM LOCAL  </v>
      </c>
      <c r="D180" s="1" t="str">
        <f>MID(iccwt20_2024[[#This Row],[Times]],FIND(",",iccwt20_2024[[#This Row],[Times]])-3,6)&amp;" 2024"</f>
        <v> 06, 0 2024</v>
      </c>
      <c r="E180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0" t="str">
        <f>TEXT(DATE(2024,MONTH(DATEVALUE(LEFT(iccwt20_2024[[#This Row],[Times]],3)&amp;" 1")),MID(iccwt20_2024[[#This Row],[Times]],5,2)),"dddd")</f>
        <v>Thursday</v>
      </c>
      <c r="G180" t="s">
        <v>624</v>
      </c>
      <c r="H180" t="s">
        <v>429</v>
      </c>
      <c r="I180" t="s">
        <v>437</v>
      </c>
      <c r="J180" t="s">
        <v>625</v>
      </c>
      <c r="K180" t="s">
        <v>101</v>
      </c>
      <c r="L180" s="2" t="s">
        <v>475</v>
      </c>
      <c r="M180" s="2">
        <v>6</v>
      </c>
      <c r="N180" s="2">
        <v>4</v>
      </c>
      <c r="O180" s="2">
        <f>iccwt20_2024[[#This Row],[scored_4s]]+iccwt20_2024[[#This Row],[scored_6s]]</f>
        <v>0</v>
      </c>
      <c r="P180" s="2">
        <v>0</v>
      </c>
      <c r="Q180" s="2">
        <v>0</v>
      </c>
      <c r="R180" s="2">
        <v>150</v>
      </c>
      <c r="S180" s="2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179</v>
      </c>
    </row>
    <row r="181" spans="1:26">
      <c r="A181" t="s">
        <v>58</v>
      </c>
      <c r="B181" t="s">
        <v>31</v>
      </c>
      <c r="C181" s="1" t="str">
        <f>MID(iccwt20_2024[[#This Row],[Times]],FIND(",",iccwt20_2024[[#This Row],[Times]])+2,LEN(iccwt20_2024[[#This Row],[Times]])-FIND(",",iccwt20_2024[[#This Row],[Times]])-1)</f>
        <v>03:00 PM LOCAL  </v>
      </c>
      <c r="D181" s="1" t="str">
        <f>MID(iccwt20_2024[[#This Row],[Times]],FIND(",",iccwt20_2024[[#This Row],[Times]])-3,6)&amp;" 2024"</f>
        <v> 06, 0 2024</v>
      </c>
      <c r="E181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1" t="str">
        <f>TEXT(DATE(2024,MONTH(DATEVALUE(LEFT(iccwt20_2024[[#This Row],[Times]],3)&amp;" 1")),MID(iccwt20_2024[[#This Row],[Times]],5,2)),"dddd")</f>
        <v>Thursday</v>
      </c>
      <c r="G181" t="s">
        <v>624</v>
      </c>
      <c r="H181" t="s">
        <v>429</v>
      </c>
      <c r="I181" t="s">
        <v>437</v>
      </c>
      <c r="J181" t="s">
        <v>625</v>
      </c>
      <c r="K181" t="s">
        <v>369</v>
      </c>
      <c r="L181" s="2" t="s">
        <v>475</v>
      </c>
      <c r="M181" s="2">
        <v>0</v>
      </c>
      <c r="N181" s="2">
        <v>0</v>
      </c>
      <c r="O181" s="2">
        <f>iccwt20_2024[[#This Row],[scored_4s]]+iccwt20_2024[[#This Row],[scored_6s]]</f>
        <v>0</v>
      </c>
      <c r="P181" s="2">
        <v>0</v>
      </c>
      <c r="Q181" s="2">
        <v>0</v>
      </c>
      <c r="R181" s="2">
        <v>0</v>
      </c>
      <c r="S181" s="2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180</v>
      </c>
    </row>
    <row r="182" spans="1:26">
      <c r="A182" t="s">
        <v>58</v>
      </c>
      <c r="B182" t="s">
        <v>31</v>
      </c>
      <c r="C182" s="1" t="str">
        <f>MID(iccwt20_2024[[#This Row],[Times]],FIND(",",iccwt20_2024[[#This Row],[Times]])+2,LEN(iccwt20_2024[[#This Row],[Times]])-FIND(",",iccwt20_2024[[#This Row],[Times]])-1)</f>
        <v>03:00 PM LOCAL  </v>
      </c>
      <c r="D182" s="1" t="str">
        <f>MID(iccwt20_2024[[#This Row],[Times]],FIND(",",iccwt20_2024[[#This Row],[Times]])-3,6)&amp;" 2024"</f>
        <v> 06, 0 2024</v>
      </c>
      <c r="E182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2" t="str">
        <f>TEXT(DATE(2024,MONTH(DATEVALUE(LEFT(iccwt20_2024[[#This Row],[Times]],3)&amp;" 1")),MID(iccwt20_2024[[#This Row],[Times]],5,2)),"dddd")</f>
        <v>Thursday</v>
      </c>
      <c r="G182" t="s">
        <v>624</v>
      </c>
      <c r="H182" t="s">
        <v>437</v>
      </c>
      <c r="I182" t="s">
        <v>429</v>
      </c>
      <c r="J182" t="s">
        <v>635</v>
      </c>
      <c r="K182" t="s">
        <v>148</v>
      </c>
      <c r="L182" s="2" t="s">
        <v>636</v>
      </c>
      <c r="M182" s="2">
        <v>7</v>
      </c>
      <c r="N182" s="2">
        <v>15</v>
      </c>
      <c r="O182" s="2">
        <f>iccwt20_2024[[#This Row],[scored_4s]]+iccwt20_2024[[#This Row],[scored_6s]]</f>
        <v>0</v>
      </c>
      <c r="P182" s="2">
        <v>0</v>
      </c>
      <c r="Q182" s="2">
        <v>0</v>
      </c>
      <c r="R182" s="2">
        <v>46.67</v>
      </c>
      <c r="S182" s="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181</v>
      </c>
    </row>
    <row r="183" spans="1:26">
      <c r="A183" t="s">
        <v>58</v>
      </c>
      <c r="B183" t="s">
        <v>31</v>
      </c>
      <c r="C183" s="1" t="str">
        <f>MID(iccwt20_2024[[#This Row],[Times]],FIND(",",iccwt20_2024[[#This Row],[Times]])+2,LEN(iccwt20_2024[[#This Row],[Times]])-FIND(",",iccwt20_2024[[#This Row],[Times]])-1)</f>
        <v>03:00 PM LOCAL  </v>
      </c>
      <c r="D183" s="1" t="str">
        <f>MID(iccwt20_2024[[#This Row],[Times]],FIND(",",iccwt20_2024[[#This Row],[Times]])-3,6)&amp;" 2024"</f>
        <v> 06, 0 2024</v>
      </c>
      <c r="E183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3" t="str">
        <f>TEXT(DATE(2024,MONTH(DATEVALUE(LEFT(iccwt20_2024[[#This Row],[Times]],3)&amp;" 1")),MID(iccwt20_2024[[#This Row],[Times]],5,2)),"dddd")</f>
        <v>Thursday</v>
      </c>
      <c r="G183" t="s">
        <v>624</v>
      </c>
      <c r="H183" t="s">
        <v>437</v>
      </c>
      <c r="I183" t="s">
        <v>429</v>
      </c>
      <c r="J183" t="s">
        <v>635</v>
      </c>
      <c r="K183" t="s">
        <v>243</v>
      </c>
      <c r="L183" s="2" t="s">
        <v>637</v>
      </c>
      <c r="M183" s="2">
        <v>26</v>
      </c>
      <c r="N183" s="2">
        <v>20</v>
      </c>
      <c r="O183" s="2">
        <f>iccwt20_2024[[#This Row],[scored_4s]]+iccwt20_2024[[#This Row],[scored_6s]]</f>
        <v>4</v>
      </c>
      <c r="P183" s="2">
        <v>3</v>
      </c>
      <c r="Q183" s="2">
        <v>1</v>
      </c>
      <c r="R183" s="2">
        <v>130</v>
      </c>
      <c r="S183" s="2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182</v>
      </c>
    </row>
    <row r="184" spans="1:26">
      <c r="A184" t="s">
        <v>58</v>
      </c>
      <c r="B184" t="s">
        <v>31</v>
      </c>
      <c r="C184" s="1" t="str">
        <f>MID(iccwt20_2024[[#This Row],[Times]],FIND(",",iccwt20_2024[[#This Row],[Times]])+2,LEN(iccwt20_2024[[#This Row],[Times]])-FIND(",",iccwt20_2024[[#This Row],[Times]])-1)</f>
        <v>03:00 PM LOCAL  </v>
      </c>
      <c r="D184" s="1" t="str">
        <f>MID(iccwt20_2024[[#This Row],[Times]],FIND(",",iccwt20_2024[[#This Row],[Times]])-3,6)&amp;" 2024"</f>
        <v> 06, 0 2024</v>
      </c>
      <c r="E184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4" t="str">
        <f>TEXT(DATE(2024,MONTH(DATEVALUE(LEFT(iccwt20_2024[[#This Row],[Times]],3)&amp;" 1")),MID(iccwt20_2024[[#This Row],[Times]],5,2)),"dddd")</f>
        <v>Thursday</v>
      </c>
      <c r="G184" t="s">
        <v>624</v>
      </c>
      <c r="H184" t="s">
        <v>437</v>
      </c>
      <c r="I184" t="s">
        <v>429</v>
      </c>
      <c r="J184" t="s">
        <v>635</v>
      </c>
      <c r="K184" t="s">
        <v>110</v>
      </c>
      <c r="L184" s="2" t="s">
        <v>638</v>
      </c>
      <c r="M184" s="2">
        <v>19</v>
      </c>
      <c r="N184" s="2">
        <v>17</v>
      </c>
      <c r="O184" s="2">
        <f>iccwt20_2024[[#This Row],[scored_4s]]+iccwt20_2024[[#This Row],[scored_6s]]</f>
        <v>2</v>
      </c>
      <c r="P184" s="2">
        <v>2</v>
      </c>
      <c r="Q184" s="2">
        <v>0</v>
      </c>
      <c r="R184" s="2">
        <v>111.76</v>
      </c>
      <c r="S184" s="2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183</v>
      </c>
    </row>
    <row r="185" spans="1:26">
      <c r="A185" t="s">
        <v>58</v>
      </c>
      <c r="B185" t="s">
        <v>31</v>
      </c>
      <c r="C185" s="1" t="str">
        <f>MID(iccwt20_2024[[#This Row],[Times]],FIND(",",iccwt20_2024[[#This Row],[Times]])+2,LEN(iccwt20_2024[[#This Row],[Times]])-FIND(",",iccwt20_2024[[#This Row],[Times]])-1)</f>
        <v>03:00 PM LOCAL  </v>
      </c>
      <c r="D185" s="1" t="str">
        <f>MID(iccwt20_2024[[#This Row],[Times]],FIND(",",iccwt20_2024[[#This Row],[Times]])-3,6)&amp;" 2024"</f>
        <v> 06, 0 2024</v>
      </c>
      <c r="E185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5" t="str">
        <f>TEXT(DATE(2024,MONTH(DATEVALUE(LEFT(iccwt20_2024[[#This Row],[Times]],3)&amp;" 1")),MID(iccwt20_2024[[#This Row],[Times]],5,2)),"dddd")</f>
        <v>Thursday</v>
      </c>
      <c r="G185" t="s">
        <v>624</v>
      </c>
      <c r="H185" t="s">
        <v>437</v>
      </c>
      <c r="I185" t="s">
        <v>429</v>
      </c>
      <c r="J185" t="s">
        <v>635</v>
      </c>
      <c r="K185" t="s">
        <v>312</v>
      </c>
      <c r="L185" s="2" t="s">
        <v>475</v>
      </c>
      <c r="M185" s="2">
        <v>47</v>
      </c>
      <c r="N185" s="2">
        <v>35</v>
      </c>
      <c r="O185" s="2">
        <f>iccwt20_2024[[#This Row],[scored_4s]]+iccwt20_2024[[#This Row],[scored_6s]]</f>
        <v>4</v>
      </c>
      <c r="P185" s="2">
        <v>2</v>
      </c>
      <c r="Q185" s="2">
        <v>2</v>
      </c>
      <c r="R185" s="2">
        <v>134.29</v>
      </c>
      <c r="S185" s="2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184</v>
      </c>
    </row>
    <row r="186" spans="1:26">
      <c r="A186" t="s">
        <v>58</v>
      </c>
      <c r="B186" t="s">
        <v>31</v>
      </c>
      <c r="C186" s="1" t="str">
        <f>MID(iccwt20_2024[[#This Row],[Times]],FIND(",",iccwt20_2024[[#This Row],[Times]])+2,LEN(iccwt20_2024[[#This Row],[Times]])-FIND(",",iccwt20_2024[[#This Row],[Times]])-1)</f>
        <v>03:00 PM LOCAL  </v>
      </c>
      <c r="D186" s="1" t="str">
        <f>MID(iccwt20_2024[[#This Row],[Times]],FIND(",",iccwt20_2024[[#This Row],[Times]])-3,6)&amp;" 2024"</f>
        <v> 06, 0 2024</v>
      </c>
      <c r="E186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6" t="str">
        <f>TEXT(DATE(2024,MONTH(DATEVALUE(LEFT(iccwt20_2024[[#This Row],[Times]],3)&amp;" 1")),MID(iccwt20_2024[[#This Row],[Times]],5,2)),"dddd")</f>
        <v>Thursday</v>
      </c>
      <c r="G186" t="s">
        <v>624</v>
      </c>
      <c r="H186" t="s">
        <v>437</v>
      </c>
      <c r="I186" t="s">
        <v>429</v>
      </c>
      <c r="J186" t="s">
        <v>635</v>
      </c>
      <c r="K186" t="s">
        <v>237</v>
      </c>
      <c r="L186" s="2" t="s">
        <v>501</v>
      </c>
      <c r="M186" s="2">
        <v>3</v>
      </c>
      <c r="N186" s="2">
        <v>5</v>
      </c>
      <c r="O186" s="2">
        <f>iccwt20_2024[[#This Row],[scored_4s]]+iccwt20_2024[[#This Row],[scored_6s]]</f>
        <v>0</v>
      </c>
      <c r="P186" s="2">
        <v>0</v>
      </c>
      <c r="Q186" s="2">
        <v>0</v>
      </c>
      <c r="R186" s="2">
        <v>60</v>
      </c>
      <c r="S186" s="2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185</v>
      </c>
    </row>
    <row r="187" spans="1:26">
      <c r="A187" t="s">
        <v>58</v>
      </c>
      <c r="B187" t="s">
        <v>31</v>
      </c>
      <c r="C187" s="1" t="str">
        <f>MID(iccwt20_2024[[#This Row],[Times]],FIND(",",iccwt20_2024[[#This Row],[Times]])+2,LEN(iccwt20_2024[[#This Row],[Times]])-FIND(",",iccwt20_2024[[#This Row],[Times]])-1)</f>
        <v>03:00 PM LOCAL  </v>
      </c>
      <c r="D187" s="1" t="str">
        <f>MID(iccwt20_2024[[#This Row],[Times]],FIND(",",iccwt20_2024[[#This Row],[Times]])-3,6)&amp;" 2024"</f>
        <v> 06, 0 2024</v>
      </c>
      <c r="E187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7" t="str">
        <f>TEXT(DATE(2024,MONTH(DATEVALUE(LEFT(iccwt20_2024[[#This Row],[Times]],3)&amp;" 1")),MID(iccwt20_2024[[#This Row],[Times]],5,2)),"dddd")</f>
        <v>Thursday</v>
      </c>
      <c r="G187" t="s">
        <v>624</v>
      </c>
      <c r="H187" t="s">
        <v>437</v>
      </c>
      <c r="I187" t="s">
        <v>429</v>
      </c>
      <c r="J187" t="s">
        <v>635</v>
      </c>
      <c r="K187" t="s">
        <v>244</v>
      </c>
      <c r="L187" s="2" t="s">
        <v>639</v>
      </c>
      <c r="M187" s="2">
        <v>35</v>
      </c>
      <c r="N187" s="2">
        <v>17</v>
      </c>
      <c r="O187" s="2">
        <f>iccwt20_2024[[#This Row],[scored_4s]]+iccwt20_2024[[#This Row],[scored_6s]]</f>
        <v>4</v>
      </c>
      <c r="P187" s="2">
        <v>0</v>
      </c>
      <c r="Q187" s="2">
        <v>4</v>
      </c>
      <c r="R187" s="2">
        <v>205.88</v>
      </c>
      <c r="S187" s="2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186</v>
      </c>
    </row>
    <row r="188" spans="1:26">
      <c r="A188" t="s">
        <v>58</v>
      </c>
      <c r="B188" t="s">
        <v>31</v>
      </c>
      <c r="C188" s="1" t="str">
        <f>MID(iccwt20_2024[[#This Row],[Times]],FIND(",",iccwt20_2024[[#This Row],[Times]])+2,LEN(iccwt20_2024[[#This Row],[Times]])-FIND(",",iccwt20_2024[[#This Row],[Times]])-1)</f>
        <v>03:00 PM LOCAL  </v>
      </c>
      <c r="D188" s="1" t="str">
        <f>MID(iccwt20_2024[[#This Row],[Times]],FIND(",",iccwt20_2024[[#This Row],[Times]])-3,6)&amp;" 2024"</f>
        <v> 06, 0 2024</v>
      </c>
      <c r="E188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188" t="str">
        <f>TEXT(DATE(2024,MONTH(DATEVALUE(LEFT(iccwt20_2024[[#This Row],[Times]],3)&amp;" 1")),MID(iccwt20_2024[[#This Row],[Times]],5,2)),"dddd")</f>
        <v>Thursday</v>
      </c>
      <c r="G188" t="s">
        <v>624</v>
      </c>
      <c r="H188" t="s">
        <v>437</v>
      </c>
      <c r="I188" t="s">
        <v>429</v>
      </c>
      <c r="J188" t="s">
        <v>635</v>
      </c>
      <c r="K188" t="s">
        <v>115</v>
      </c>
      <c r="L188" s="2" t="s">
        <v>475</v>
      </c>
      <c r="M188" s="2">
        <v>4</v>
      </c>
      <c r="N188" s="2">
        <v>3</v>
      </c>
      <c r="O188" s="2">
        <f>iccwt20_2024[[#This Row],[scored_4s]]+iccwt20_2024[[#This Row],[scored_6s]]</f>
        <v>0</v>
      </c>
      <c r="P188" s="2">
        <v>0</v>
      </c>
      <c r="Q188" s="2">
        <v>0</v>
      </c>
      <c r="R188" s="2">
        <v>133.33</v>
      </c>
      <c r="S188" s="2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187</v>
      </c>
    </row>
    <row r="189" spans="1:26">
      <c r="A189" t="s">
        <v>41</v>
      </c>
      <c r="B189" t="s">
        <v>34</v>
      </c>
      <c r="C189" s="1" t="str">
        <f>MID(iccwt20_2024[[#This Row],[Times]],FIND(",",iccwt20_2024[[#This Row],[Times]])+2,LEN(iccwt20_2024[[#This Row],[Times]])-FIND(",",iccwt20_2024[[#This Row],[Times]])-1)</f>
        <v>10:30 AM LOCAL  </v>
      </c>
      <c r="D189" s="1" t="str">
        <f>MID(iccwt20_2024[[#This Row],[Times]],FIND(",",iccwt20_2024[[#This Row],[Times]])-3,6)&amp;" 2024"</f>
        <v> 07, 1 2024</v>
      </c>
      <c r="E189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89" t="str">
        <f>TEXT(DATE(2024,MONTH(DATEVALUE(LEFT(iccwt20_2024[[#This Row],[Times]],3)&amp;" 1")),MID(iccwt20_2024[[#This Row],[Times]],5,2)),"dddd")</f>
        <v>Friday</v>
      </c>
      <c r="G189" t="s">
        <v>640</v>
      </c>
      <c r="H189" t="s">
        <v>425</v>
      </c>
      <c r="I189" t="s">
        <v>428</v>
      </c>
      <c r="J189" t="s">
        <v>641</v>
      </c>
      <c r="K189" t="s">
        <v>2</v>
      </c>
      <c r="L189" s="2" t="s">
        <v>642</v>
      </c>
      <c r="M189" s="2">
        <v>14</v>
      </c>
      <c r="N189" s="2">
        <v>13</v>
      </c>
      <c r="O189" s="2">
        <f>iccwt20_2024[[#This Row],[scored_4s]]+iccwt20_2024[[#This Row],[scored_6s]]</f>
        <v>3</v>
      </c>
      <c r="P189" s="2">
        <v>3</v>
      </c>
      <c r="Q189" s="2">
        <v>0</v>
      </c>
      <c r="R189" s="2">
        <v>107.69</v>
      </c>
      <c r="S189" s="2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188</v>
      </c>
    </row>
    <row r="190" spans="1:26">
      <c r="A190" t="s">
        <v>41</v>
      </c>
      <c r="B190" t="s">
        <v>34</v>
      </c>
      <c r="C190" s="1" t="str">
        <f>MID(iccwt20_2024[[#This Row],[Times]],FIND(",",iccwt20_2024[[#This Row],[Times]])+2,LEN(iccwt20_2024[[#This Row],[Times]])-FIND(",",iccwt20_2024[[#This Row],[Times]])-1)</f>
        <v>10:30 AM LOCAL  </v>
      </c>
      <c r="D190" s="1" t="str">
        <f>MID(iccwt20_2024[[#This Row],[Times]],FIND(",",iccwt20_2024[[#This Row],[Times]])-3,6)&amp;" 2024"</f>
        <v> 07, 1 2024</v>
      </c>
      <c r="E190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0" t="str">
        <f>TEXT(DATE(2024,MONTH(DATEVALUE(LEFT(iccwt20_2024[[#This Row],[Times]],3)&amp;" 1")),MID(iccwt20_2024[[#This Row],[Times]],5,2)),"dddd")</f>
        <v>Friday</v>
      </c>
      <c r="G190" t="s">
        <v>640</v>
      </c>
      <c r="H190" t="s">
        <v>425</v>
      </c>
      <c r="I190" t="s">
        <v>428</v>
      </c>
      <c r="J190" t="s">
        <v>641</v>
      </c>
      <c r="K190" t="s">
        <v>273</v>
      </c>
      <c r="L190" s="2" t="s">
        <v>643</v>
      </c>
      <c r="M190" s="2">
        <v>6</v>
      </c>
      <c r="N190" s="2">
        <v>10</v>
      </c>
      <c r="O190" s="2">
        <f>iccwt20_2024[[#This Row],[scored_4s]]+iccwt20_2024[[#This Row],[scored_6s]]</f>
        <v>1</v>
      </c>
      <c r="P190" s="2">
        <v>1</v>
      </c>
      <c r="Q190" s="2">
        <v>0</v>
      </c>
      <c r="R190" s="2">
        <v>60</v>
      </c>
      <c r="S190" s="2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189</v>
      </c>
    </row>
    <row r="191" spans="1:26">
      <c r="A191" t="s">
        <v>41</v>
      </c>
      <c r="B191" t="s">
        <v>34</v>
      </c>
      <c r="C191" s="1" t="str">
        <f>MID(iccwt20_2024[[#This Row],[Times]],FIND(",",iccwt20_2024[[#This Row],[Times]])+2,LEN(iccwt20_2024[[#This Row],[Times]])-FIND(",",iccwt20_2024[[#This Row],[Times]])-1)</f>
        <v>10:30 AM LOCAL  </v>
      </c>
      <c r="D191" s="1" t="str">
        <f>MID(iccwt20_2024[[#This Row],[Times]],FIND(",",iccwt20_2024[[#This Row],[Times]])-3,6)&amp;" 2024"</f>
        <v> 07, 1 2024</v>
      </c>
      <c r="E191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1" t="str">
        <f>TEXT(DATE(2024,MONTH(DATEVALUE(LEFT(iccwt20_2024[[#This Row],[Times]],3)&amp;" 1")),MID(iccwt20_2024[[#This Row],[Times]],5,2)),"dddd")</f>
        <v>Friday</v>
      </c>
      <c r="G191" t="s">
        <v>640</v>
      </c>
      <c r="H191" t="s">
        <v>425</v>
      </c>
      <c r="I191" t="s">
        <v>428</v>
      </c>
      <c r="J191" t="s">
        <v>641</v>
      </c>
      <c r="K191" t="s">
        <v>292</v>
      </c>
      <c r="L191" s="2" t="s">
        <v>644</v>
      </c>
      <c r="M191" s="2">
        <v>18</v>
      </c>
      <c r="N191" s="2">
        <v>14</v>
      </c>
      <c r="O191" s="2">
        <f>iccwt20_2024[[#This Row],[scored_4s]]+iccwt20_2024[[#This Row],[scored_6s]]</f>
        <v>2</v>
      </c>
      <c r="P191" s="2">
        <v>2</v>
      </c>
      <c r="Q191" s="2">
        <v>0</v>
      </c>
      <c r="R191" s="2">
        <v>128.57</v>
      </c>
      <c r="S191" s="2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190</v>
      </c>
    </row>
    <row r="192" spans="1:26">
      <c r="A192" t="s">
        <v>41</v>
      </c>
      <c r="B192" t="s">
        <v>34</v>
      </c>
      <c r="C192" s="1" t="str">
        <f>MID(iccwt20_2024[[#This Row],[Times]],FIND(",",iccwt20_2024[[#This Row],[Times]])+2,LEN(iccwt20_2024[[#This Row],[Times]])-FIND(",",iccwt20_2024[[#This Row],[Times]])-1)</f>
        <v>10:30 AM LOCAL  </v>
      </c>
      <c r="D192" s="1" t="str">
        <f>MID(iccwt20_2024[[#This Row],[Times]],FIND(",",iccwt20_2024[[#This Row],[Times]])-3,6)&amp;" 2024"</f>
        <v> 07, 1 2024</v>
      </c>
      <c r="E192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2" t="str">
        <f>TEXT(DATE(2024,MONTH(DATEVALUE(LEFT(iccwt20_2024[[#This Row],[Times]],3)&amp;" 1")),MID(iccwt20_2024[[#This Row],[Times]],5,2)),"dddd")</f>
        <v>Friday</v>
      </c>
      <c r="G192" t="s">
        <v>640</v>
      </c>
      <c r="H192" t="s">
        <v>425</v>
      </c>
      <c r="I192" t="s">
        <v>428</v>
      </c>
      <c r="J192" t="s">
        <v>641</v>
      </c>
      <c r="K192" t="s">
        <v>134</v>
      </c>
      <c r="L192" s="2" t="s">
        <v>645</v>
      </c>
      <c r="M192" s="2">
        <v>7</v>
      </c>
      <c r="N192" s="2">
        <v>9</v>
      </c>
      <c r="O192" s="2">
        <f>iccwt20_2024[[#This Row],[scored_4s]]+iccwt20_2024[[#This Row],[scored_6s]]</f>
        <v>1</v>
      </c>
      <c r="P192" s="2">
        <v>1</v>
      </c>
      <c r="Q192" s="2">
        <v>0</v>
      </c>
      <c r="R192" s="2">
        <v>77.78</v>
      </c>
      <c r="S192" s="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191</v>
      </c>
    </row>
    <row r="193" spans="1:26">
      <c r="A193" t="s">
        <v>41</v>
      </c>
      <c r="B193" t="s">
        <v>34</v>
      </c>
      <c r="C193" s="1" t="str">
        <f>MID(iccwt20_2024[[#This Row],[Times]],FIND(",",iccwt20_2024[[#This Row],[Times]])+2,LEN(iccwt20_2024[[#This Row],[Times]])-FIND(",",iccwt20_2024[[#This Row],[Times]])-1)</f>
        <v>10:30 AM LOCAL  </v>
      </c>
      <c r="D193" s="1" t="str">
        <f>MID(iccwt20_2024[[#This Row],[Times]],FIND(",",iccwt20_2024[[#This Row],[Times]])-3,6)&amp;" 2024"</f>
        <v> 07, 1 2024</v>
      </c>
      <c r="E193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3" t="str">
        <f>TEXT(DATE(2024,MONTH(DATEVALUE(LEFT(iccwt20_2024[[#This Row],[Times]],3)&amp;" 1")),MID(iccwt20_2024[[#This Row],[Times]],5,2)),"dddd")</f>
        <v>Friday</v>
      </c>
      <c r="G193" t="s">
        <v>640</v>
      </c>
      <c r="H193" t="s">
        <v>425</v>
      </c>
      <c r="I193" t="s">
        <v>428</v>
      </c>
      <c r="J193" t="s">
        <v>641</v>
      </c>
      <c r="K193" t="s">
        <v>276</v>
      </c>
      <c r="L193" s="2" t="s">
        <v>646</v>
      </c>
      <c r="M193" s="2">
        <v>49</v>
      </c>
      <c r="N193" s="2">
        <v>35</v>
      </c>
      <c r="O193" s="2">
        <f>iccwt20_2024[[#This Row],[scored_4s]]+iccwt20_2024[[#This Row],[scored_6s]]</f>
        <v>5</v>
      </c>
      <c r="P193" s="2">
        <v>3</v>
      </c>
      <c r="Q193" s="2">
        <v>2</v>
      </c>
      <c r="R193" s="2">
        <v>140</v>
      </c>
      <c r="S193" s="2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192</v>
      </c>
    </row>
    <row r="194" spans="1:26">
      <c r="A194" t="s">
        <v>41</v>
      </c>
      <c r="B194" t="s">
        <v>34</v>
      </c>
      <c r="C194" s="1" t="str">
        <f>MID(iccwt20_2024[[#This Row],[Times]],FIND(",",iccwt20_2024[[#This Row],[Times]])+2,LEN(iccwt20_2024[[#This Row],[Times]])-FIND(",",iccwt20_2024[[#This Row],[Times]])-1)</f>
        <v>10:30 AM LOCAL  </v>
      </c>
      <c r="D194" s="1" t="str">
        <f>MID(iccwt20_2024[[#This Row],[Times]],FIND(",",iccwt20_2024[[#This Row],[Times]])-3,6)&amp;" 2024"</f>
        <v> 07, 1 2024</v>
      </c>
      <c r="E194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4" t="str">
        <f>TEXT(DATE(2024,MONTH(DATEVALUE(LEFT(iccwt20_2024[[#This Row],[Times]],3)&amp;" 1")),MID(iccwt20_2024[[#This Row],[Times]],5,2)),"dddd")</f>
        <v>Friday</v>
      </c>
      <c r="G194" t="s">
        <v>640</v>
      </c>
      <c r="H194" t="s">
        <v>425</v>
      </c>
      <c r="I194" t="s">
        <v>428</v>
      </c>
      <c r="J194" t="s">
        <v>641</v>
      </c>
      <c r="K194" t="s">
        <v>353</v>
      </c>
      <c r="L194" s="2" t="s">
        <v>647</v>
      </c>
      <c r="M194" s="2">
        <v>37</v>
      </c>
      <c r="N194" s="2">
        <v>36</v>
      </c>
      <c r="O194" s="2">
        <f>iccwt20_2024[[#This Row],[scored_4s]]+iccwt20_2024[[#This Row],[scored_6s]]</f>
        <v>3</v>
      </c>
      <c r="P194" s="2">
        <v>3</v>
      </c>
      <c r="Q194" s="2">
        <v>0</v>
      </c>
      <c r="R194" s="2">
        <v>102.78</v>
      </c>
      <c r="S194" s="2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193</v>
      </c>
    </row>
    <row r="195" spans="1:26">
      <c r="A195" t="s">
        <v>41</v>
      </c>
      <c r="B195" t="s">
        <v>34</v>
      </c>
      <c r="C195" s="1" t="str">
        <f>MID(iccwt20_2024[[#This Row],[Times]],FIND(",",iccwt20_2024[[#This Row],[Times]])+2,LEN(iccwt20_2024[[#This Row],[Times]])-FIND(",",iccwt20_2024[[#This Row],[Times]])-1)</f>
        <v>10:30 AM LOCAL  </v>
      </c>
      <c r="D195" s="1" t="str">
        <f>MID(iccwt20_2024[[#This Row],[Times]],FIND(",",iccwt20_2024[[#This Row],[Times]])-3,6)&amp;" 2024"</f>
        <v> 07, 1 2024</v>
      </c>
      <c r="E195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5" t="str">
        <f>TEXT(DATE(2024,MONTH(DATEVALUE(LEFT(iccwt20_2024[[#This Row],[Times]],3)&amp;" 1")),MID(iccwt20_2024[[#This Row],[Times]],5,2)),"dddd")</f>
        <v>Friday</v>
      </c>
      <c r="G195" t="s">
        <v>640</v>
      </c>
      <c r="H195" t="s">
        <v>425</v>
      </c>
      <c r="I195" t="s">
        <v>428</v>
      </c>
      <c r="J195" t="s">
        <v>641</v>
      </c>
      <c r="K195" t="s">
        <v>133</v>
      </c>
      <c r="L195" s="2" t="s">
        <v>648</v>
      </c>
      <c r="M195" s="2">
        <v>0</v>
      </c>
      <c r="N195" s="2">
        <v>2</v>
      </c>
      <c r="O195" s="2">
        <f>iccwt20_2024[[#This Row],[scored_4s]]+iccwt20_2024[[#This Row],[scored_6s]]</f>
        <v>0</v>
      </c>
      <c r="P195" s="2">
        <v>0</v>
      </c>
      <c r="Q195" s="2">
        <v>0</v>
      </c>
      <c r="R195" s="2">
        <v>0</v>
      </c>
      <c r="S195" s="2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194</v>
      </c>
    </row>
    <row r="196" spans="1:26">
      <c r="A196" t="s">
        <v>41</v>
      </c>
      <c r="B196" t="s">
        <v>34</v>
      </c>
      <c r="C196" s="1" t="str">
        <f>MID(iccwt20_2024[[#This Row],[Times]],FIND(",",iccwt20_2024[[#This Row],[Times]])+2,LEN(iccwt20_2024[[#This Row],[Times]])-FIND(",",iccwt20_2024[[#This Row],[Times]])-1)</f>
        <v>10:30 AM LOCAL  </v>
      </c>
      <c r="D196" s="1" t="str">
        <f>MID(iccwt20_2024[[#This Row],[Times]],FIND(",",iccwt20_2024[[#This Row],[Times]])-3,6)&amp;" 2024"</f>
        <v> 07, 1 2024</v>
      </c>
      <c r="E196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6" t="str">
        <f>TEXT(DATE(2024,MONTH(DATEVALUE(LEFT(iccwt20_2024[[#This Row],[Times]],3)&amp;" 1")),MID(iccwt20_2024[[#This Row],[Times]],5,2)),"dddd")</f>
        <v>Friday</v>
      </c>
      <c r="G196" t="s">
        <v>640</v>
      </c>
      <c r="H196" t="s">
        <v>425</v>
      </c>
      <c r="I196" t="s">
        <v>428</v>
      </c>
      <c r="J196" t="s">
        <v>641</v>
      </c>
      <c r="K196" t="s">
        <v>327</v>
      </c>
      <c r="L196" s="2" t="s">
        <v>475</v>
      </c>
      <c r="M196" s="2">
        <v>1</v>
      </c>
      <c r="N196" s="2">
        <v>1</v>
      </c>
      <c r="O196" s="2">
        <f>iccwt20_2024[[#This Row],[scored_4s]]+iccwt20_2024[[#This Row],[scored_6s]]</f>
        <v>0</v>
      </c>
      <c r="P196" s="2">
        <v>0</v>
      </c>
      <c r="Q196" s="2">
        <v>0</v>
      </c>
      <c r="R196" s="2">
        <v>100</v>
      </c>
      <c r="S196" s="2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195</v>
      </c>
    </row>
    <row r="197" spans="1:26">
      <c r="A197" t="s">
        <v>41</v>
      </c>
      <c r="B197" t="s">
        <v>34</v>
      </c>
      <c r="C197" s="1" t="str">
        <f>MID(iccwt20_2024[[#This Row],[Times]],FIND(",",iccwt20_2024[[#This Row],[Times]])+2,LEN(iccwt20_2024[[#This Row],[Times]])-FIND(",",iccwt20_2024[[#This Row],[Times]])-1)</f>
        <v>10:30 AM LOCAL  </v>
      </c>
      <c r="D197" s="1" t="str">
        <f>MID(iccwt20_2024[[#This Row],[Times]],FIND(",",iccwt20_2024[[#This Row],[Times]])-3,6)&amp;" 2024"</f>
        <v> 07, 1 2024</v>
      </c>
      <c r="E197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7" t="str">
        <f>TEXT(DATE(2024,MONTH(DATEVALUE(LEFT(iccwt20_2024[[#This Row],[Times]],3)&amp;" 1")),MID(iccwt20_2024[[#This Row],[Times]],5,2)),"dddd")</f>
        <v>Friday</v>
      </c>
      <c r="G197" t="s">
        <v>640</v>
      </c>
      <c r="H197" t="s">
        <v>428</v>
      </c>
      <c r="I197" t="s">
        <v>425</v>
      </c>
      <c r="J197" t="s">
        <v>649</v>
      </c>
      <c r="K197" t="s">
        <v>49</v>
      </c>
      <c r="L197" s="2" t="s">
        <v>650</v>
      </c>
      <c r="M197" s="2">
        <v>17</v>
      </c>
      <c r="N197" s="2">
        <v>19</v>
      </c>
      <c r="O197" s="2">
        <f>iccwt20_2024[[#This Row],[scored_4s]]+iccwt20_2024[[#This Row],[scored_6s]]</f>
        <v>1</v>
      </c>
      <c r="P197" s="2">
        <v>1</v>
      </c>
      <c r="Q197" s="2">
        <v>0</v>
      </c>
      <c r="R197" s="2">
        <v>89.47</v>
      </c>
      <c r="S197" s="2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196</v>
      </c>
    </row>
    <row r="198" spans="1:26">
      <c r="A198" t="s">
        <v>41</v>
      </c>
      <c r="B198" t="s">
        <v>34</v>
      </c>
      <c r="C198" s="1" t="str">
        <f>MID(iccwt20_2024[[#This Row],[Times]],FIND(",",iccwt20_2024[[#This Row],[Times]])+2,LEN(iccwt20_2024[[#This Row],[Times]])-FIND(",",iccwt20_2024[[#This Row],[Times]])-1)</f>
        <v>10:30 AM LOCAL  </v>
      </c>
      <c r="D198" s="1" t="str">
        <f>MID(iccwt20_2024[[#This Row],[Times]],FIND(",",iccwt20_2024[[#This Row],[Times]])-3,6)&amp;" 2024"</f>
        <v> 07, 1 2024</v>
      </c>
      <c r="E198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8" t="str">
        <f>TEXT(DATE(2024,MONTH(DATEVALUE(LEFT(iccwt20_2024[[#This Row],[Times]],3)&amp;" 1")),MID(iccwt20_2024[[#This Row],[Times]],5,2)),"dddd")</f>
        <v>Friday</v>
      </c>
      <c r="G198" t="s">
        <v>640</v>
      </c>
      <c r="H198" t="s">
        <v>428</v>
      </c>
      <c r="I198" t="s">
        <v>425</v>
      </c>
      <c r="J198" t="s">
        <v>649</v>
      </c>
      <c r="K198" t="s">
        <v>295</v>
      </c>
      <c r="L198" s="2" t="s">
        <v>651</v>
      </c>
      <c r="M198" s="2">
        <v>9</v>
      </c>
      <c r="N198" s="2">
        <v>17</v>
      </c>
      <c r="O198" s="2">
        <f>iccwt20_2024[[#This Row],[scored_4s]]+iccwt20_2024[[#This Row],[scored_6s]]</f>
        <v>1</v>
      </c>
      <c r="P198" s="2">
        <v>1</v>
      </c>
      <c r="Q198" s="2">
        <v>0</v>
      </c>
      <c r="R198" s="2">
        <v>52.94</v>
      </c>
      <c r="S198" s="2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197</v>
      </c>
    </row>
    <row r="199" spans="1:26">
      <c r="A199" t="s">
        <v>41</v>
      </c>
      <c r="B199" t="s">
        <v>34</v>
      </c>
      <c r="C199" s="1" t="str">
        <f>MID(iccwt20_2024[[#This Row],[Times]],FIND(",",iccwt20_2024[[#This Row],[Times]])+2,LEN(iccwt20_2024[[#This Row],[Times]])-FIND(",",iccwt20_2024[[#This Row],[Times]])-1)</f>
        <v>10:30 AM LOCAL  </v>
      </c>
      <c r="D199" s="1" t="str">
        <f>MID(iccwt20_2024[[#This Row],[Times]],FIND(",",iccwt20_2024[[#This Row],[Times]])-3,6)&amp;" 2024"</f>
        <v> 07, 1 2024</v>
      </c>
      <c r="E199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199" t="str">
        <f>TEXT(DATE(2024,MONTH(DATEVALUE(LEFT(iccwt20_2024[[#This Row],[Times]],3)&amp;" 1")),MID(iccwt20_2024[[#This Row],[Times]],5,2)),"dddd")</f>
        <v>Friday</v>
      </c>
      <c r="G199" t="s">
        <v>640</v>
      </c>
      <c r="H199" t="s">
        <v>428</v>
      </c>
      <c r="I199" t="s">
        <v>425</v>
      </c>
      <c r="J199" t="s">
        <v>649</v>
      </c>
      <c r="K199" t="s">
        <v>219</v>
      </c>
      <c r="L199" s="2" t="s">
        <v>652</v>
      </c>
      <c r="M199" s="2">
        <v>10</v>
      </c>
      <c r="N199" s="2">
        <v>15</v>
      </c>
      <c r="O199" s="2">
        <f>iccwt20_2024[[#This Row],[scored_4s]]+iccwt20_2024[[#This Row],[scored_6s]]</f>
        <v>0</v>
      </c>
      <c r="P199" s="2">
        <v>0</v>
      </c>
      <c r="Q199" s="2">
        <v>0</v>
      </c>
      <c r="R199" s="2">
        <v>66.67</v>
      </c>
      <c r="S199" s="2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198</v>
      </c>
    </row>
    <row r="200" spans="1:26">
      <c r="A200" t="s">
        <v>41</v>
      </c>
      <c r="B200" t="s">
        <v>34</v>
      </c>
      <c r="C200" s="1" t="str">
        <f>MID(iccwt20_2024[[#This Row],[Times]],FIND(",",iccwt20_2024[[#This Row],[Times]])+2,LEN(iccwt20_2024[[#This Row],[Times]])-FIND(",",iccwt20_2024[[#This Row],[Times]])-1)</f>
        <v>10:30 AM LOCAL  </v>
      </c>
      <c r="D200" s="1" t="str">
        <f>MID(iccwt20_2024[[#This Row],[Times]],FIND(",",iccwt20_2024[[#This Row],[Times]])-3,6)&amp;" 2024"</f>
        <v> 07, 1 2024</v>
      </c>
      <c r="E200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0" t="str">
        <f>TEXT(DATE(2024,MONTH(DATEVALUE(LEFT(iccwt20_2024[[#This Row],[Times]],3)&amp;" 1")),MID(iccwt20_2024[[#This Row],[Times]],5,2)),"dddd")</f>
        <v>Friday</v>
      </c>
      <c r="G200" t="s">
        <v>640</v>
      </c>
      <c r="H200" t="s">
        <v>428</v>
      </c>
      <c r="I200" t="s">
        <v>425</v>
      </c>
      <c r="J200" t="s">
        <v>649</v>
      </c>
      <c r="K200" t="s">
        <v>161</v>
      </c>
      <c r="L200" s="2" t="s">
        <v>653</v>
      </c>
      <c r="M200" s="2">
        <v>7</v>
      </c>
      <c r="N200" s="2">
        <v>5</v>
      </c>
      <c r="O200" s="2">
        <f>iccwt20_2024[[#This Row],[scored_4s]]+iccwt20_2024[[#This Row],[scored_6s]]</f>
        <v>0</v>
      </c>
      <c r="P200" s="2">
        <v>0</v>
      </c>
      <c r="Q200" s="2">
        <v>0</v>
      </c>
      <c r="R200" s="2">
        <v>140</v>
      </c>
      <c r="S200" s="2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199</v>
      </c>
    </row>
    <row r="201" spans="1:26">
      <c r="A201" t="s">
        <v>41</v>
      </c>
      <c r="B201" t="s">
        <v>34</v>
      </c>
      <c r="C201" s="1" t="str">
        <f>MID(iccwt20_2024[[#This Row],[Times]],FIND(",",iccwt20_2024[[#This Row],[Times]])+2,LEN(iccwt20_2024[[#This Row],[Times]])-FIND(",",iccwt20_2024[[#This Row],[Times]])-1)</f>
        <v>10:30 AM LOCAL  </v>
      </c>
      <c r="D201" s="1" t="str">
        <f>MID(iccwt20_2024[[#This Row],[Times]],FIND(",",iccwt20_2024[[#This Row],[Times]])-3,6)&amp;" 2024"</f>
        <v> 07, 1 2024</v>
      </c>
      <c r="E201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1" t="str">
        <f>TEXT(DATE(2024,MONTH(DATEVALUE(LEFT(iccwt20_2024[[#This Row],[Times]],3)&amp;" 1")),MID(iccwt20_2024[[#This Row],[Times]],5,2)),"dddd")</f>
        <v>Friday</v>
      </c>
      <c r="G201" t="s">
        <v>640</v>
      </c>
      <c r="H201" t="s">
        <v>428</v>
      </c>
      <c r="I201" t="s">
        <v>425</v>
      </c>
      <c r="J201" t="s">
        <v>649</v>
      </c>
      <c r="K201" t="s">
        <v>123</v>
      </c>
      <c r="L201" s="2" t="s">
        <v>654</v>
      </c>
      <c r="M201" s="2">
        <v>4</v>
      </c>
      <c r="N201" s="2">
        <v>7</v>
      </c>
      <c r="O201" s="2">
        <f>iccwt20_2024[[#This Row],[scored_4s]]+iccwt20_2024[[#This Row],[scored_6s]]</f>
        <v>0</v>
      </c>
      <c r="P201" s="2">
        <v>0</v>
      </c>
      <c r="Q201" s="2">
        <v>0</v>
      </c>
      <c r="R201" s="2">
        <v>57.14</v>
      </c>
      <c r="S201" s="2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200</v>
      </c>
    </row>
    <row r="202" spans="1:26">
      <c r="A202" t="s">
        <v>41</v>
      </c>
      <c r="B202" t="s">
        <v>34</v>
      </c>
      <c r="C202" s="1" t="str">
        <f>MID(iccwt20_2024[[#This Row],[Times]],FIND(",",iccwt20_2024[[#This Row],[Times]])+2,LEN(iccwt20_2024[[#This Row],[Times]])-FIND(",",iccwt20_2024[[#This Row],[Times]])-1)</f>
        <v>10:30 AM LOCAL  </v>
      </c>
      <c r="D202" s="1" t="str">
        <f>MID(iccwt20_2024[[#This Row],[Times]],FIND(",",iccwt20_2024[[#This Row],[Times]])-3,6)&amp;" 2024"</f>
        <v> 07, 1 2024</v>
      </c>
      <c r="E202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2" t="str">
        <f>TEXT(DATE(2024,MONTH(DATEVALUE(LEFT(iccwt20_2024[[#This Row],[Times]],3)&amp;" 1")),MID(iccwt20_2024[[#This Row],[Times]],5,2)),"dddd")</f>
        <v>Friday</v>
      </c>
      <c r="G202" t="s">
        <v>640</v>
      </c>
      <c r="H202" t="s">
        <v>428</v>
      </c>
      <c r="I202" t="s">
        <v>425</v>
      </c>
      <c r="J202" t="s">
        <v>649</v>
      </c>
      <c r="K202" t="s">
        <v>147</v>
      </c>
      <c r="L202" s="2" t="s">
        <v>475</v>
      </c>
      <c r="M202" s="2">
        <v>30</v>
      </c>
      <c r="N202" s="2">
        <v>23</v>
      </c>
      <c r="O202" s="2">
        <f>iccwt20_2024[[#This Row],[scored_4s]]+iccwt20_2024[[#This Row],[scored_6s]]</f>
        <v>3</v>
      </c>
      <c r="P202" s="2">
        <v>2</v>
      </c>
      <c r="Q202" s="2">
        <v>1</v>
      </c>
      <c r="R202" s="2">
        <v>130.43</v>
      </c>
      <c r="S202" s="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201</v>
      </c>
    </row>
    <row r="203" spans="1:26">
      <c r="A203" t="s">
        <v>41</v>
      </c>
      <c r="B203" t="s">
        <v>34</v>
      </c>
      <c r="C203" s="1" t="str">
        <f>MID(iccwt20_2024[[#This Row],[Times]],FIND(",",iccwt20_2024[[#This Row],[Times]])+2,LEN(iccwt20_2024[[#This Row],[Times]])-FIND(",",iccwt20_2024[[#This Row],[Times]])-1)</f>
        <v>10:30 AM LOCAL  </v>
      </c>
      <c r="D203" s="1" t="str">
        <f>MID(iccwt20_2024[[#This Row],[Times]],FIND(",",iccwt20_2024[[#This Row],[Times]])-3,6)&amp;" 2024"</f>
        <v> 07, 1 2024</v>
      </c>
      <c r="E203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3" t="str">
        <f>TEXT(DATE(2024,MONTH(DATEVALUE(LEFT(iccwt20_2024[[#This Row],[Times]],3)&amp;" 1")),MID(iccwt20_2024[[#This Row],[Times]],5,2)),"dddd")</f>
        <v>Friday</v>
      </c>
      <c r="G203" t="s">
        <v>640</v>
      </c>
      <c r="H203" t="s">
        <v>428</v>
      </c>
      <c r="I203" t="s">
        <v>425</v>
      </c>
      <c r="J203" t="s">
        <v>649</v>
      </c>
      <c r="K203" t="s">
        <v>146</v>
      </c>
      <c r="L203" s="2" t="s">
        <v>479</v>
      </c>
      <c r="M203" s="2">
        <v>3</v>
      </c>
      <c r="N203" s="2">
        <v>7</v>
      </c>
      <c r="O203" s="2">
        <f>iccwt20_2024[[#This Row],[scored_4s]]+iccwt20_2024[[#This Row],[scored_6s]]</f>
        <v>0</v>
      </c>
      <c r="P203" s="2">
        <v>0</v>
      </c>
      <c r="Q203" s="2">
        <v>0</v>
      </c>
      <c r="R203" s="2">
        <v>42.86</v>
      </c>
      <c r="S203" s="2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202</v>
      </c>
    </row>
    <row r="204" spans="1:26">
      <c r="A204" t="s">
        <v>41</v>
      </c>
      <c r="B204" t="s">
        <v>34</v>
      </c>
      <c r="C204" s="1" t="str">
        <f>MID(iccwt20_2024[[#This Row],[Times]],FIND(",",iccwt20_2024[[#This Row],[Times]])+2,LEN(iccwt20_2024[[#This Row],[Times]])-FIND(",",iccwt20_2024[[#This Row],[Times]])-1)</f>
        <v>10:30 AM LOCAL  </v>
      </c>
      <c r="D204" s="1" t="str">
        <f>MID(iccwt20_2024[[#This Row],[Times]],FIND(",",iccwt20_2024[[#This Row],[Times]])-3,6)&amp;" 2024"</f>
        <v> 07, 1 2024</v>
      </c>
      <c r="E204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4" t="str">
        <f>TEXT(DATE(2024,MONTH(DATEVALUE(LEFT(iccwt20_2024[[#This Row],[Times]],3)&amp;" 1")),MID(iccwt20_2024[[#This Row],[Times]],5,2)),"dddd")</f>
        <v>Friday</v>
      </c>
      <c r="G204" t="s">
        <v>640</v>
      </c>
      <c r="H204" t="s">
        <v>428</v>
      </c>
      <c r="I204" t="s">
        <v>425</v>
      </c>
      <c r="J204" t="s">
        <v>649</v>
      </c>
      <c r="K204" t="s">
        <v>228</v>
      </c>
      <c r="L204" s="2" t="s">
        <v>655</v>
      </c>
      <c r="M204" s="2">
        <v>34</v>
      </c>
      <c r="N204" s="2">
        <v>24</v>
      </c>
      <c r="O204" s="2">
        <f>iccwt20_2024[[#This Row],[scored_4s]]+iccwt20_2024[[#This Row],[scored_6s]]</f>
        <v>4</v>
      </c>
      <c r="P204" s="2">
        <v>3</v>
      </c>
      <c r="Q204" s="2">
        <v>1</v>
      </c>
      <c r="R204" s="2">
        <v>141.67</v>
      </c>
      <c r="S204" s="2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203</v>
      </c>
    </row>
    <row r="205" spans="1:26">
      <c r="A205" t="s">
        <v>41</v>
      </c>
      <c r="B205" t="s">
        <v>34</v>
      </c>
      <c r="C205" s="1" t="str">
        <f>MID(iccwt20_2024[[#This Row],[Times]],FIND(",",iccwt20_2024[[#This Row],[Times]])+2,LEN(iccwt20_2024[[#This Row],[Times]])-FIND(",",iccwt20_2024[[#This Row],[Times]])-1)</f>
        <v>10:30 AM LOCAL  </v>
      </c>
      <c r="D205" s="1" t="str">
        <f>MID(iccwt20_2024[[#This Row],[Times]],FIND(",",iccwt20_2024[[#This Row],[Times]])-3,6)&amp;" 2024"</f>
        <v> 07, 1 2024</v>
      </c>
      <c r="E205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205" t="str">
        <f>TEXT(DATE(2024,MONTH(DATEVALUE(LEFT(iccwt20_2024[[#This Row],[Times]],3)&amp;" 1")),MID(iccwt20_2024[[#This Row],[Times]],5,2)),"dddd")</f>
        <v>Friday</v>
      </c>
      <c r="G205" t="s">
        <v>640</v>
      </c>
      <c r="H205" t="s">
        <v>428</v>
      </c>
      <c r="I205" t="s">
        <v>425</v>
      </c>
      <c r="J205" t="s">
        <v>649</v>
      </c>
      <c r="K205" t="s">
        <v>93</v>
      </c>
      <c r="L205" s="2" t="s">
        <v>475</v>
      </c>
      <c r="M205" s="2">
        <v>2</v>
      </c>
      <c r="N205" s="2">
        <v>3</v>
      </c>
      <c r="O205" s="2">
        <f>iccwt20_2024[[#This Row],[scored_4s]]+iccwt20_2024[[#This Row],[scored_6s]]</f>
        <v>0</v>
      </c>
      <c r="P205" s="2">
        <v>0</v>
      </c>
      <c r="Q205" s="2">
        <v>0</v>
      </c>
      <c r="R205" s="2">
        <v>66.67</v>
      </c>
      <c r="S205" s="2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204</v>
      </c>
    </row>
    <row r="206" spans="1:26">
      <c r="A206" t="s">
        <v>64</v>
      </c>
      <c r="B206" t="s">
        <v>37</v>
      </c>
      <c r="C206" s="1" t="str">
        <f>MID(iccwt20_2024[[#This Row],[Times]],FIND(",",iccwt20_2024[[#This Row],[Times]])+2,LEN(iccwt20_2024[[#This Row],[Times]])-FIND(",",iccwt20_2024[[#This Row],[Times]])-1)</f>
        <v>07:30 PM LOCAL  </v>
      </c>
      <c r="D206" s="1" t="str">
        <f>MID(iccwt20_2024[[#This Row],[Times]],FIND(",",iccwt20_2024[[#This Row],[Times]])-3,6)&amp;" 2024"</f>
        <v> 07, 0 2024</v>
      </c>
      <c r="E20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06" t="str">
        <f>TEXT(DATE(2024,MONTH(DATEVALUE(LEFT(iccwt20_2024[[#This Row],[Times]],3)&amp;" 1")),MID(iccwt20_2024[[#This Row],[Times]],5,2)),"dddd")</f>
        <v>Friday</v>
      </c>
      <c r="G206" t="s">
        <v>656</v>
      </c>
      <c r="H206" t="s">
        <v>422</v>
      </c>
      <c r="I206" t="s">
        <v>432</v>
      </c>
      <c r="J206" t="s">
        <v>657</v>
      </c>
      <c r="K206" t="s">
        <v>156</v>
      </c>
      <c r="L206" s="2" t="s">
        <v>658</v>
      </c>
      <c r="M206" s="2">
        <v>80</v>
      </c>
      <c r="N206" s="2">
        <v>56</v>
      </c>
      <c r="O206" s="2">
        <f>iccwt20_2024[[#This Row],[scored_4s]]+iccwt20_2024[[#This Row],[scored_6s]]</f>
        <v>10</v>
      </c>
      <c r="P206" s="2">
        <v>5</v>
      </c>
      <c r="Q206" s="2">
        <v>5</v>
      </c>
      <c r="R206" s="2">
        <v>142.86</v>
      </c>
      <c r="S206" s="2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205</v>
      </c>
    </row>
    <row r="207" spans="1:26">
      <c r="A207" t="s">
        <v>64</v>
      </c>
      <c r="B207" t="s">
        <v>37</v>
      </c>
      <c r="C207" s="1" t="str">
        <f>MID(iccwt20_2024[[#This Row],[Times]],FIND(",",iccwt20_2024[[#This Row],[Times]])+2,LEN(iccwt20_2024[[#This Row],[Times]])-FIND(",",iccwt20_2024[[#This Row],[Times]])-1)</f>
        <v>07:30 PM LOCAL  </v>
      </c>
      <c r="D207" s="1" t="str">
        <f>MID(iccwt20_2024[[#This Row],[Times]],FIND(",",iccwt20_2024[[#This Row],[Times]])-3,6)&amp;" 2024"</f>
        <v> 07, 0 2024</v>
      </c>
      <c r="E20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07" t="str">
        <f>TEXT(DATE(2024,MONTH(DATEVALUE(LEFT(iccwt20_2024[[#This Row],[Times]],3)&amp;" 1")),MID(iccwt20_2024[[#This Row],[Times]],5,2)),"dddd")</f>
        <v>Friday</v>
      </c>
      <c r="G207" t="s">
        <v>656</v>
      </c>
      <c r="H207" t="s">
        <v>422</v>
      </c>
      <c r="I207" t="s">
        <v>432</v>
      </c>
      <c r="J207" t="s">
        <v>657</v>
      </c>
      <c r="K207" t="s">
        <v>167</v>
      </c>
      <c r="L207" s="2" t="s">
        <v>659</v>
      </c>
      <c r="M207" s="2">
        <v>44</v>
      </c>
      <c r="N207" s="2">
        <v>41</v>
      </c>
      <c r="O207" s="2">
        <f>iccwt20_2024[[#This Row],[scored_4s]]+iccwt20_2024[[#This Row],[scored_6s]]</f>
        <v>5</v>
      </c>
      <c r="P207" s="2">
        <v>3</v>
      </c>
      <c r="Q207" s="2">
        <v>2</v>
      </c>
      <c r="R207" s="2">
        <v>107.32</v>
      </c>
      <c r="S207" s="2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206</v>
      </c>
    </row>
    <row r="208" spans="1:26">
      <c r="A208" t="s">
        <v>64</v>
      </c>
      <c r="B208" t="s">
        <v>37</v>
      </c>
      <c r="C208" s="1" t="str">
        <f>MID(iccwt20_2024[[#This Row],[Times]],FIND(",",iccwt20_2024[[#This Row],[Times]])+2,LEN(iccwt20_2024[[#This Row],[Times]])-FIND(",",iccwt20_2024[[#This Row],[Times]])-1)</f>
        <v>07:30 PM LOCAL  </v>
      </c>
      <c r="D208" s="1" t="str">
        <f>MID(iccwt20_2024[[#This Row],[Times]],FIND(",",iccwt20_2024[[#This Row],[Times]])-3,6)&amp;" 2024"</f>
        <v> 07, 0 2024</v>
      </c>
      <c r="E20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08" t="str">
        <f>TEXT(DATE(2024,MONTH(DATEVALUE(LEFT(iccwt20_2024[[#This Row],[Times]],3)&amp;" 1")),MID(iccwt20_2024[[#This Row],[Times]],5,2)),"dddd")</f>
        <v>Friday</v>
      </c>
      <c r="G208" t="s">
        <v>656</v>
      </c>
      <c r="H208" t="s">
        <v>422</v>
      </c>
      <c r="I208" t="s">
        <v>432</v>
      </c>
      <c r="J208" t="s">
        <v>657</v>
      </c>
      <c r="K208" t="s">
        <v>83</v>
      </c>
      <c r="L208" s="2" t="s">
        <v>660</v>
      </c>
      <c r="M208" s="2">
        <v>22</v>
      </c>
      <c r="N208" s="2">
        <v>13</v>
      </c>
      <c r="O208" s="2">
        <f>iccwt20_2024[[#This Row],[scored_4s]]+iccwt20_2024[[#This Row],[scored_6s]]</f>
        <v>3</v>
      </c>
      <c r="P208" s="2">
        <v>1</v>
      </c>
      <c r="Q208" s="2">
        <v>2</v>
      </c>
      <c r="R208" s="2">
        <v>169.23</v>
      </c>
      <c r="S208" s="2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207</v>
      </c>
    </row>
    <row r="209" spans="1:26">
      <c r="A209" t="s">
        <v>64</v>
      </c>
      <c r="B209" t="s">
        <v>37</v>
      </c>
      <c r="C209" s="1" t="str">
        <f>MID(iccwt20_2024[[#This Row],[Times]],FIND(",",iccwt20_2024[[#This Row],[Times]])+2,LEN(iccwt20_2024[[#This Row],[Times]])-FIND(",",iccwt20_2024[[#This Row],[Times]])-1)</f>
        <v>07:30 PM LOCAL  </v>
      </c>
      <c r="D209" s="1" t="str">
        <f>MID(iccwt20_2024[[#This Row],[Times]],FIND(",",iccwt20_2024[[#This Row],[Times]])-3,6)&amp;" 2024"</f>
        <v> 07, 0 2024</v>
      </c>
      <c r="E20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09" t="str">
        <f>TEXT(DATE(2024,MONTH(DATEVALUE(LEFT(iccwt20_2024[[#This Row],[Times]],3)&amp;" 1")),MID(iccwt20_2024[[#This Row],[Times]],5,2)),"dddd")</f>
        <v>Friday</v>
      </c>
      <c r="G209" t="s">
        <v>656</v>
      </c>
      <c r="H209" t="s">
        <v>422</v>
      </c>
      <c r="I209" t="s">
        <v>432</v>
      </c>
      <c r="J209" t="s">
        <v>657</v>
      </c>
      <c r="K209" t="s">
        <v>264</v>
      </c>
      <c r="L209" s="2" t="s">
        <v>661</v>
      </c>
      <c r="M209" s="2">
        <v>0</v>
      </c>
      <c r="N209" s="2">
        <v>1</v>
      </c>
      <c r="O209" s="2">
        <f>iccwt20_2024[[#This Row],[scored_4s]]+iccwt20_2024[[#This Row],[scored_6s]]</f>
        <v>0</v>
      </c>
      <c r="P209" s="2">
        <v>0</v>
      </c>
      <c r="Q209" s="2">
        <v>0</v>
      </c>
      <c r="R209" s="2">
        <v>0</v>
      </c>
      <c r="S209" s="2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208</v>
      </c>
    </row>
    <row r="210" spans="1:26">
      <c r="A210" t="s">
        <v>64</v>
      </c>
      <c r="B210" t="s">
        <v>37</v>
      </c>
      <c r="C210" s="1" t="str">
        <f>MID(iccwt20_2024[[#This Row],[Times]],FIND(",",iccwt20_2024[[#This Row],[Times]])+2,LEN(iccwt20_2024[[#This Row],[Times]])-FIND(",",iccwt20_2024[[#This Row],[Times]])-1)</f>
        <v>07:30 PM LOCAL  </v>
      </c>
      <c r="D210" s="1" t="str">
        <f>MID(iccwt20_2024[[#This Row],[Times]],FIND(",",iccwt20_2024[[#This Row],[Times]])-3,6)&amp;" 2024"</f>
        <v> 07, 0 2024</v>
      </c>
      <c r="E21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0" t="str">
        <f>TEXT(DATE(2024,MONTH(DATEVALUE(LEFT(iccwt20_2024[[#This Row],[Times]],3)&amp;" 1")),MID(iccwt20_2024[[#This Row],[Times]],5,2)),"dddd")</f>
        <v>Friday</v>
      </c>
      <c r="G210" t="s">
        <v>656</v>
      </c>
      <c r="H210" t="s">
        <v>422</v>
      </c>
      <c r="I210" t="s">
        <v>432</v>
      </c>
      <c r="J210" t="s">
        <v>657</v>
      </c>
      <c r="K210" t="s">
        <v>306</v>
      </c>
      <c r="L210" s="2" t="s">
        <v>662</v>
      </c>
      <c r="M210" s="2">
        <v>6</v>
      </c>
      <c r="N210" s="2">
        <v>5</v>
      </c>
      <c r="O210" s="2">
        <f>iccwt20_2024[[#This Row],[scored_4s]]+iccwt20_2024[[#This Row],[scored_6s]]</f>
        <v>1</v>
      </c>
      <c r="P210" s="2">
        <v>1</v>
      </c>
      <c r="Q210" s="2">
        <v>0</v>
      </c>
      <c r="R210" s="2">
        <v>120</v>
      </c>
      <c r="S210" s="2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209</v>
      </c>
    </row>
    <row r="211" spans="1:26">
      <c r="A211" t="s">
        <v>64</v>
      </c>
      <c r="B211" t="s">
        <v>37</v>
      </c>
      <c r="C211" s="1" t="str">
        <f>MID(iccwt20_2024[[#This Row],[Times]],FIND(",",iccwt20_2024[[#This Row],[Times]])+2,LEN(iccwt20_2024[[#This Row],[Times]])-FIND(",",iccwt20_2024[[#This Row],[Times]])-1)</f>
        <v>07:30 PM LOCAL  </v>
      </c>
      <c r="D211" s="1" t="str">
        <f>MID(iccwt20_2024[[#This Row],[Times]],FIND(",",iccwt20_2024[[#This Row],[Times]])-3,6)&amp;" 2024"</f>
        <v> 07, 0 2024</v>
      </c>
      <c r="E21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1" t="str">
        <f>TEXT(DATE(2024,MONTH(DATEVALUE(LEFT(iccwt20_2024[[#This Row],[Times]],3)&amp;" 1")),MID(iccwt20_2024[[#This Row],[Times]],5,2)),"dddd")</f>
        <v>Friday</v>
      </c>
      <c r="G211" t="s">
        <v>656</v>
      </c>
      <c r="H211" t="s">
        <v>422</v>
      </c>
      <c r="I211" t="s">
        <v>432</v>
      </c>
      <c r="J211" t="s">
        <v>657</v>
      </c>
      <c r="K211" t="s">
        <v>198</v>
      </c>
      <c r="L211" s="2" t="s">
        <v>475</v>
      </c>
      <c r="M211" s="2">
        <v>1</v>
      </c>
      <c r="N211" s="2">
        <v>1</v>
      </c>
      <c r="O211" s="2">
        <f>iccwt20_2024[[#This Row],[scored_4s]]+iccwt20_2024[[#This Row],[scored_6s]]</f>
        <v>0</v>
      </c>
      <c r="P211" s="2">
        <v>0</v>
      </c>
      <c r="Q211" s="2">
        <v>0</v>
      </c>
      <c r="R211" s="2">
        <v>100</v>
      </c>
      <c r="S211" s="2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210</v>
      </c>
    </row>
    <row r="212" spans="1:26">
      <c r="A212" t="s">
        <v>64</v>
      </c>
      <c r="B212" t="s">
        <v>37</v>
      </c>
      <c r="C212" s="1" t="str">
        <f>MID(iccwt20_2024[[#This Row],[Times]],FIND(",",iccwt20_2024[[#This Row],[Times]])+2,LEN(iccwt20_2024[[#This Row],[Times]])-FIND(",",iccwt20_2024[[#This Row],[Times]])-1)</f>
        <v>07:30 PM LOCAL  </v>
      </c>
      <c r="D212" s="1" t="str">
        <f>MID(iccwt20_2024[[#This Row],[Times]],FIND(",",iccwt20_2024[[#This Row],[Times]])-3,6)&amp;" 2024"</f>
        <v> 07, 0 2024</v>
      </c>
      <c r="E21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2" t="str">
        <f>TEXT(DATE(2024,MONTH(DATEVALUE(LEFT(iccwt20_2024[[#This Row],[Times]],3)&amp;" 1")),MID(iccwt20_2024[[#This Row],[Times]],5,2)),"dddd")</f>
        <v>Friday</v>
      </c>
      <c r="G212" t="s">
        <v>656</v>
      </c>
      <c r="H212" t="s">
        <v>422</v>
      </c>
      <c r="I212" t="s">
        <v>432</v>
      </c>
      <c r="J212" t="s">
        <v>657</v>
      </c>
      <c r="K212" t="s">
        <v>153</v>
      </c>
      <c r="L212" s="2" t="s">
        <v>663</v>
      </c>
      <c r="M212" s="2">
        <v>0</v>
      </c>
      <c r="N212" s="2">
        <v>2</v>
      </c>
      <c r="O212" s="2">
        <f>iccwt20_2024[[#This Row],[scored_4s]]+iccwt20_2024[[#This Row],[scored_6s]]</f>
        <v>0</v>
      </c>
      <c r="P212" s="2">
        <v>0</v>
      </c>
      <c r="Q212" s="2">
        <v>0</v>
      </c>
      <c r="R212" s="2">
        <v>0</v>
      </c>
      <c r="S212" s="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211</v>
      </c>
    </row>
    <row r="213" spans="1:26">
      <c r="A213" t="s">
        <v>64</v>
      </c>
      <c r="B213" t="s">
        <v>37</v>
      </c>
      <c r="C213" s="1" t="str">
        <f>MID(iccwt20_2024[[#This Row],[Times]],FIND(",",iccwt20_2024[[#This Row],[Times]])+2,LEN(iccwt20_2024[[#This Row],[Times]])-FIND(",",iccwt20_2024[[#This Row],[Times]])-1)</f>
        <v>07:30 PM LOCAL  </v>
      </c>
      <c r="D213" s="1" t="str">
        <f>MID(iccwt20_2024[[#This Row],[Times]],FIND(",",iccwt20_2024[[#This Row],[Times]])-3,6)&amp;" 2024"</f>
        <v> 07, 0 2024</v>
      </c>
      <c r="E21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3" t="str">
        <f>TEXT(DATE(2024,MONTH(DATEVALUE(LEFT(iccwt20_2024[[#This Row],[Times]],3)&amp;" 1")),MID(iccwt20_2024[[#This Row],[Times]],5,2)),"dddd")</f>
        <v>Friday</v>
      </c>
      <c r="G213" t="s">
        <v>656</v>
      </c>
      <c r="H213" t="s">
        <v>422</v>
      </c>
      <c r="I213" t="s">
        <v>432</v>
      </c>
      <c r="J213" t="s">
        <v>657</v>
      </c>
      <c r="K213" t="s">
        <v>265</v>
      </c>
      <c r="L213" s="2" t="s">
        <v>475</v>
      </c>
      <c r="M213" s="2">
        <v>1</v>
      </c>
      <c r="N213" s="2">
        <v>1</v>
      </c>
      <c r="O213" s="2">
        <f>iccwt20_2024[[#This Row],[scored_4s]]+iccwt20_2024[[#This Row],[scored_6s]]</f>
        <v>0</v>
      </c>
      <c r="P213" s="2">
        <v>0</v>
      </c>
      <c r="Q213" s="2">
        <v>0</v>
      </c>
      <c r="R213" s="2">
        <v>100</v>
      </c>
      <c r="S213" s="2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212</v>
      </c>
    </row>
    <row r="214" spans="1:26">
      <c r="A214" t="s">
        <v>64</v>
      </c>
      <c r="B214" t="s">
        <v>37</v>
      </c>
      <c r="C214" s="1" t="str">
        <f>MID(iccwt20_2024[[#This Row],[Times]],FIND(",",iccwt20_2024[[#This Row],[Times]])+2,LEN(iccwt20_2024[[#This Row],[Times]])-FIND(",",iccwt20_2024[[#This Row],[Times]])-1)</f>
        <v>07:30 PM LOCAL  </v>
      </c>
      <c r="D214" s="1" t="str">
        <f>MID(iccwt20_2024[[#This Row],[Times]],FIND(",",iccwt20_2024[[#This Row],[Times]])-3,6)&amp;" 2024"</f>
        <v> 07, 0 2024</v>
      </c>
      <c r="E21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4" t="str">
        <f>TEXT(DATE(2024,MONTH(DATEVALUE(LEFT(iccwt20_2024[[#This Row],[Times]],3)&amp;" 1")),MID(iccwt20_2024[[#This Row],[Times]],5,2)),"dddd")</f>
        <v>Friday</v>
      </c>
      <c r="G214" t="s">
        <v>656</v>
      </c>
      <c r="H214" t="s">
        <v>432</v>
      </c>
      <c r="I214" t="s">
        <v>422</v>
      </c>
      <c r="J214" t="s">
        <v>664</v>
      </c>
      <c r="K214" t="s">
        <v>144</v>
      </c>
      <c r="L214" s="2" t="s">
        <v>538</v>
      </c>
      <c r="M214" s="2">
        <v>0</v>
      </c>
      <c r="N214" s="2">
        <v>1</v>
      </c>
      <c r="O214" s="2">
        <f>iccwt20_2024[[#This Row],[scored_4s]]+iccwt20_2024[[#This Row],[scored_6s]]</f>
        <v>0</v>
      </c>
      <c r="P214" s="2">
        <v>0</v>
      </c>
      <c r="Q214" s="2">
        <v>0</v>
      </c>
      <c r="R214" s="2">
        <v>0</v>
      </c>
      <c r="S214" s="2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213</v>
      </c>
    </row>
    <row r="215" spans="1:26">
      <c r="A215" t="s">
        <v>64</v>
      </c>
      <c r="B215" t="s">
        <v>37</v>
      </c>
      <c r="C215" s="1" t="str">
        <f>MID(iccwt20_2024[[#This Row],[Times]],FIND(",",iccwt20_2024[[#This Row],[Times]])+2,LEN(iccwt20_2024[[#This Row],[Times]])-FIND(",",iccwt20_2024[[#This Row],[Times]])-1)</f>
        <v>07:30 PM LOCAL  </v>
      </c>
      <c r="D215" s="1" t="str">
        <f>MID(iccwt20_2024[[#This Row],[Times]],FIND(",",iccwt20_2024[[#This Row],[Times]])-3,6)&amp;" 2024"</f>
        <v> 07, 0 2024</v>
      </c>
      <c r="E21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5" t="str">
        <f>TEXT(DATE(2024,MONTH(DATEVALUE(LEFT(iccwt20_2024[[#This Row],[Times]],3)&amp;" 1")),MID(iccwt20_2024[[#This Row],[Times]],5,2)),"dddd")</f>
        <v>Friday</v>
      </c>
      <c r="G215" t="s">
        <v>656</v>
      </c>
      <c r="H215" t="s">
        <v>432</v>
      </c>
      <c r="I215" t="s">
        <v>422</v>
      </c>
      <c r="J215" t="s">
        <v>664</v>
      </c>
      <c r="K215" t="s">
        <v>131</v>
      </c>
      <c r="L215" s="2" t="s">
        <v>665</v>
      </c>
      <c r="M215" s="2">
        <v>8</v>
      </c>
      <c r="N215" s="2">
        <v>10</v>
      </c>
      <c r="O215" s="2">
        <f>iccwt20_2024[[#This Row],[scored_4s]]+iccwt20_2024[[#This Row],[scored_6s]]</f>
        <v>1</v>
      </c>
      <c r="P215" s="2">
        <v>1</v>
      </c>
      <c r="Q215" s="2">
        <v>0</v>
      </c>
      <c r="R215" s="2">
        <v>80</v>
      </c>
      <c r="S215" s="2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214</v>
      </c>
    </row>
    <row r="216" spans="1:26">
      <c r="A216" t="s">
        <v>64</v>
      </c>
      <c r="B216" t="s">
        <v>37</v>
      </c>
      <c r="C216" s="1" t="str">
        <f>MID(iccwt20_2024[[#This Row],[Times]],FIND(",",iccwt20_2024[[#This Row],[Times]])+2,LEN(iccwt20_2024[[#This Row],[Times]])-FIND(",",iccwt20_2024[[#This Row],[Times]])-1)</f>
        <v>07:30 PM LOCAL  </v>
      </c>
      <c r="D216" s="1" t="str">
        <f>MID(iccwt20_2024[[#This Row],[Times]],FIND(",",iccwt20_2024[[#This Row],[Times]])-3,6)&amp;" 2024"</f>
        <v> 07, 0 2024</v>
      </c>
      <c r="E21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6" t="str">
        <f>TEXT(DATE(2024,MONTH(DATEVALUE(LEFT(iccwt20_2024[[#This Row],[Times]],3)&amp;" 1")),MID(iccwt20_2024[[#This Row],[Times]],5,2)),"dddd")</f>
        <v>Friday</v>
      </c>
      <c r="G216" t="s">
        <v>656</v>
      </c>
      <c r="H216" t="s">
        <v>432</v>
      </c>
      <c r="I216" t="s">
        <v>422</v>
      </c>
      <c r="J216" t="s">
        <v>664</v>
      </c>
      <c r="K216" t="s">
        <v>196</v>
      </c>
      <c r="L216" s="2" t="s">
        <v>666</v>
      </c>
      <c r="M216" s="2">
        <v>9</v>
      </c>
      <c r="N216" s="2">
        <v>13</v>
      </c>
      <c r="O216" s="2">
        <f>iccwt20_2024[[#This Row],[scored_4s]]+iccwt20_2024[[#This Row],[scored_6s]]</f>
        <v>1</v>
      </c>
      <c r="P216" s="2">
        <v>1</v>
      </c>
      <c r="Q216" s="2">
        <v>0</v>
      </c>
      <c r="R216" s="2">
        <v>69.23</v>
      </c>
      <c r="S216" s="2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215</v>
      </c>
    </row>
    <row r="217" spans="1:26">
      <c r="A217" t="s">
        <v>64</v>
      </c>
      <c r="B217" t="s">
        <v>37</v>
      </c>
      <c r="C217" s="1" t="str">
        <f>MID(iccwt20_2024[[#This Row],[Times]],FIND(",",iccwt20_2024[[#This Row],[Times]])+2,LEN(iccwt20_2024[[#This Row],[Times]])-FIND(",",iccwt20_2024[[#This Row],[Times]])-1)</f>
        <v>07:30 PM LOCAL  </v>
      </c>
      <c r="D217" s="1" t="str">
        <f>MID(iccwt20_2024[[#This Row],[Times]],FIND(",",iccwt20_2024[[#This Row],[Times]])-3,6)&amp;" 2024"</f>
        <v> 07, 0 2024</v>
      </c>
      <c r="E21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7" t="str">
        <f>TEXT(DATE(2024,MONTH(DATEVALUE(LEFT(iccwt20_2024[[#This Row],[Times]],3)&amp;" 1")),MID(iccwt20_2024[[#This Row],[Times]],5,2)),"dddd")</f>
        <v>Friday</v>
      </c>
      <c r="G217" t="s">
        <v>656</v>
      </c>
      <c r="H217" t="s">
        <v>432</v>
      </c>
      <c r="I217" t="s">
        <v>422</v>
      </c>
      <c r="J217" t="s">
        <v>664</v>
      </c>
      <c r="K217" t="s">
        <v>124</v>
      </c>
      <c r="L217" s="2" t="s">
        <v>543</v>
      </c>
      <c r="M217" s="2">
        <v>5</v>
      </c>
      <c r="N217" s="2">
        <v>5</v>
      </c>
      <c r="O217" s="2">
        <f>iccwt20_2024[[#This Row],[scored_4s]]+iccwt20_2024[[#This Row],[scored_6s]]</f>
        <v>1</v>
      </c>
      <c r="P217" s="2">
        <v>1</v>
      </c>
      <c r="Q217" s="2">
        <v>0</v>
      </c>
      <c r="R217" s="2">
        <v>100</v>
      </c>
      <c r="S217" s="2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216</v>
      </c>
    </row>
    <row r="218" spans="1:26">
      <c r="A218" t="s">
        <v>64</v>
      </c>
      <c r="B218" t="s">
        <v>37</v>
      </c>
      <c r="C218" s="1" t="str">
        <f>MID(iccwt20_2024[[#This Row],[Times]],FIND(",",iccwt20_2024[[#This Row],[Times]])+2,LEN(iccwt20_2024[[#This Row],[Times]])-FIND(",",iccwt20_2024[[#This Row],[Times]])-1)</f>
        <v>07:30 PM LOCAL  </v>
      </c>
      <c r="D218" s="1" t="str">
        <f>MID(iccwt20_2024[[#This Row],[Times]],FIND(",",iccwt20_2024[[#This Row],[Times]])-3,6)&amp;" 2024"</f>
        <v> 07, 0 2024</v>
      </c>
      <c r="E21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8" t="str">
        <f>TEXT(DATE(2024,MONTH(DATEVALUE(LEFT(iccwt20_2024[[#This Row],[Times]],3)&amp;" 1")),MID(iccwt20_2024[[#This Row],[Times]],5,2)),"dddd")</f>
        <v>Friday</v>
      </c>
      <c r="G218" t="s">
        <v>656</v>
      </c>
      <c r="H218" t="s">
        <v>432</v>
      </c>
      <c r="I218" t="s">
        <v>422</v>
      </c>
      <c r="J218" t="s">
        <v>664</v>
      </c>
      <c r="K218" t="s">
        <v>151</v>
      </c>
      <c r="L218" s="2" t="s">
        <v>667</v>
      </c>
      <c r="M218" s="2">
        <v>18</v>
      </c>
      <c r="N218" s="2">
        <v>18</v>
      </c>
      <c r="O218" s="2">
        <f>iccwt20_2024[[#This Row],[scored_4s]]+iccwt20_2024[[#This Row],[scored_6s]]</f>
        <v>2</v>
      </c>
      <c r="P218" s="2">
        <v>2</v>
      </c>
      <c r="Q218" s="2">
        <v>0</v>
      </c>
      <c r="R218" s="2">
        <v>100</v>
      </c>
      <c r="S218" s="2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217</v>
      </c>
    </row>
    <row r="219" spans="1:26">
      <c r="A219" t="s">
        <v>64</v>
      </c>
      <c r="B219" t="s">
        <v>37</v>
      </c>
      <c r="C219" s="1" t="str">
        <f>MID(iccwt20_2024[[#This Row],[Times]],FIND(",",iccwt20_2024[[#This Row],[Times]])+2,LEN(iccwt20_2024[[#This Row],[Times]])-FIND(",",iccwt20_2024[[#This Row],[Times]])-1)</f>
        <v>07:30 PM LOCAL  </v>
      </c>
      <c r="D219" s="1" t="str">
        <f>MID(iccwt20_2024[[#This Row],[Times]],FIND(",",iccwt20_2024[[#This Row],[Times]])-3,6)&amp;" 2024"</f>
        <v> 07, 0 2024</v>
      </c>
      <c r="E21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19" t="str">
        <f>TEXT(DATE(2024,MONTH(DATEVALUE(LEFT(iccwt20_2024[[#This Row],[Times]],3)&amp;" 1")),MID(iccwt20_2024[[#This Row],[Times]],5,2)),"dddd")</f>
        <v>Friday</v>
      </c>
      <c r="G219" t="s">
        <v>656</v>
      </c>
      <c r="H219" t="s">
        <v>432</v>
      </c>
      <c r="I219" t="s">
        <v>422</v>
      </c>
      <c r="J219" t="s">
        <v>664</v>
      </c>
      <c r="K219" t="s">
        <v>229</v>
      </c>
      <c r="L219" s="2" t="s">
        <v>545</v>
      </c>
      <c r="M219" s="2">
        <v>4</v>
      </c>
      <c r="N219" s="2">
        <v>7</v>
      </c>
      <c r="O219" s="2">
        <f>iccwt20_2024[[#This Row],[scored_4s]]+iccwt20_2024[[#This Row],[scored_6s]]</f>
        <v>0</v>
      </c>
      <c r="P219" s="2">
        <v>0</v>
      </c>
      <c r="Q219" s="2">
        <v>0</v>
      </c>
      <c r="R219" s="2">
        <v>57.14</v>
      </c>
      <c r="S219" s="2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218</v>
      </c>
    </row>
    <row r="220" spans="1:26">
      <c r="A220" t="s">
        <v>64</v>
      </c>
      <c r="B220" t="s">
        <v>37</v>
      </c>
      <c r="C220" s="1" t="str">
        <f>MID(iccwt20_2024[[#This Row],[Times]],FIND(",",iccwt20_2024[[#This Row],[Times]])+2,LEN(iccwt20_2024[[#This Row],[Times]])-FIND(",",iccwt20_2024[[#This Row],[Times]])-1)</f>
        <v>07:30 PM LOCAL  </v>
      </c>
      <c r="D220" s="1" t="str">
        <f>MID(iccwt20_2024[[#This Row],[Times]],FIND(",",iccwt20_2024[[#This Row],[Times]])-3,6)&amp;" 2024"</f>
        <v> 07, 0 2024</v>
      </c>
      <c r="E22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0" t="str">
        <f>TEXT(DATE(2024,MONTH(DATEVALUE(LEFT(iccwt20_2024[[#This Row],[Times]],3)&amp;" 1")),MID(iccwt20_2024[[#This Row],[Times]],5,2)),"dddd")</f>
        <v>Friday</v>
      </c>
      <c r="G220" t="s">
        <v>656</v>
      </c>
      <c r="H220" t="s">
        <v>432</v>
      </c>
      <c r="I220" t="s">
        <v>422</v>
      </c>
      <c r="J220" t="s">
        <v>664</v>
      </c>
      <c r="K220" t="s">
        <v>242</v>
      </c>
      <c r="L220" s="2" t="s">
        <v>544</v>
      </c>
      <c r="M220" s="2">
        <v>0</v>
      </c>
      <c r="N220" s="2">
        <v>1</v>
      </c>
      <c r="O220" s="2">
        <f>iccwt20_2024[[#This Row],[scored_4s]]+iccwt20_2024[[#This Row],[scored_6s]]</f>
        <v>0</v>
      </c>
      <c r="P220" s="2">
        <v>0</v>
      </c>
      <c r="Q220" s="2">
        <v>0</v>
      </c>
      <c r="R220" s="2">
        <v>0</v>
      </c>
      <c r="S220" s="2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219</v>
      </c>
    </row>
    <row r="221" spans="1:26">
      <c r="A221" t="s">
        <v>64</v>
      </c>
      <c r="B221" t="s">
        <v>37</v>
      </c>
      <c r="C221" s="1" t="str">
        <f>MID(iccwt20_2024[[#This Row],[Times]],FIND(",",iccwt20_2024[[#This Row],[Times]])+2,LEN(iccwt20_2024[[#This Row],[Times]])-FIND(",",iccwt20_2024[[#This Row],[Times]])-1)</f>
        <v>07:30 PM LOCAL  </v>
      </c>
      <c r="D221" s="1" t="str">
        <f>MID(iccwt20_2024[[#This Row],[Times]],FIND(",",iccwt20_2024[[#This Row],[Times]])-3,6)&amp;" 2024"</f>
        <v> 07, 0 2024</v>
      </c>
      <c r="E22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1" t="str">
        <f>TEXT(DATE(2024,MONTH(DATEVALUE(LEFT(iccwt20_2024[[#This Row],[Times]],3)&amp;" 1")),MID(iccwt20_2024[[#This Row],[Times]],5,2)),"dddd")</f>
        <v>Friday</v>
      </c>
      <c r="G221" t="s">
        <v>656</v>
      </c>
      <c r="H221" t="s">
        <v>432</v>
      </c>
      <c r="I221" t="s">
        <v>422</v>
      </c>
      <c r="J221" t="s">
        <v>664</v>
      </c>
      <c r="K221" t="s">
        <v>248</v>
      </c>
      <c r="L221" s="2" t="s">
        <v>668</v>
      </c>
      <c r="M221" s="2">
        <v>4</v>
      </c>
      <c r="N221" s="2">
        <v>8</v>
      </c>
      <c r="O221" s="2">
        <f>iccwt20_2024[[#This Row],[scored_4s]]+iccwt20_2024[[#This Row],[scored_6s]]</f>
        <v>0</v>
      </c>
      <c r="P221" s="2">
        <v>0</v>
      </c>
      <c r="Q221" s="2">
        <v>0</v>
      </c>
      <c r="R221" s="2">
        <v>50</v>
      </c>
      <c r="S221" s="2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220</v>
      </c>
    </row>
    <row r="222" spans="1:26">
      <c r="A222" t="s">
        <v>64</v>
      </c>
      <c r="B222" t="s">
        <v>37</v>
      </c>
      <c r="C222" s="1" t="str">
        <f>MID(iccwt20_2024[[#This Row],[Times]],FIND(",",iccwt20_2024[[#This Row],[Times]])+2,LEN(iccwt20_2024[[#This Row],[Times]])-FIND(",",iccwt20_2024[[#This Row],[Times]])-1)</f>
        <v>07:30 PM LOCAL  </v>
      </c>
      <c r="D222" s="1" t="str">
        <f>MID(iccwt20_2024[[#This Row],[Times]],FIND(",",iccwt20_2024[[#This Row],[Times]])-3,6)&amp;" 2024"</f>
        <v> 07, 0 2024</v>
      </c>
      <c r="E22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2" t="str">
        <f>TEXT(DATE(2024,MONTH(DATEVALUE(LEFT(iccwt20_2024[[#This Row],[Times]],3)&amp;" 1")),MID(iccwt20_2024[[#This Row],[Times]],5,2)),"dddd")</f>
        <v>Friday</v>
      </c>
      <c r="G222" t="s">
        <v>656</v>
      </c>
      <c r="H222" t="s">
        <v>432</v>
      </c>
      <c r="I222" t="s">
        <v>422</v>
      </c>
      <c r="J222" t="s">
        <v>664</v>
      </c>
      <c r="K222" t="s">
        <v>236</v>
      </c>
      <c r="L222" s="2" t="s">
        <v>669</v>
      </c>
      <c r="M222" s="2">
        <v>12</v>
      </c>
      <c r="N222" s="2">
        <v>17</v>
      </c>
      <c r="O222" s="2">
        <f>iccwt20_2024[[#This Row],[scored_4s]]+iccwt20_2024[[#This Row],[scored_6s]]</f>
        <v>1</v>
      </c>
      <c r="P222" s="2">
        <v>0</v>
      </c>
      <c r="Q222" s="2">
        <v>1</v>
      </c>
      <c r="R222" s="2">
        <v>70.59</v>
      </c>
      <c r="S222" s="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221</v>
      </c>
    </row>
    <row r="223" spans="1:26">
      <c r="A223" t="s">
        <v>64</v>
      </c>
      <c r="B223" t="s">
        <v>37</v>
      </c>
      <c r="C223" s="1" t="str">
        <f>MID(iccwt20_2024[[#This Row],[Times]],FIND(",",iccwt20_2024[[#This Row],[Times]])+2,LEN(iccwt20_2024[[#This Row],[Times]])-FIND(",",iccwt20_2024[[#This Row],[Times]])-1)</f>
        <v>07:30 PM LOCAL  </v>
      </c>
      <c r="D223" s="1" t="str">
        <f>MID(iccwt20_2024[[#This Row],[Times]],FIND(",",iccwt20_2024[[#This Row],[Times]])-3,6)&amp;" 2024"</f>
        <v> 07, 0 2024</v>
      </c>
      <c r="E22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3" t="str">
        <f>TEXT(DATE(2024,MONTH(DATEVALUE(LEFT(iccwt20_2024[[#This Row],[Times]],3)&amp;" 1")),MID(iccwt20_2024[[#This Row],[Times]],5,2)),"dddd")</f>
        <v>Friday</v>
      </c>
      <c r="G223" t="s">
        <v>656</v>
      </c>
      <c r="H223" t="s">
        <v>432</v>
      </c>
      <c r="I223" t="s">
        <v>422</v>
      </c>
      <c r="J223" t="s">
        <v>664</v>
      </c>
      <c r="K223" t="s">
        <v>217</v>
      </c>
      <c r="L223" s="2" t="s">
        <v>670</v>
      </c>
      <c r="M223" s="2">
        <v>2</v>
      </c>
      <c r="N223" s="2">
        <v>5</v>
      </c>
      <c r="O223" s="2">
        <f>iccwt20_2024[[#This Row],[scored_4s]]+iccwt20_2024[[#This Row],[scored_6s]]</f>
        <v>0</v>
      </c>
      <c r="P223" s="2">
        <v>0</v>
      </c>
      <c r="Q223" s="2">
        <v>0</v>
      </c>
      <c r="R223" s="2">
        <v>40</v>
      </c>
      <c r="S223" s="2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222</v>
      </c>
    </row>
    <row r="224" spans="1:26">
      <c r="A224" t="s">
        <v>64</v>
      </c>
      <c r="B224" t="s">
        <v>37</v>
      </c>
      <c r="C224" s="1" t="str">
        <f>MID(iccwt20_2024[[#This Row],[Times]],FIND(",",iccwt20_2024[[#This Row],[Times]])+2,LEN(iccwt20_2024[[#This Row],[Times]])-FIND(",",iccwt20_2024[[#This Row],[Times]])-1)</f>
        <v>07:30 PM LOCAL  </v>
      </c>
      <c r="D224" s="1" t="str">
        <f>MID(iccwt20_2024[[#This Row],[Times]],FIND(",",iccwt20_2024[[#This Row],[Times]])-3,6)&amp;" 2024"</f>
        <v> 07, 0 2024</v>
      </c>
      <c r="E22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4" t="str">
        <f>TEXT(DATE(2024,MONTH(DATEVALUE(LEFT(iccwt20_2024[[#This Row],[Times]],3)&amp;" 1")),MID(iccwt20_2024[[#This Row],[Times]],5,2)),"dddd")</f>
        <v>Friday</v>
      </c>
      <c r="G224" t="s">
        <v>656</v>
      </c>
      <c r="H224" t="s">
        <v>432</v>
      </c>
      <c r="I224" t="s">
        <v>422</v>
      </c>
      <c r="J224" t="s">
        <v>664</v>
      </c>
      <c r="K224" t="s">
        <v>380</v>
      </c>
      <c r="L224" s="2" t="s">
        <v>475</v>
      </c>
      <c r="M224" s="2">
        <v>3</v>
      </c>
      <c r="N224" s="2">
        <v>7</v>
      </c>
      <c r="O224" s="2">
        <f>iccwt20_2024[[#This Row],[scored_4s]]+iccwt20_2024[[#This Row],[scored_6s]]</f>
        <v>0</v>
      </c>
      <c r="P224" s="2">
        <v>0</v>
      </c>
      <c r="Q224" s="2">
        <v>0</v>
      </c>
      <c r="R224" s="2">
        <v>42.86</v>
      </c>
      <c r="S224" s="2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223</v>
      </c>
    </row>
    <row r="225" spans="1:26">
      <c r="A225" t="s">
        <v>84</v>
      </c>
      <c r="B225" t="s">
        <v>28</v>
      </c>
      <c r="C225" s="1" t="str">
        <f>MID(iccwt20_2024[[#This Row],[Times]],FIND(",",iccwt20_2024[[#This Row],[Times]])+2,LEN(iccwt20_2024[[#This Row],[Times]])-FIND(",",iccwt20_2024[[#This Row],[Times]])-1)</f>
        <v>07:30 PM LOCAL  </v>
      </c>
      <c r="D225" s="1" t="str">
        <f>MID(iccwt20_2024[[#This Row],[Times]],FIND(",",iccwt20_2024[[#This Row],[Times]])-3,6)&amp;" 2024"</f>
        <v> 07, 0 2024</v>
      </c>
      <c r="E22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5" t="str">
        <f>TEXT(DATE(2024,MONTH(DATEVALUE(LEFT(iccwt20_2024[[#This Row],[Times]],3)&amp;" 1")),MID(iccwt20_2024[[#This Row],[Times]],5,2)),"dddd")</f>
        <v>Friday</v>
      </c>
      <c r="G225" t="s">
        <v>656</v>
      </c>
      <c r="H225" t="s">
        <v>439</v>
      </c>
      <c r="I225" t="s">
        <v>424</v>
      </c>
      <c r="J225" t="s">
        <v>671</v>
      </c>
      <c r="K225" t="s">
        <v>294</v>
      </c>
      <c r="L225" s="2" t="s">
        <v>672</v>
      </c>
      <c r="M225" s="2">
        <v>47</v>
      </c>
      <c r="N225" s="2">
        <v>28</v>
      </c>
      <c r="O225" s="2">
        <f>iccwt20_2024[[#This Row],[scored_4s]]+iccwt20_2024[[#This Row],[scored_6s]]</f>
        <v>8</v>
      </c>
      <c r="P225" s="2">
        <v>7</v>
      </c>
      <c r="Q225" s="2">
        <v>1</v>
      </c>
      <c r="R225" s="2">
        <v>167.86</v>
      </c>
      <c r="S225" s="2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224</v>
      </c>
    </row>
    <row r="226" spans="1:26">
      <c r="A226" t="s">
        <v>84</v>
      </c>
      <c r="B226" t="s">
        <v>28</v>
      </c>
      <c r="C226" s="1" t="str">
        <f>MID(iccwt20_2024[[#This Row],[Times]],FIND(",",iccwt20_2024[[#This Row],[Times]])+2,LEN(iccwt20_2024[[#This Row],[Times]])-FIND(",",iccwt20_2024[[#This Row],[Times]])-1)</f>
        <v>07:30 PM LOCAL  </v>
      </c>
      <c r="D226" s="1" t="str">
        <f>MID(iccwt20_2024[[#This Row],[Times]],FIND(",",iccwt20_2024[[#This Row],[Times]])-3,6)&amp;" 2024"</f>
        <v> 07, 0 2024</v>
      </c>
      <c r="E22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6" t="str">
        <f>TEXT(DATE(2024,MONTH(DATEVALUE(LEFT(iccwt20_2024[[#This Row],[Times]],3)&amp;" 1")),MID(iccwt20_2024[[#This Row],[Times]],5,2)),"dddd")</f>
        <v>Friday</v>
      </c>
      <c r="G226" t="s">
        <v>656</v>
      </c>
      <c r="H226" t="s">
        <v>439</v>
      </c>
      <c r="I226" t="s">
        <v>424</v>
      </c>
      <c r="J226" t="s">
        <v>671</v>
      </c>
      <c r="K226" t="s">
        <v>209</v>
      </c>
      <c r="L226" s="2" t="s">
        <v>673</v>
      </c>
      <c r="M226" s="2">
        <v>10</v>
      </c>
      <c r="N226" s="2">
        <v>8</v>
      </c>
      <c r="O226" s="2">
        <f>iccwt20_2024[[#This Row],[scored_4s]]+iccwt20_2024[[#This Row],[scored_6s]]</f>
        <v>2</v>
      </c>
      <c r="P226" s="2">
        <v>2</v>
      </c>
      <c r="Q226" s="2">
        <v>0</v>
      </c>
      <c r="R226" s="2">
        <v>125</v>
      </c>
      <c r="S226" s="2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225</v>
      </c>
    </row>
    <row r="227" spans="1:26">
      <c r="A227" t="s">
        <v>84</v>
      </c>
      <c r="B227" t="s">
        <v>28</v>
      </c>
      <c r="C227" s="1" t="str">
        <f>MID(iccwt20_2024[[#This Row],[Times]],FIND(",",iccwt20_2024[[#This Row],[Times]])+2,LEN(iccwt20_2024[[#This Row],[Times]])-FIND(",",iccwt20_2024[[#This Row],[Times]])-1)</f>
        <v>07:30 PM LOCAL  </v>
      </c>
      <c r="D227" s="1" t="str">
        <f>MID(iccwt20_2024[[#This Row],[Times]],FIND(",",iccwt20_2024[[#This Row],[Times]])-3,6)&amp;" 2024"</f>
        <v> 07, 0 2024</v>
      </c>
      <c r="E22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7" t="str">
        <f>TEXT(DATE(2024,MONTH(DATEVALUE(LEFT(iccwt20_2024[[#This Row],[Times]],3)&amp;" 1")),MID(iccwt20_2024[[#This Row],[Times]],5,2)),"dddd")</f>
        <v>Friday</v>
      </c>
      <c r="G227" t="s">
        <v>656</v>
      </c>
      <c r="H227" t="s">
        <v>439</v>
      </c>
      <c r="I227" t="s">
        <v>424</v>
      </c>
      <c r="J227" t="s">
        <v>671</v>
      </c>
      <c r="K227" t="s">
        <v>195</v>
      </c>
      <c r="L227" s="2" t="s">
        <v>674</v>
      </c>
      <c r="M227" s="2">
        <v>4</v>
      </c>
      <c r="N227" s="2">
        <v>5</v>
      </c>
      <c r="O227" s="2">
        <f>iccwt20_2024[[#This Row],[scored_4s]]+iccwt20_2024[[#This Row],[scored_6s]]</f>
        <v>1</v>
      </c>
      <c r="P227" s="2">
        <v>1</v>
      </c>
      <c r="Q227" s="2">
        <v>0</v>
      </c>
      <c r="R227" s="2">
        <v>80</v>
      </c>
      <c r="S227" s="2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226</v>
      </c>
    </row>
    <row r="228" spans="1:26">
      <c r="A228" t="s">
        <v>84</v>
      </c>
      <c r="B228" t="s">
        <v>28</v>
      </c>
      <c r="C228" s="1" t="str">
        <f>MID(iccwt20_2024[[#This Row],[Times]],FIND(",",iccwt20_2024[[#This Row],[Times]])+2,LEN(iccwt20_2024[[#This Row],[Times]])-FIND(",",iccwt20_2024[[#This Row],[Times]])-1)</f>
        <v>07:30 PM LOCAL  </v>
      </c>
      <c r="D228" s="1" t="str">
        <f>MID(iccwt20_2024[[#This Row],[Times]],FIND(",",iccwt20_2024[[#This Row],[Times]])-3,6)&amp;" 2024"</f>
        <v> 07, 0 2024</v>
      </c>
      <c r="E22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8" t="str">
        <f>TEXT(DATE(2024,MONTH(DATEVALUE(LEFT(iccwt20_2024[[#This Row],[Times]],3)&amp;" 1")),MID(iccwt20_2024[[#This Row],[Times]],5,2)),"dddd")</f>
        <v>Friday</v>
      </c>
      <c r="G228" t="s">
        <v>656</v>
      </c>
      <c r="H228" t="s">
        <v>439</v>
      </c>
      <c r="I228" t="s">
        <v>424</v>
      </c>
      <c r="J228" t="s">
        <v>671</v>
      </c>
      <c r="K228" t="s">
        <v>132</v>
      </c>
      <c r="L228" s="2" t="s">
        <v>675</v>
      </c>
      <c r="M228" s="2">
        <v>21</v>
      </c>
      <c r="N228" s="2">
        <v>26</v>
      </c>
      <c r="O228" s="2">
        <f>iccwt20_2024[[#This Row],[scored_4s]]+iccwt20_2024[[#This Row],[scored_6s]]</f>
        <v>1</v>
      </c>
      <c r="P228" s="2">
        <v>1</v>
      </c>
      <c r="Q228" s="2">
        <v>0</v>
      </c>
      <c r="R228" s="2">
        <v>80.77</v>
      </c>
      <c r="S228" s="2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227</v>
      </c>
    </row>
    <row r="229" spans="1:26">
      <c r="A229" t="s">
        <v>84</v>
      </c>
      <c r="B229" t="s">
        <v>28</v>
      </c>
      <c r="C229" s="1" t="str">
        <f>MID(iccwt20_2024[[#This Row],[Times]],FIND(",",iccwt20_2024[[#This Row],[Times]])+2,LEN(iccwt20_2024[[#This Row],[Times]])-FIND(",",iccwt20_2024[[#This Row],[Times]])-1)</f>
        <v>07:30 PM LOCAL  </v>
      </c>
      <c r="D229" s="1" t="str">
        <f>MID(iccwt20_2024[[#This Row],[Times]],FIND(",",iccwt20_2024[[#This Row],[Times]])-3,6)&amp;" 2024"</f>
        <v> 07, 0 2024</v>
      </c>
      <c r="E22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29" t="str">
        <f>TEXT(DATE(2024,MONTH(DATEVALUE(LEFT(iccwt20_2024[[#This Row],[Times]],3)&amp;" 1")),MID(iccwt20_2024[[#This Row],[Times]],5,2)),"dddd")</f>
        <v>Friday</v>
      </c>
      <c r="G229" t="s">
        <v>656</v>
      </c>
      <c r="H229" t="s">
        <v>439</v>
      </c>
      <c r="I229" t="s">
        <v>424</v>
      </c>
      <c r="J229" t="s">
        <v>671</v>
      </c>
      <c r="K229" t="s">
        <v>69</v>
      </c>
      <c r="L229" s="2" t="s">
        <v>676</v>
      </c>
      <c r="M229" s="2">
        <v>19</v>
      </c>
      <c r="N229" s="2">
        <v>21</v>
      </c>
      <c r="O229" s="2">
        <f>iccwt20_2024[[#This Row],[scored_4s]]+iccwt20_2024[[#This Row],[scored_6s]]</f>
        <v>2</v>
      </c>
      <c r="P229" s="2">
        <v>1</v>
      </c>
      <c r="Q229" s="2">
        <v>1</v>
      </c>
      <c r="R229" s="2">
        <v>90.48</v>
      </c>
      <c r="S229" s="2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228</v>
      </c>
    </row>
    <row r="230" spans="1:26">
      <c r="A230" t="s">
        <v>84</v>
      </c>
      <c r="B230" t="s">
        <v>28</v>
      </c>
      <c r="C230" s="1" t="str">
        <f>MID(iccwt20_2024[[#This Row],[Times]],FIND(",",iccwt20_2024[[#This Row],[Times]])+2,LEN(iccwt20_2024[[#This Row],[Times]])-FIND(",",iccwt20_2024[[#This Row],[Times]])-1)</f>
        <v>07:30 PM LOCAL  </v>
      </c>
      <c r="D230" s="1" t="str">
        <f>MID(iccwt20_2024[[#This Row],[Times]],FIND(",",iccwt20_2024[[#This Row],[Times]])-3,6)&amp;" 2024"</f>
        <v> 07, 0 2024</v>
      </c>
      <c r="E23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0" t="str">
        <f>TEXT(DATE(2024,MONTH(DATEVALUE(LEFT(iccwt20_2024[[#This Row],[Times]],3)&amp;" 1")),MID(iccwt20_2024[[#This Row],[Times]],5,2)),"dddd")</f>
        <v>Friday</v>
      </c>
      <c r="G230" t="s">
        <v>656</v>
      </c>
      <c r="H230" t="s">
        <v>439</v>
      </c>
      <c r="I230" t="s">
        <v>424</v>
      </c>
      <c r="J230" t="s">
        <v>671</v>
      </c>
      <c r="K230" t="s">
        <v>390</v>
      </c>
      <c r="L230" s="2" t="s">
        <v>677</v>
      </c>
      <c r="M230" s="2">
        <v>0</v>
      </c>
      <c r="N230" s="2">
        <v>1</v>
      </c>
      <c r="O230" s="2">
        <f>iccwt20_2024[[#This Row],[scored_4s]]+iccwt20_2024[[#This Row],[scored_6s]]</f>
        <v>0</v>
      </c>
      <c r="P230" s="2">
        <v>0</v>
      </c>
      <c r="Q230" s="2">
        <v>0</v>
      </c>
      <c r="R230" s="2">
        <v>0</v>
      </c>
      <c r="S230" s="2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229</v>
      </c>
    </row>
    <row r="231" spans="1:26">
      <c r="A231" t="s">
        <v>84</v>
      </c>
      <c r="B231" t="s">
        <v>28</v>
      </c>
      <c r="C231" s="1" t="str">
        <f>MID(iccwt20_2024[[#This Row],[Times]],FIND(",",iccwt20_2024[[#This Row],[Times]])+2,LEN(iccwt20_2024[[#This Row],[Times]])-FIND(",",iccwt20_2024[[#This Row],[Times]])-1)</f>
        <v>07:30 PM LOCAL  </v>
      </c>
      <c r="D231" s="1" t="str">
        <f>MID(iccwt20_2024[[#This Row],[Times]],FIND(",",iccwt20_2024[[#This Row],[Times]])-3,6)&amp;" 2024"</f>
        <v> 07, 0 2024</v>
      </c>
      <c r="E23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1" t="str">
        <f>TEXT(DATE(2024,MONTH(DATEVALUE(LEFT(iccwt20_2024[[#This Row],[Times]],3)&amp;" 1")),MID(iccwt20_2024[[#This Row],[Times]],5,2)),"dddd")</f>
        <v>Friday</v>
      </c>
      <c r="G231" t="s">
        <v>656</v>
      </c>
      <c r="H231" t="s">
        <v>439</v>
      </c>
      <c r="I231" t="s">
        <v>424</v>
      </c>
      <c r="J231" t="s">
        <v>671</v>
      </c>
      <c r="K231" t="s">
        <v>235</v>
      </c>
      <c r="L231" s="2" t="s">
        <v>678</v>
      </c>
      <c r="M231" s="2">
        <v>16</v>
      </c>
      <c r="N231" s="2">
        <v>19</v>
      </c>
      <c r="O231" s="2">
        <f>iccwt20_2024[[#This Row],[scored_4s]]+iccwt20_2024[[#This Row],[scored_6s]]</f>
        <v>1</v>
      </c>
      <c r="P231" s="2">
        <v>1</v>
      </c>
      <c r="Q231" s="2">
        <v>0</v>
      </c>
      <c r="R231" s="2">
        <v>84.21</v>
      </c>
      <c r="S231" s="2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230</v>
      </c>
    </row>
    <row r="232" spans="1:26">
      <c r="A232" t="s">
        <v>84</v>
      </c>
      <c r="B232" t="s">
        <v>28</v>
      </c>
      <c r="C232" s="1" t="str">
        <f>MID(iccwt20_2024[[#This Row],[Times]],FIND(",",iccwt20_2024[[#This Row],[Times]])+2,LEN(iccwt20_2024[[#This Row],[Times]])-FIND(",",iccwt20_2024[[#This Row],[Times]])-1)</f>
        <v>07:30 PM LOCAL  </v>
      </c>
      <c r="D232" s="1" t="str">
        <f>MID(iccwt20_2024[[#This Row],[Times]],FIND(",",iccwt20_2024[[#This Row],[Times]])-3,6)&amp;" 2024"</f>
        <v> 07, 0 2024</v>
      </c>
      <c r="E23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2" t="str">
        <f>TEXT(DATE(2024,MONTH(DATEVALUE(LEFT(iccwt20_2024[[#This Row],[Times]],3)&amp;" 1")),MID(iccwt20_2024[[#This Row],[Times]],5,2)),"dddd")</f>
        <v>Friday</v>
      </c>
      <c r="G232" t="s">
        <v>656</v>
      </c>
      <c r="H232" t="s">
        <v>439</v>
      </c>
      <c r="I232" t="s">
        <v>424</v>
      </c>
      <c r="J232" t="s">
        <v>671</v>
      </c>
      <c r="K232" t="s">
        <v>347</v>
      </c>
      <c r="L232" s="2" t="s">
        <v>679</v>
      </c>
      <c r="M232" s="2">
        <v>3</v>
      </c>
      <c r="N232" s="2">
        <v>7</v>
      </c>
      <c r="O232" s="2">
        <f>iccwt20_2024[[#This Row],[scored_4s]]+iccwt20_2024[[#This Row],[scored_6s]]</f>
        <v>0</v>
      </c>
      <c r="P232" s="2">
        <v>0</v>
      </c>
      <c r="Q232" s="2">
        <v>0</v>
      </c>
      <c r="R232" s="2">
        <v>42.86</v>
      </c>
      <c r="S232" s="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231</v>
      </c>
    </row>
    <row r="233" spans="1:26">
      <c r="A233" t="s">
        <v>84</v>
      </c>
      <c r="B233" t="s">
        <v>28</v>
      </c>
      <c r="C233" s="1" t="str">
        <f>MID(iccwt20_2024[[#This Row],[Times]],FIND(",",iccwt20_2024[[#This Row],[Times]])+2,LEN(iccwt20_2024[[#This Row],[Times]])-FIND(",",iccwt20_2024[[#This Row],[Times]])-1)</f>
        <v>07:30 PM LOCAL  </v>
      </c>
      <c r="D233" s="1" t="str">
        <f>MID(iccwt20_2024[[#This Row],[Times]],FIND(",",iccwt20_2024[[#This Row],[Times]])-3,6)&amp;" 2024"</f>
        <v> 07, 0 2024</v>
      </c>
      <c r="E23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3" t="str">
        <f>TEXT(DATE(2024,MONTH(DATEVALUE(LEFT(iccwt20_2024[[#This Row],[Times]],3)&amp;" 1")),MID(iccwt20_2024[[#This Row],[Times]],5,2)),"dddd")</f>
        <v>Friday</v>
      </c>
      <c r="G233" t="s">
        <v>656</v>
      </c>
      <c r="H233" t="s">
        <v>439</v>
      </c>
      <c r="I233" t="s">
        <v>424</v>
      </c>
      <c r="J233" t="s">
        <v>671</v>
      </c>
      <c r="K233" t="s">
        <v>221</v>
      </c>
      <c r="L233" s="2" t="s">
        <v>674</v>
      </c>
      <c r="M233" s="2">
        <v>0</v>
      </c>
      <c r="N233" s="2">
        <v>3</v>
      </c>
      <c r="O233" s="2">
        <f>iccwt20_2024[[#This Row],[scored_4s]]+iccwt20_2024[[#This Row],[scored_6s]]</f>
        <v>0</v>
      </c>
      <c r="P233" s="2">
        <v>0</v>
      </c>
      <c r="Q233" s="2">
        <v>0</v>
      </c>
      <c r="R233" s="2">
        <v>0</v>
      </c>
      <c r="S233" s="2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232</v>
      </c>
    </row>
    <row r="234" spans="1:26">
      <c r="A234" t="s">
        <v>84</v>
      </c>
      <c r="B234" t="s">
        <v>28</v>
      </c>
      <c r="C234" s="1" t="str">
        <f>MID(iccwt20_2024[[#This Row],[Times]],FIND(",",iccwt20_2024[[#This Row],[Times]])+2,LEN(iccwt20_2024[[#This Row],[Times]])-FIND(",",iccwt20_2024[[#This Row],[Times]])-1)</f>
        <v>07:30 PM LOCAL  </v>
      </c>
      <c r="D234" s="1" t="str">
        <f>MID(iccwt20_2024[[#This Row],[Times]],FIND(",",iccwt20_2024[[#This Row],[Times]])-3,6)&amp;" 2024"</f>
        <v> 07, 0 2024</v>
      </c>
      <c r="E23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4" t="str">
        <f>TEXT(DATE(2024,MONTH(DATEVALUE(LEFT(iccwt20_2024[[#This Row],[Times]],3)&amp;" 1")),MID(iccwt20_2024[[#This Row],[Times]],5,2)),"dddd")</f>
        <v>Friday</v>
      </c>
      <c r="G234" t="s">
        <v>656</v>
      </c>
      <c r="H234" t="s">
        <v>439</v>
      </c>
      <c r="I234" t="s">
        <v>424</v>
      </c>
      <c r="J234" t="s">
        <v>671</v>
      </c>
      <c r="K234" t="s">
        <v>234</v>
      </c>
      <c r="L234" s="2" t="s">
        <v>475</v>
      </c>
      <c r="M234" s="2">
        <v>0</v>
      </c>
      <c r="N234" s="2">
        <v>1</v>
      </c>
      <c r="O234" s="2">
        <f>iccwt20_2024[[#This Row],[scored_4s]]+iccwt20_2024[[#This Row],[scored_6s]]</f>
        <v>0</v>
      </c>
      <c r="P234" s="2">
        <v>0</v>
      </c>
      <c r="Q234" s="2">
        <v>0</v>
      </c>
      <c r="R234" s="2">
        <v>0</v>
      </c>
      <c r="S234" s="2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233</v>
      </c>
    </row>
    <row r="235" spans="1:26">
      <c r="A235" t="s">
        <v>84</v>
      </c>
      <c r="B235" t="s">
        <v>28</v>
      </c>
      <c r="C235" s="1" t="str">
        <f>MID(iccwt20_2024[[#This Row],[Times]],FIND(",",iccwt20_2024[[#This Row],[Times]])+2,LEN(iccwt20_2024[[#This Row],[Times]])-FIND(",",iccwt20_2024[[#This Row],[Times]])-1)</f>
        <v>07:30 PM LOCAL  </v>
      </c>
      <c r="D235" s="1" t="str">
        <f>MID(iccwt20_2024[[#This Row],[Times]],FIND(",",iccwt20_2024[[#This Row],[Times]])-3,6)&amp;" 2024"</f>
        <v> 07, 0 2024</v>
      </c>
      <c r="E23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5" t="str">
        <f>TEXT(DATE(2024,MONTH(DATEVALUE(LEFT(iccwt20_2024[[#This Row],[Times]],3)&amp;" 1")),MID(iccwt20_2024[[#This Row],[Times]],5,2)),"dddd")</f>
        <v>Friday</v>
      </c>
      <c r="G235" t="s">
        <v>656</v>
      </c>
      <c r="H235" t="s">
        <v>439</v>
      </c>
      <c r="I235" t="s">
        <v>424</v>
      </c>
      <c r="J235" t="s">
        <v>671</v>
      </c>
      <c r="K235" t="s">
        <v>263</v>
      </c>
      <c r="L235" s="2" t="s">
        <v>475</v>
      </c>
      <c r="M235" s="2">
        <v>0</v>
      </c>
      <c r="N235" s="2">
        <v>1</v>
      </c>
      <c r="O235" s="2">
        <f>iccwt20_2024[[#This Row],[scored_4s]]+iccwt20_2024[[#This Row],[scored_6s]]</f>
        <v>0</v>
      </c>
      <c r="P235" s="2">
        <v>0</v>
      </c>
      <c r="Q235" s="2">
        <v>0</v>
      </c>
      <c r="R235" s="2">
        <v>0</v>
      </c>
      <c r="S235" s="2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234</v>
      </c>
    </row>
    <row r="236" spans="1:26">
      <c r="A236" t="s">
        <v>84</v>
      </c>
      <c r="B236" t="s">
        <v>28</v>
      </c>
      <c r="C236" s="1" t="str">
        <f>MID(iccwt20_2024[[#This Row],[Times]],FIND(",",iccwt20_2024[[#This Row],[Times]])+2,LEN(iccwt20_2024[[#This Row],[Times]])-FIND(",",iccwt20_2024[[#This Row],[Times]])-1)</f>
        <v>07:30 PM LOCAL  </v>
      </c>
      <c r="D236" s="1" t="str">
        <f>MID(iccwt20_2024[[#This Row],[Times]],FIND(",",iccwt20_2024[[#This Row],[Times]])-3,6)&amp;" 2024"</f>
        <v> 07, 0 2024</v>
      </c>
      <c r="E23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6" t="str">
        <f>TEXT(DATE(2024,MONTH(DATEVALUE(LEFT(iccwt20_2024[[#This Row],[Times]],3)&amp;" 1")),MID(iccwt20_2024[[#This Row],[Times]],5,2)),"dddd")</f>
        <v>Friday</v>
      </c>
      <c r="G236" t="s">
        <v>656</v>
      </c>
      <c r="H236" t="s">
        <v>424</v>
      </c>
      <c r="I236" t="s">
        <v>439</v>
      </c>
      <c r="J236" t="s">
        <v>680</v>
      </c>
      <c r="K236" t="s">
        <v>370</v>
      </c>
      <c r="L236" s="2" t="s">
        <v>681</v>
      </c>
      <c r="M236" s="2">
        <v>3</v>
      </c>
      <c r="N236" s="2">
        <v>6</v>
      </c>
      <c r="O236" s="2">
        <f>iccwt20_2024[[#This Row],[scored_4s]]+iccwt20_2024[[#This Row],[scored_6s]]</f>
        <v>0</v>
      </c>
      <c r="P236" s="2">
        <v>0</v>
      </c>
      <c r="Q236" s="2">
        <v>0</v>
      </c>
      <c r="R236" s="2">
        <v>50</v>
      </c>
      <c r="S236" s="2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235</v>
      </c>
    </row>
    <row r="237" spans="1:26">
      <c r="A237" t="s">
        <v>84</v>
      </c>
      <c r="B237" t="s">
        <v>28</v>
      </c>
      <c r="C237" s="1" t="str">
        <f>MID(iccwt20_2024[[#This Row],[Times]],FIND(",",iccwt20_2024[[#This Row],[Times]])+2,LEN(iccwt20_2024[[#This Row],[Times]])-FIND(",",iccwt20_2024[[#This Row],[Times]])-1)</f>
        <v>07:30 PM LOCAL  </v>
      </c>
      <c r="D237" s="1" t="str">
        <f>MID(iccwt20_2024[[#This Row],[Times]],FIND(",",iccwt20_2024[[#This Row],[Times]])-3,6)&amp;" 2024"</f>
        <v> 07, 0 2024</v>
      </c>
      <c r="E23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7" t="str">
        <f>TEXT(DATE(2024,MONTH(DATEVALUE(LEFT(iccwt20_2024[[#This Row],[Times]],3)&amp;" 1")),MID(iccwt20_2024[[#This Row],[Times]],5,2)),"dddd")</f>
        <v>Friday</v>
      </c>
      <c r="G237" t="s">
        <v>656</v>
      </c>
      <c r="H237" t="s">
        <v>424</v>
      </c>
      <c r="I237" t="s">
        <v>439</v>
      </c>
      <c r="J237" t="s">
        <v>680</v>
      </c>
      <c r="K237" t="s">
        <v>359</v>
      </c>
      <c r="L237" s="2" t="s">
        <v>682</v>
      </c>
      <c r="M237" s="2">
        <v>0</v>
      </c>
      <c r="N237" s="2">
        <v>2</v>
      </c>
      <c r="O237" s="2">
        <f>iccwt20_2024[[#This Row],[scored_4s]]+iccwt20_2024[[#This Row],[scored_6s]]</f>
        <v>0</v>
      </c>
      <c r="P237" s="2">
        <v>0</v>
      </c>
      <c r="Q237" s="2">
        <v>0</v>
      </c>
      <c r="R237" s="2">
        <v>0</v>
      </c>
      <c r="S237" s="2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236</v>
      </c>
    </row>
    <row r="238" spans="1:26">
      <c r="A238" t="s">
        <v>84</v>
      </c>
      <c r="B238" t="s">
        <v>28</v>
      </c>
      <c r="C238" s="1" t="str">
        <f>MID(iccwt20_2024[[#This Row],[Times]],FIND(",",iccwt20_2024[[#This Row],[Times]])+2,LEN(iccwt20_2024[[#This Row],[Times]])-FIND(",",iccwt20_2024[[#This Row],[Times]])-1)</f>
        <v>07:30 PM LOCAL  </v>
      </c>
      <c r="D238" s="1" t="str">
        <f>MID(iccwt20_2024[[#This Row],[Times]],FIND(",",iccwt20_2024[[#This Row],[Times]])-3,6)&amp;" 2024"</f>
        <v> 07, 0 2024</v>
      </c>
      <c r="E23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8" t="str">
        <f>TEXT(DATE(2024,MONTH(DATEVALUE(LEFT(iccwt20_2024[[#This Row],[Times]],3)&amp;" 1")),MID(iccwt20_2024[[#This Row],[Times]],5,2)),"dddd")</f>
        <v>Friday</v>
      </c>
      <c r="G238" t="s">
        <v>656</v>
      </c>
      <c r="H238" t="s">
        <v>424</v>
      </c>
      <c r="I238" t="s">
        <v>439</v>
      </c>
      <c r="J238" t="s">
        <v>680</v>
      </c>
      <c r="K238" t="s">
        <v>215</v>
      </c>
      <c r="L238" s="2" t="s">
        <v>683</v>
      </c>
      <c r="M238" s="2">
        <v>36</v>
      </c>
      <c r="N238" s="2">
        <v>38</v>
      </c>
      <c r="O238" s="2">
        <f>iccwt20_2024[[#This Row],[scored_4s]]+iccwt20_2024[[#This Row],[scored_6s]]</f>
        <v>3</v>
      </c>
      <c r="P238" s="2">
        <v>2</v>
      </c>
      <c r="Q238" s="2">
        <v>1</v>
      </c>
      <c r="R238" s="2">
        <v>94.74</v>
      </c>
      <c r="S238" s="2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237</v>
      </c>
    </row>
    <row r="239" spans="1:26">
      <c r="A239" t="s">
        <v>84</v>
      </c>
      <c r="B239" t="s">
        <v>28</v>
      </c>
      <c r="C239" s="1" t="str">
        <f>MID(iccwt20_2024[[#This Row],[Times]],FIND(",",iccwt20_2024[[#This Row],[Times]])+2,LEN(iccwt20_2024[[#This Row],[Times]])-FIND(",",iccwt20_2024[[#This Row],[Times]])-1)</f>
        <v>07:30 PM LOCAL  </v>
      </c>
      <c r="D239" s="1" t="str">
        <f>MID(iccwt20_2024[[#This Row],[Times]],FIND(",",iccwt20_2024[[#This Row],[Times]])-3,6)&amp;" 2024"</f>
        <v> 07, 0 2024</v>
      </c>
      <c r="E23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39" t="str">
        <f>TEXT(DATE(2024,MONTH(DATEVALUE(LEFT(iccwt20_2024[[#This Row],[Times]],3)&amp;" 1")),MID(iccwt20_2024[[#This Row],[Times]],5,2)),"dddd")</f>
        <v>Friday</v>
      </c>
      <c r="G239" t="s">
        <v>656</v>
      </c>
      <c r="H239" t="s">
        <v>424</v>
      </c>
      <c r="I239" t="s">
        <v>439</v>
      </c>
      <c r="J239" t="s">
        <v>680</v>
      </c>
      <c r="K239" t="s">
        <v>267</v>
      </c>
      <c r="L239" s="2" t="s">
        <v>684</v>
      </c>
      <c r="M239" s="2">
        <v>7</v>
      </c>
      <c r="N239" s="2">
        <v>13</v>
      </c>
      <c r="O239" s="2">
        <f>iccwt20_2024[[#This Row],[scored_4s]]+iccwt20_2024[[#This Row],[scored_6s]]</f>
        <v>0</v>
      </c>
      <c r="P239" s="2">
        <v>0</v>
      </c>
      <c r="Q239" s="2">
        <v>0</v>
      </c>
      <c r="R239" s="2">
        <v>53.85</v>
      </c>
      <c r="S239" s="2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238</v>
      </c>
    </row>
    <row r="240" spans="1:26">
      <c r="A240" t="s">
        <v>84</v>
      </c>
      <c r="B240" t="s">
        <v>28</v>
      </c>
      <c r="C240" s="1" t="str">
        <f>MID(iccwt20_2024[[#This Row],[Times]],FIND(",",iccwt20_2024[[#This Row],[Times]])+2,LEN(iccwt20_2024[[#This Row],[Times]])-FIND(",",iccwt20_2024[[#This Row],[Times]])-1)</f>
        <v>07:30 PM LOCAL  </v>
      </c>
      <c r="D240" s="1" t="str">
        <f>MID(iccwt20_2024[[#This Row],[Times]],FIND(",",iccwt20_2024[[#This Row],[Times]])-3,6)&amp;" 2024"</f>
        <v> 07, 0 2024</v>
      </c>
      <c r="E24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0" t="str">
        <f>TEXT(DATE(2024,MONTH(DATEVALUE(LEFT(iccwt20_2024[[#This Row],[Times]],3)&amp;" 1")),MID(iccwt20_2024[[#This Row],[Times]],5,2)),"dddd")</f>
        <v>Friday</v>
      </c>
      <c r="G240" t="s">
        <v>656</v>
      </c>
      <c r="H240" t="s">
        <v>424</v>
      </c>
      <c r="I240" t="s">
        <v>439</v>
      </c>
      <c r="J240" t="s">
        <v>680</v>
      </c>
      <c r="K240" t="s">
        <v>378</v>
      </c>
      <c r="L240" s="2" t="s">
        <v>683</v>
      </c>
      <c r="M240" s="2">
        <v>40</v>
      </c>
      <c r="N240" s="2">
        <v>20</v>
      </c>
      <c r="O240" s="2">
        <f>iccwt20_2024[[#This Row],[scored_4s]]+iccwt20_2024[[#This Row],[scored_6s]]</f>
        <v>5</v>
      </c>
      <c r="P240" s="2">
        <v>1</v>
      </c>
      <c r="Q240" s="2">
        <v>4</v>
      </c>
      <c r="R240" s="2">
        <v>200</v>
      </c>
      <c r="S240" s="2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239</v>
      </c>
    </row>
    <row r="241" spans="1:26">
      <c r="A241" t="s">
        <v>84</v>
      </c>
      <c r="B241" t="s">
        <v>28</v>
      </c>
      <c r="C241" s="1" t="str">
        <f>MID(iccwt20_2024[[#This Row],[Times]],FIND(",",iccwt20_2024[[#This Row],[Times]])+2,LEN(iccwt20_2024[[#This Row],[Times]])-FIND(",",iccwt20_2024[[#This Row],[Times]])-1)</f>
        <v>07:30 PM LOCAL  </v>
      </c>
      <c r="D241" s="1" t="str">
        <f>MID(iccwt20_2024[[#This Row],[Times]],FIND(",",iccwt20_2024[[#This Row],[Times]])-3,6)&amp;" 2024"</f>
        <v> 07, 0 2024</v>
      </c>
      <c r="E24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1" t="str">
        <f>TEXT(DATE(2024,MONTH(DATEVALUE(LEFT(iccwt20_2024[[#This Row],[Times]],3)&amp;" 1")),MID(iccwt20_2024[[#This Row],[Times]],5,2)),"dddd")</f>
        <v>Friday</v>
      </c>
      <c r="G241" t="s">
        <v>656</v>
      </c>
      <c r="H241" t="s">
        <v>424</v>
      </c>
      <c r="I241" t="s">
        <v>439</v>
      </c>
      <c r="J241" t="s">
        <v>680</v>
      </c>
      <c r="K241" t="s">
        <v>346</v>
      </c>
      <c r="L241" s="2" t="s">
        <v>685</v>
      </c>
      <c r="M241" s="2">
        <v>8</v>
      </c>
      <c r="N241" s="2">
        <v>14</v>
      </c>
      <c r="O241" s="2">
        <f>iccwt20_2024[[#This Row],[scored_4s]]+iccwt20_2024[[#This Row],[scored_6s]]</f>
        <v>0</v>
      </c>
      <c r="P241" s="2">
        <v>0</v>
      </c>
      <c r="Q241" s="2">
        <v>0</v>
      </c>
      <c r="R241" s="2">
        <v>57.14</v>
      </c>
      <c r="S241" s="2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240</v>
      </c>
    </row>
    <row r="242" spans="1:26">
      <c r="A242" t="s">
        <v>84</v>
      </c>
      <c r="B242" t="s">
        <v>28</v>
      </c>
      <c r="C242" s="1" t="str">
        <f>MID(iccwt20_2024[[#This Row],[Times]],FIND(",",iccwt20_2024[[#This Row],[Times]])+2,LEN(iccwt20_2024[[#This Row],[Times]])-FIND(",",iccwt20_2024[[#This Row],[Times]])-1)</f>
        <v>07:30 PM LOCAL  </v>
      </c>
      <c r="D242" s="1" t="str">
        <f>MID(iccwt20_2024[[#This Row],[Times]],FIND(",",iccwt20_2024[[#This Row],[Times]])-3,6)&amp;" 2024"</f>
        <v> 07, 0 2024</v>
      </c>
      <c r="E24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2" t="str">
        <f>TEXT(DATE(2024,MONTH(DATEVALUE(LEFT(iccwt20_2024[[#This Row],[Times]],3)&amp;" 1")),MID(iccwt20_2024[[#This Row],[Times]],5,2)),"dddd")</f>
        <v>Friday</v>
      </c>
      <c r="G242" t="s">
        <v>656</v>
      </c>
      <c r="H242" t="s">
        <v>424</v>
      </c>
      <c r="I242" t="s">
        <v>439</v>
      </c>
      <c r="J242" t="s">
        <v>680</v>
      </c>
      <c r="K242" t="s">
        <v>224</v>
      </c>
      <c r="L242" s="2" t="s">
        <v>475</v>
      </c>
      <c r="M242" s="2">
        <v>16</v>
      </c>
      <c r="N242" s="2">
        <v>13</v>
      </c>
      <c r="O242" s="2">
        <f>iccwt20_2024[[#This Row],[scored_4s]]+iccwt20_2024[[#This Row],[scored_6s]]</f>
        <v>1</v>
      </c>
      <c r="P242" s="2">
        <v>0</v>
      </c>
      <c r="Q242" s="2">
        <v>1</v>
      </c>
      <c r="R242" s="2">
        <v>123.08</v>
      </c>
      <c r="S242" s="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241</v>
      </c>
    </row>
    <row r="243" spans="1:26">
      <c r="A243" t="s">
        <v>84</v>
      </c>
      <c r="B243" t="s">
        <v>28</v>
      </c>
      <c r="C243" s="1" t="str">
        <f>MID(iccwt20_2024[[#This Row],[Times]],FIND(",",iccwt20_2024[[#This Row],[Times]])+2,LEN(iccwt20_2024[[#This Row],[Times]])-FIND(",",iccwt20_2024[[#This Row],[Times]])-1)</f>
        <v>07:30 PM LOCAL  </v>
      </c>
      <c r="D243" s="1" t="str">
        <f>MID(iccwt20_2024[[#This Row],[Times]],FIND(",",iccwt20_2024[[#This Row],[Times]])-3,6)&amp;" 2024"</f>
        <v> 07, 0 2024</v>
      </c>
      <c r="E24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3" t="str">
        <f>TEXT(DATE(2024,MONTH(DATEVALUE(LEFT(iccwt20_2024[[#This Row],[Times]],3)&amp;" 1")),MID(iccwt20_2024[[#This Row],[Times]],5,2)),"dddd")</f>
        <v>Friday</v>
      </c>
      <c r="G243" t="s">
        <v>656</v>
      </c>
      <c r="H243" t="s">
        <v>424</v>
      </c>
      <c r="I243" t="s">
        <v>439</v>
      </c>
      <c r="J243" t="s">
        <v>680</v>
      </c>
      <c r="K243" t="s">
        <v>314</v>
      </c>
      <c r="L243" s="2" t="s">
        <v>681</v>
      </c>
      <c r="M243" s="2">
        <v>1</v>
      </c>
      <c r="N243" s="2">
        <v>3</v>
      </c>
      <c r="O243" s="2">
        <f>iccwt20_2024[[#This Row],[scored_4s]]+iccwt20_2024[[#This Row],[scored_6s]]</f>
        <v>0</v>
      </c>
      <c r="P243" s="2">
        <v>0</v>
      </c>
      <c r="Q243" s="2">
        <v>0</v>
      </c>
      <c r="R243" s="2">
        <v>33.33</v>
      </c>
      <c r="S243" s="2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242</v>
      </c>
    </row>
    <row r="244" spans="1:26">
      <c r="A244" t="s">
        <v>84</v>
      </c>
      <c r="B244" t="s">
        <v>28</v>
      </c>
      <c r="C244" s="1" t="str">
        <f>MID(iccwt20_2024[[#This Row],[Times]],FIND(",",iccwt20_2024[[#This Row],[Times]])+2,LEN(iccwt20_2024[[#This Row],[Times]])-FIND(",",iccwt20_2024[[#This Row],[Times]])-1)</f>
        <v>07:30 PM LOCAL  </v>
      </c>
      <c r="D244" s="1" t="str">
        <f>MID(iccwt20_2024[[#This Row],[Times]],FIND(",",iccwt20_2024[[#This Row],[Times]])-3,6)&amp;" 2024"</f>
        <v> 07, 0 2024</v>
      </c>
      <c r="E24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4" t="str">
        <f>TEXT(DATE(2024,MONTH(DATEVALUE(LEFT(iccwt20_2024[[#This Row],[Times]],3)&amp;" 1")),MID(iccwt20_2024[[#This Row],[Times]],5,2)),"dddd")</f>
        <v>Friday</v>
      </c>
      <c r="G244" t="s">
        <v>656</v>
      </c>
      <c r="H244" t="s">
        <v>424</v>
      </c>
      <c r="I244" t="s">
        <v>439</v>
      </c>
      <c r="J244" t="s">
        <v>680</v>
      </c>
      <c r="K244" t="s">
        <v>372</v>
      </c>
      <c r="L244" s="2" t="s">
        <v>686</v>
      </c>
      <c r="M244" s="2">
        <v>0</v>
      </c>
      <c r="N244" s="2">
        <v>1</v>
      </c>
      <c r="O244" s="2">
        <f>iccwt20_2024[[#This Row],[scored_4s]]+iccwt20_2024[[#This Row],[scored_6s]]</f>
        <v>0</v>
      </c>
      <c r="P244" s="2">
        <v>0</v>
      </c>
      <c r="Q244" s="2">
        <v>0</v>
      </c>
      <c r="R244" s="2">
        <v>0</v>
      </c>
      <c r="S244" s="2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243</v>
      </c>
    </row>
    <row r="245" spans="1:26">
      <c r="A245" t="s">
        <v>84</v>
      </c>
      <c r="B245" t="s">
        <v>28</v>
      </c>
      <c r="C245" s="1" t="str">
        <f>MID(iccwt20_2024[[#This Row],[Times]],FIND(",",iccwt20_2024[[#This Row],[Times]])+2,LEN(iccwt20_2024[[#This Row],[Times]])-FIND(",",iccwt20_2024[[#This Row],[Times]])-1)</f>
        <v>07:30 PM LOCAL  </v>
      </c>
      <c r="D245" s="1" t="str">
        <f>MID(iccwt20_2024[[#This Row],[Times]],FIND(",",iccwt20_2024[[#This Row],[Times]])-3,6)&amp;" 2024"</f>
        <v> 07, 0 2024</v>
      </c>
      <c r="E24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245" t="str">
        <f>TEXT(DATE(2024,MONTH(DATEVALUE(LEFT(iccwt20_2024[[#This Row],[Times]],3)&amp;" 1")),MID(iccwt20_2024[[#This Row],[Times]],5,2)),"dddd")</f>
        <v>Friday</v>
      </c>
      <c r="G245" t="s">
        <v>656</v>
      </c>
      <c r="H245" t="s">
        <v>424</v>
      </c>
      <c r="I245" t="s">
        <v>439</v>
      </c>
      <c r="J245" t="s">
        <v>680</v>
      </c>
      <c r="K245" t="s">
        <v>371</v>
      </c>
      <c r="L245" s="2" t="s">
        <v>475</v>
      </c>
      <c r="M245" s="2">
        <v>1</v>
      </c>
      <c r="N245" s="2">
        <v>4</v>
      </c>
      <c r="O245" s="2">
        <f>iccwt20_2024[[#This Row],[scored_4s]]+iccwt20_2024[[#This Row],[scored_6s]]</f>
        <v>0</v>
      </c>
      <c r="P245" s="2">
        <v>0</v>
      </c>
      <c r="Q245" s="2">
        <v>0</v>
      </c>
      <c r="R245" s="2">
        <v>25</v>
      </c>
      <c r="S245" s="2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244</v>
      </c>
    </row>
    <row r="246" spans="1:26">
      <c r="A246" t="s">
        <v>62</v>
      </c>
      <c r="B246" t="s">
        <v>34</v>
      </c>
      <c r="C246" s="1" t="str">
        <f>MID(iccwt20_2024[[#This Row],[Times]],FIND(",",iccwt20_2024[[#This Row],[Times]])+2,LEN(iccwt20_2024[[#This Row],[Times]])-FIND(",",iccwt20_2024[[#This Row],[Times]])-1)</f>
        <v>10:30 AM LOCAL  </v>
      </c>
      <c r="D246" s="1" t="str">
        <f>MID(iccwt20_2024[[#This Row],[Times]],FIND(",",iccwt20_2024[[#This Row],[Times]])-3,6)&amp;" 2024"</f>
        <v> 08, 1 2024</v>
      </c>
      <c r="E246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46" t="str">
        <f>TEXT(DATE(2024,MONTH(DATEVALUE(LEFT(iccwt20_2024[[#This Row],[Times]],3)&amp;" 1")),MID(iccwt20_2024[[#This Row],[Times]],5,2)),"dddd")</f>
        <v>Saturday</v>
      </c>
      <c r="G246" t="s">
        <v>687</v>
      </c>
      <c r="H246" t="s">
        <v>431</v>
      </c>
      <c r="I246" t="s">
        <v>438</v>
      </c>
      <c r="J246" t="s">
        <v>688</v>
      </c>
      <c r="K246" t="s">
        <v>245</v>
      </c>
      <c r="L246" s="2" t="s">
        <v>689</v>
      </c>
      <c r="M246" s="2">
        <v>0</v>
      </c>
      <c r="N246" s="2">
        <v>3</v>
      </c>
      <c r="O246" s="2">
        <f>iccwt20_2024[[#This Row],[scored_4s]]+iccwt20_2024[[#This Row],[scored_6s]]</f>
        <v>0</v>
      </c>
      <c r="P246" s="2">
        <v>0</v>
      </c>
      <c r="Q246" s="2">
        <v>0</v>
      </c>
      <c r="R246" s="2">
        <v>0</v>
      </c>
      <c r="S246" s="2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245</v>
      </c>
    </row>
    <row r="247" spans="1:26">
      <c r="A247" t="s">
        <v>62</v>
      </c>
      <c r="B247" t="s">
        <v>34</v>
      </c>
      <c r="C247" s="1" t="str">
        <f>MID(iccwt20_2024[[#This Row],[Times]],FIND(",",iccwt20_2024[[#This Row],[Times]])+2,LEN(iccwt20_2024[[#This Row],[Times]])-FIND(",",iccwt20_2024[[#This Row],[Times]])-1)</f>
        <v>10:30 AM LOCAL  </v>
      </c>
      <c r="D247" s="1" t="str">
        <f>MID(iccwt20_2024[[#This Row],[Times]],FIND(",",iccwt20_2024[[#This Row],[Times]])-3,6)&amp;" 2024"</f>
        <v> 08, 1 2024</v>
      </c>
      <c r="E247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47" t="str">
        <f>TEXT(DATE(2024,MONTH(DATEVALUE(LEFT(iccwt20_2024[[#This Row],[Times]],3)&amp;" 1")),MID(iccwt20_2024[[#This Row],[Times]],5,2)),"dddd")</f>
        <v>Saturday</v>
      </c>
      <c r="G247" t="s">
        <v>687</v>
      </c>
      <c r="H247" t="s">
        <v>431</v>
      </c>
      <c r="I247" t="s">
        <v>438</v>
      </c>
      <c r="J247" t="s">
        <v>688</v>
      </c>
      <c r="K247" t="s">
        <v>239</v>
      </c>
      <c r="L247" s="2" t="s">
        <v>690</v>
      </c>
      <c r="M247" s="2">
        <v>2</v>
      </c>
      <c r="N247" s="2">
        <v>6</v>
      </c>
      <c r="O247" s="2">
        <f>iccwt20_2024[[#This Row],[scored_4s]]+iccwt20_2024[[#This Row],[scored_6s]]</f>
        <v>0</v>
      </c>
      <c r="P247" s="2">
        <v>0</v>
      </c>
      <c r="Q247" s="2">
        <v>0</v>
      </c>
      <c r="R247" s="2">
        <v>33.33</v>
      </c>
      <c r="S247" s="2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246</v>
      </c>
    </row>
    <row r="248" spans="1:26">
      <c r="A248" t="s">
        <v>62</v>
      </c>
      <c r="B248" t="s">
        <v>34</v>
      </c>
      <c r="C248" s="1" t="str">
        <f>MID(iccwt20_2024[[#This Row],[Times]],FIND(",",iccwt20_2024[[#This Row],[Times]])+2,LEN(iccwt20_2024[[#This Row],[Times]])-FIND(",",iccwt20_2024[[#This Row],[Times]])-1)</f>
        <v>10:30 AM LOCAL  </v>
      </c>
      <c r="D248" s="1" t="str">
        <f>MID(iccwt20_2024[[#This Row],[Times]],FIND(",",iccwt20_2024[[#This Row],[Times]])-3,6)&amp;" 2024"</f>
        <v> 08, 1 2024</v>
      </c>
      <c r="E248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48" t="str">
        <f>TEXT(DATE(2024,MONTH(DATEVALUE(LEFT(iccwt20_2024[[#This Row],[Times]],3)&amp;" 1")),MID(iccwt20_2024[[#This Row],[Times]],5,2)),"dddd")</f>
        <v>Saturday</v>
      </c>
      <c r="G248" t="s">
        <v>687</v>
      </c>
      <c r="H248" t="s">
        <v>431</v>
      </c>
      <c r="I248" t="s">
        <v>438</v>
      </c>
      <c r="J248" t="s">
        <v>688</v>
      </c>
      <c r="K248" t="s">
        <v>387</v>
      </c>
      <c r="L248" s="2" t="s">
        <v>691</v>
      </c>
      <c r="M248" s="2">
        <v>12</v>
      </c>
      <c r="N248" s="2">
        <v>17</v>
      </c>
      <c r="O248" s="2">
        <f>iccwt20_2024[[#This Row],[scored_4s]]+iccwt20_2024[[#This Row],[scored_6s]]</f>
        <v>1</v>
      </c>
      <c r="P248" s="2">
        <v>1</v>
      </c>
      <c r="Q248" s="2">
        <v>0</v>
      </c>
      <c r="R248" s="2">
        <v>70.59</v>
      </c>
      <c r="S248" s="2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247</v>
      </c>
    </row>
    <row r="249" spans="1:26">
      <c r="A249" t="s">
        <v>62</v>
      </c>
      <c r="B249" t="s">
        <v>34</v>
      </c>
      <c r="C249" s="1" t="str">
        <f>MID(iccwt20_2024[[#This Row],[Times]],FIND(",",iccwt20_2024[[#This Row],[Times]])+2,LEN(iccwt20_2024[[#This Row],[Times]])-FIND(",",iccwt20_2024[[#This Row],[Times]])-1)</f>
        <v>10:30 AM LOCAL  </v>
      </c>
      <c r="D249" s="1" t="str">
        <f>MID(iccwt20_2024[[#This Row],[Times]],FIND(",",iccwt20_2024[[#This Row],[Times]])-3,6)&amp;" 2024"</f>
        <v> 08, 1 2024</v>
      </c>
      <c r="E249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49" t="str">
        <f>TEXT(DATE(2024,MONTH(DATEVALUE(LEFT(iccwt20_2024[[#This Row],[Times]],3)&amp;" 1")),MID(iccwt20_2024[[#This Row],[Times]],5,2)),"dddd")</f>
        <v>Saturday</v>
      </c>
      <c r="G249" t="s">
        <v>687</v>
      </c>
      <c r="H249" t="s">
        <v>431</v>
      </c>
      <c r="I249" t="s">
        <v>438</v>
      </c>
      <c r="J249" t="s">
        <v>688</v>
      </c>
      <c r="K249" t="s">
        <v>367</v>
      </c>
      <c r="L249" s="2" t="s">
        <v>690</v>
      </c>
      <c r="M249" s="2">
        <v>40</v>
      </c>
      <c r="N249" s="2">
        <v>45</v>
      </c>
      <c r="O249" s="2">
        <f>iccwt20_2024[[#This Row],[scored_4s]]+iccwt20_2024[[#This Row],[scored_6s]]</f>
        <v>3</v>
      </c>
      <c r="P249" s="2">
        <v>2</v>
      </c>
      <c r="Q249" s="2">
        <v>1</v>
      </c>
      <c r="R249" s="2">
        <v>88.89</v>
      </c>
      <c r="S249" s="2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248</v>
      </c>
    </row>
    <row r="250" spans="1:26">
      <c r="A250" t="s">
        <v>62</v>
      </c>
      <c r="B250" t="s">
        <v>34</v>
      </c>
      <c r="C250" s="1" t="str">
        <f>MID(iccwt20_2024[[#This Row],[Times]],FIND(",",iccwt20_2024[[#This Row],[Times]])+2,LEN(iccwt20_2024[[#This Row],[Times]])-FIND(",",iccwt20_2024[[#This Row],[Times]])-1)</f>
        <v>10:30 AM LOCAL  </v>
      </c>
      <c r="D250" s="1" t="str">
        <f>MID(iccwt20_2024[[#This Row],[Times]],FIND(",",iccwt20_2024[[#This Row],[Times]])-3,6)&amp;" 2024"</f>
        <v> 08, 1 2024</v>
      </c>
      <c r="E250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0" t="str">
        <f>TEXT(DATE(2024,MONTH(DATEVALUE(LEFT(iccwt20_2024[[#This Row],[Times]],3)&amp;" 1")),MID(iccwt20_2024[[#This Row],[Times]],5,2)),"dddd")</f>
        <v>Saturday</v>
      </c>
      <c r="G250" t="s">
        <v>687</v>
      </c>
      <c r="H250" t="s">
        <v>431</v>
      </c>
      <c r="I250" t="s">
        <v>438</v>
      </c>
      <c r="J250" t="s">
        <v>688</v>
      </c>
      <c r="K250" t="s">
        <v>95</v>
      </c>
      <c r="L250" s="2" t="s">
        <v>692</v>
      </c>
      <c r="M250" s="2">
        <v>6</v>
      </c>
      <c r="N250" s="2">
        <v>16</v>
      </c>
      <c r="O250" s="2">
        <f>iccwt20_2024[[#This Row],[scored_4s]]+iccwt20_2024[[#This Row],[scored_6s]]</f>
        <v>0</v>
      </c>
      <c r="P250" s="2">
        <v>0</v>
      </c>
      <c r="Q250" s="2">
        <v>0</v>
      </c>
      <c r="R250" s="2">
        <v>37.5</v>
      </c>
      <c r="S250" s="2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249</v>
      </c>
    </row>
    <row r="251" spans="1:26">
      <c r="A251" t="s">
        <v>62</v>
      </c>
      <c r="B251" t="s">
        <v>34</v>
      </c>
      <c r="C251" s="1" t="str">
        <f>MID(iccwt20_2024[[#This Row],[Times]],FIND(",",iccwt20_2024[[#This Row],[Times]])+2,LEN(iccwt20_2024[[#This Row],[Times]])-FIND(",",iccwt20_2024[[#This Row],[Times]])-1)</f>
        <v>10:30 AM LOCAL  </v>
      </c>
      <c r="D251" s="1" t="str">
        <f>MID(iccwt20_2024[[#This Row],[Times]],FIND(",",iccwt20_2024[[#This Row],[Times]])-3,6)&amp;" 2024"</f>
        <v> 08, 1 2024</v>
      </c>
      <c r="E251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1" t="str">
        <f>TEXT(DATE(2024,MONTH(DATEVALUE(LEFT(iccwt20_2024[[#This Row],[Times]],3)&amp;" 1")),MID(iccwt20_2024[[#This Row],[Times]],5,2)),"dddd")</f>
        <v>Saturday</v>
      </c>
      <c r="G251" t="s">
        <v>687</v>
      </c>
      <c r="H251" t="s">
        <v>431</v>
      </c>
      <c r="I251" t="s">
        <v>438</v>
      </c>
      <c r="J251" t="s">
        <v>688</v>
      </c>
      <c r="K251" t="s">
        <v>140</v>
      </c>
      <c r="L251" s="2" t="s">
        <v>693</v>
      </c>
      <c r="M251" s="2">
        <v>10</v>
      </c>
      <c r="N251" s="2">
        <v>9</v>
      </c>
      <c r="O251" s="2">
        <f>iccwt20_2024[[#This Row],[scored_4s]]+iccwt20_2024[[#This Row],[scored_6s]]</f>
        <v>1</v>
      </c>
      <c r="P251" s="2">
        <v>0</v>
      </c>
      <c r="Q251" s="2">
        <v>1</v>
      </c>
      <c r="R251" s="2">
        <v>111.11</v>
      </c>
      <c r="S251" s="2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250</v>
      </c>
    </row>
    <row r="252" spans="1:26">
      <c r="A252" t="s">
        <v>62</v>
      </c>
      <c r="B252" t="s">
        <v>34</v>
      </c>
      <c r="C252" s="1" t="str">
        <f>MID(iccwt20_2024[[#This Row],[Times]],FIND(",",iccwt20_2024[[#This Row],[Times]])+2,LEN(iccwt20_2024[[#This Row],[Times]])-FIND(",",iccwt20_2024[[#This Row],[Times]])-1)</f>
        <v>10:30 AM LOCAL  </v>
      </c>
      <c r="D252" s="1" t="str">
        <f>MID(iccwt20_2024[[#This Row],[Times]],FIND(",",iccwt20_2024[[#This Row],[Times]])-3,6)&amp;" 2024"</f>
        <v> 08, 1 2024</v>
      </c>
      <c r="E252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2" t="str">
        <f>TEXT(DATE(2024,MONTH(DATEVALUE(LEFT(iccwt20_2024[[#This Row],[Times]],3)&amp;" 1")),MID(iccwt20_2024[[#This Row],[Times]],5,2)),"dddd")</f>
        <v>Saturday</v>
      </c>
      <c r="G252" t="s">
        <v>687</v>
      </c>
      <c r="H252" t="s">
        <v>431</v>
      </c>
      <c r="I252" t="s">
        <v>438</v>
      </c>
      <c r="J252" t="s">
        <v>688</v>
      </c>
      <c r="K252" t="s">
        <v>373</v>
      </c>
      <c r="L252" s="2" t="s">
        <v>694</v>
      </c>
      <c r="M252" s="2">
        <v>0</v>
      </c>
      <c r="N252" s="2">
        <v>1</v>
      </c>
      <c r="O252" s="2">
        <f>iccwt20_2024[[#This Row],[scored_4s]]+iccwt20_2024[[#This Row],[scored_6s]]</f>
        <v>0</v>
      </c>
      <c r="P252" s="2">
        <v>0</v>
      </c>
      <c r="Q252" s="2">
        <v>0</v>
      </c>
      <c r="R252" s="2">
        <v>0</v>
      </c>
      <c r="S252" s="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251</v>
      </c>
    </row>
    <row r="253" spans="1:26">
      <c r="A253" t="s">
        <v>62</v>
      </c>
      <c r="B253" t="s">
        <v>34</v>
      </c>
      <c r="C253" s="1" t="str">
        <f>MID(iccwt20_2024[[#This Row],[Times]],FIND(",",iccwt20_2024[[#This Row],[Times]])+2,LEN(iccwt20_2024[[#This Row],[Times]])-FIND(",",iccwt20_2024[[#This Row],[Times]])-1)</f>
        <v>10:30 AM LOCAL  </v>
      </c>
      <c r="D253" s="1" t="str">
        <f>MID(iccwt20_2024[[#This Row],[Times]],FIND(",",iccwt20_2024[[#This Row],[Times]])-3,6)&amp;" 2024"</f>
        <v> 08, 1 2024</v>
      </c>
      <c r="E253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3" t="str">
        <f>TEXT(DATE(2024,MONTH(DATEVALUE(LEFT(iccwt20_2024[[#This Row],[Times]],3)&amp;" 1")),MID(iccwt20_2024[[#This Row],[Times]],5,2)),"dddd")</f>
        <v>Saturday</v>
      </c>
      <c r="G253" t="s">
        <v>687</v>
      </c>
      <c r="H253" t="s">
        <v>431</v>
      </c>
      <c r="I253" t="s">
        <v>438</v>
      </c>
      <c r="J253" t="s">
        <v>688</v>
      </c>
      <c r="K253" t="s">
        <v>384</v>
      </c>
      <c r="L253" s="2" t="s">
        <v>695</v>
      </c>
      <c r="M253" s="2">
        <v>23</v>
      </c>
      <c r="N253" s="2">
        <v>22</v>
      </c>
      <c r="O253" s="2">
        <f>iccwt20_2024[[#This Row],[scored_4s]]+iccwt20_2024[[#This Row],[scored_6s]]</f>
        <v>3</v>
      </c>
      <c r="P253" s="2">
        <v>3</v>
      </c>
      <c r="Q253" s="2">
        <v>0</v>
      </c>
      <c r="R253" s="2">
        <v>104.55</v>
      </c>
      <c r="S253" s="2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252</v>
      </c>
    </row>
    <row r="254" spans="1:26">
      <c r="A254" t="s">
        <v>62</v>
      </c>
      <c r="B254" t="s">
        <v>34</v>
      </c>
      <c r="C254" s="1" t="str">
        <f>MID(iccwt20_2024[[#This Row],[Times]],FIND(",",iccwt20_2024[[#This Row],[Times]])+2,LEN(iccwt20_2024[[#This Row],[Times]])-FIND(",",iccwt20_2024[[#This Row],[Times]])-1)</f>
        <v>10:30 AM LOCAL  </v>
      </c>
      <c r="D254" s="1" t="str">
        <f>MID(iccwt20_2024[[#This Row],[Times]],FIND(",",iccwt20_2024[[#This Row],[Times]])-3,6)&amp;" 2024"</f>
        <v> 08, 1 2024</v>
      </c>
      <c r="E254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4" t="str">
        <f>TEXT(DATE(2024,MONTH(DATEVALUE(LEFT(iccwt20_2024[[#This Row],[Times]],3)&amp;" 1")),MID(iccwt20_2024[[#This Row],[Times]],5,2)),"dddd")</f>
        <v>Saturday</v>
      </c>
      <c r="G254" t="s">
        <v>687</v>
      </c>
      <c r="H254" t="s">
        <v>431</v>
      </c>
      <c r="I254" t="s">
        <v>438</v>
      </c>
      <c r="J254" t="s">
        <v>688</v>
      </c>
      <c r="K254" t="s">
        <v>375</v>
      </c>
      <c r="L254" s="2" t="s">
        <v>696</v>
      </c>
      <c r="M254" s="2">
        <v>0</v>
      </c>
      <c r="N254" s="2">
        <v>2</v>
      </c>
      <c r="O254" s="2">
        <f>iccwt20_2024[[#This Row],[scored_4s]]+iccwt20_2024[[#This Row],[scored_6s]]</f>
        <v>0</v>
      </c>
      <c r="P254" s="2">
        <v>0</v>
      </c>
      <c r="Q254" s="2">
        <v>0</v>
      </c>
      <c r="R254" s="2">
        <v>0</v>
      </c>
      <c r="S254" s="2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253</v>
      </c>
    </row>
    <row r="255" spans="1:26">
      <c r="A255" t="s">
        <v>62</v>
      </c>
      <c r="B255" t="s">
        <v>34</v>
      </c>
      <c r="C255" s="1" t="str">
        <f>MID(iccwt20_2024[[#This Row],[Times]],FIND(",",iccwt20_2024[[#This Row],[Times]])+2,LEN(iccwt20_2024[[#This Row],[Times]])-FIND(",",iccwt20_2024[[#This Row],[Times]])-1)</f>
        <v>10:30 AM LOCAL  </v>
      </c>
      <c r="D255" s="1" t="str">
        <f>MID(iccwt20_2024[[#This Row],[Times]],FIND(",",iccwt20_2024[[#This Row],[Times]])-3,6)&amp;" 2024"</f>
        <v> 08, 1 2024</v>
      </c>
      <c r="E255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5" t="str">
        <f>TEXT(DATE(2024,MONTH(DATEVALUE(LEFT(iccwt20_2024[[#This Row],[Times]],3)&amp;" 1")),MID(iccwt20_2024[[#This Row],[Times]],5,2)),"dddd")</f>
        <v>Saturday</v>
      </c>
      <c r="G255" t="s">
        <v>687</v>
      </c>
      <c r="H255" t="s">
        <v>431</v>
      </c>
      <c r="I255" t="s">
        <v>438</v>
      </c>
      <c r="J255" t="s">
        <v>688</v>
      </c>
      <c r="K255" t="s">
        <v>385</v>
      </c>
      <c r="L255" s="2" t="s">
        <v>475</v>
      </c>
      <c r="M255" s="2">
        <v>1</v>
      </c>
      <c r="N255" s="2">
        <v>1</v>
      </c>
      <c r="O255" s="2">
        <f>iccwt20_2024[[#This Row],[scored_4s]]+iccwt20_2024[[#This Row],[scored_6s]]</f>
        <v>0</v>
      </c>
      <c r="P255" s="2">
        <v>0</v>
      </c>
      <c r="Q255" s="2">
        <v>0</v>
      </c>
      <c r="R255" s="2">
        <v>100</v>
      </c>
      <c r="S255" s="2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254</v>
      </c>
    </row>
    <row r="256" spans="1:26">
      <c r="A256" t="s">
        <v>62</v>
      </c>
      <c r="B256" t="s">
        <v>34</v>
      </c>
      <c r="C256" s="1" t="str">
        <f>MID(iccwt20_2024[[#This Row],[Times]],FIND(",",iccwt20_2024[[#This Row],[Times]])+2,LEN(iccwt20_2024[[#This Row],[Times]])-FIND(",",iccwt20_2024[[#This Row],[Times]])-1)</f>
        <v>10:30 AM LOCAL  </v>
      </c>
      <c r="D256" s="1" t="str">
        <f>MID(iccwt20_2024[[#This Row],[Times]],FIND(",",iccwt20_2024[[#This Row],[Times]])-3,6)&amp;" 2024"</f>
        <v> 08, 1 2024</v>
      </c>
      <c r="E256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6" t="str">
        <f>TEXT(DATE(2024,MONTH(DATEVALUE(LEFT(iccwt20_2024[[#This Row],[Times]],3)&amp;" 1")),MID(iccwt20_2024[[#This Row],[Times]],5,2)),"dddd")</f>
        <v>Saturday</v>
      </c>
      <c r="G256" t="s">
        <v>687</v>
      </c>
      <c r="H256" t="s">
        <v>438</v>
      </c>
      <c r="I256" t="s">
        <v>431</v>
      </c>
      <c r="J256" t="s">
        <v>697</v>
      </c>
      <c r="K256" t="s">
        <v>310</v>
      </c>
      <c r="L256" s="2" t="s">
        <v>556</v>
      </c>
      <c r="M256" s="2">
        <v>3</v>
      </c>
      <c r="N256" s="2">
        <v>10</v>
      </c>
      <c r="O256" s="2">
        <f>iccwt20_2024[[#This Row],[scored_4s]]+iccwt20_2024[[#This Row],[scored_6s]]</f>
        <v>0</v>
      </c>
      <c r="P256" s="2">
        <v>0</v>
      </c>
      <c r="Q256" s="2">
        <v>0</v>
      </c>
      <c r="R256" s="2">
        <v>30</v>
      </c>
      <c r="S256" s="2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255</v>
      </c>
    </row>
    <row r="257" spans="1:26">
      <c r="A257" t="s">
        <v>62</v>
      </c>
      <c r="B257" t="s">
        <v>34</v>
      </c>
      <c r="C257" s="1" t="str">
        <f>MID(iccwt20_2024[[#This Row],[Times]],FIND(",",iccwt20_2024[[#This Row],[Times]])+2,LEN(iccwt20_2024[[#This Row],[Times]])-FIND(",",iccwt20_2024[[#This Row],[Times]])-1)</f>
        <v>10:30 AM LOCAL  </v>
      </c>
      <c r="D257" s="1" t="str">
        <f>MID(iccwt20_2024[[#This Row],[Times]],FIND(",",iccwt20_2024[[#This Row],[Times]])-3,6)&amp;" 2024"</f>
        <v> 08, 1 2024</v>
      </c>
      <c r="E257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7" t="str">
        <f>TEXT(DATE(2024,MONTH(DATEVALUE(LEFT(iccwt20_2024[[#This Row],[Times]],3)&amp;" 1")),MID(iccwt20_2024[[#This Row],[Times]],5,2)),"dddd")</f>
        <v>Saturday</v>
      </c>
      <c r="G257" t="s">
        <v>687</v>
      </c>
      <c r="H257" t="s">
        <v>438</v>
      </c>
      <c r="I257" t="s">
        <v>431</v>
      </c>
      <c r="J257" t="s">
        <v>697</v>
      </c>
      <c r="K257" t="s">
        <v>300</v>
      </c>
      <c r="L257" s="2" t="s">
        <v>698</v>
      </c>
      <c r="M257" s="2">
        <v>0</v>
      </c>
      <c r="N257" s="2">
        <v>0</v>
      </c>
      <c r="O257" s="2">
        <f>iccwt20_2024[[#This Row],[scored_4s]]+iccwt20_2024[[#This Row],[scored_6s]]</f>
        <v>0</v>
      </c>
      <c r="P257" s="2">
        <v>0</v>
      </c>
      <c r="Q257" s="2">
        <v>0</v>
      </c>
      <c r="R257" s="2">
        <v>0</v>
      </c>
      <c r="S257" s="2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256</v>
      </c>
    </row>
    <row r="258" spans="1:26">
      <c r="A258" t="s">
        <v>62</v>
      </c>
      <c r="B258" t="s">
        <v>34</v>
      </c>
      <c r="C258" s="1" t="str">
        <f>MID(iccwt20_2024[[#This Row],[Times]],FIND(",",iccwt20_2024[[#This Row],[Times]])+2,LEN(iccwt20_2024[[#This Row],[Times]])-FIND(",",iccwt20_2024[[#This Row],[Times]])-1)</f>
        <v>10:30 AM LOCAL  </v>
      </c>
      <c r="D258" s="1" t="str">
        <f>MID(iccwt20_2024[[#This Row],[Times]],FIND(",",iccwt20_2024[[#This Row],[Times]])-3,6)&amp;" 2024"</f>
        <v> 08, 1 2024</v>
      </c>
      <c r="E258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8" t="str">
        <f>TEXT(DATE(2024,MONTH(DATEVALUE(LEFT(iccwt20_2024[[#This Row],[Times]],3)&amp;" 1")),MID(iccwt20_2024[[#This Row],[Times]],5,2)),"dddd")</f>
        <v>Saturday</v>
      </c>
      <c r="G258" t="s">
        <v>687</v>
      </c>
      <c r="H258" t="s">
        <v>438</v>
      </c>
      <c r="I258" t="s">
        <v>431</v>
      </c>
      <c r="J258" t="s">
        <v>697</v>
      </c>
      <c r="K258" t="s">
        <v>30</v>
      </c>
      <c r="L258" s="2" t="s">
        <v>699</v>
      </c>
      <c r="M258" s="2">
        <v>0</v>
      </c>
      <c r="N258" s="2">
        <v>3</v>
      </c>
      <c r="O258" s="2">
        <f>iccwt20_2024[[#This Row],[scored_4s]]+iccwt20_2024[[#This Row],[scored_6s]]</f>
        <v>0</v>
      </c>
      <c r="P258" s="2">
        <v>0</v>
      </c>
      <c r="Q258" s="2">
        <v>0</v>
      </c>
      <c r="R258" s="2">
        <v>0</v>
      </c>
      <c r="S258" s="2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257</v>
      </c>
    </row>
    <row r="259" spans="1:26">
      <c r="A259" t="s">
        <v>62</v>
      </c>
      <c r="B259" t="s">
        <v>34</v>
      </c>
      <c r="C259" s="1" t="str">
        <f>MID(iccwt20_2024[[#This Row],[Times]],FIND(",",iccwt20_2024[[#This Row],[Times]])+2,LEN(iccwt20_2024[[#This Row],[Times]])-FIND(",",iccwt20_2024[[#This Row],[Times]])-1)</f>
        <v>10:30 AM LOCAL  </v>
      </c>
      <c r="D259" s="1" t="str">
        <f>MID(iccwt20_2024[[#This Row],[Times]],FIND(",",iccwt20_2024[[#This Row],[Times]])-3,6)&amp;" 2024"</f>
        <v> 08, 1 2024</v>
      </c>
      <c r="E259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59" t="str">
        <f>TEXT(DATE(2024,MONTH(DATEVALUE(LEFT(iccwt20_2024[[#This Row],[Times]],3)&amp;" 1")),MID(iccwt20_2024[[#This Row],[Times]],5,2)),"dddd")</f>
        <v>Saturday</v>
      </c>
      <c r="G259" t="s">
        <v>687</v>
      </c>
      <c r="H259" t="s">
        <v>438</v>
      </c>
      <c r="I259" t="s">
        <v>431</v>
      </c>
      <c r="J259" t="s">
        <v>697</v>
      </c>
      <c r="K259" t="s">
        <v>381</v>
      </c>
      <c r="L259" s="2" t="s">
        <v>554</v>
      </c>
      <c r="M259" s="2">
        <v>33</v>
      </c>
      <c r="N259" s="2">
        <v>37</v>
      </c>
      <c r="O259" s="2">
        <f>iccwt20_2024[[#This Row],[scored_4s]]+iccwt20_2024[[#This Row],[scored_6s]]</f>
        <v>2</v>
      </c>
      <c r="P259" s="2">
        <v>1</v>
      </c>
      <c r="Q259" s="2">
        <v>1</v>
      </c>
      <c r="R259" s="2">
        <v>89.19</v>
      </c>
      <c r="S259" s="2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258</v>
      </c>
    </row>
    <row r="260" spans="1:26">
      <c r="A260" t="s">
        <v>62</v>
      </c>
      <c r="B260" t="s">
        <v>34</v>
      </c>
      <c r="C260" s="1" t="str">
        <f>MID(iccwt20_2024[[#This Row],[Times]],FIND(",",iccwt20_2024[[#This Row],[Times]])+2,LEN(iccwt20_2024[[#This Row],[Times]])-FIND(",",iccwt20_2024[[#This Row],[Times]])-1)</f>
        <v>10:30 AM LOCAL  </v>
      </c>
      <c r="D260" s="1" t="str">
        <f>MID(iccwt20_2024[[#This Row],[Times]],FIND(",",iccwt20_2024[[#This Row],[Times]])-3,6)&amp;" 2024"</f>
        <v> 08, 1 2024</v>
      </c>
      <c r="E260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60" t="str">
        <f>TEXT(DATE(2024,MONTH(DATEVALUE(LEFT(iccwt20_2024[[#This Row],[Times]],3)&amp;" 1")),MID(iccwt20_2024[[#This Row],[Times]],5,2)),"dddd")</f>
        <v>Saturday</v>
      </c>
      <c r="G260" t="s">
        <v>687</v>
      </c>
      <c r="H260" t="s">
        <v>438</v>
      </c>
      <c r="I260" t="s">
        <v>431</v>
      </c>
      <c r="J260" t="s">
        <v>697</v>
      </c>
      <c r="K260" t="s">
        <v>164</v>
      </c>
      <c r="L260" s="2" t="s">
        <v>700</v>
      </c>
      <c r="M260" s="2">
        <v>4</v>
      </c>
      <c r="N260" s="2">
        <v>7</v>
      </c>
      <c r="O260" s="2">
        <f>iccwt20_2024[[#This Row],[scored_4s]]+iccwt20_2024[[#This Row],[scored_6s]]</f>
        <v>0</v>
      </c>
      <c r="P260" s="2">
        <v>0</v>
      </c>
      <c r="Q260" s="2">
        <v>0</v>
      </c>
      <c r="R260" s="2">
        <v>57.14</v>
      </c>
      <c r="S260" s="2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259</v>
      </c>
    </row>
    <row r="261" spans="1:26">
      <c r="A261" t="s">
        <v>62</v>
      </c>
      <c r="B261" t="s">
        <v>34</v>
      </c>
      <c r="C261" s="1" t="str">
        <f>MID(iccwt20_2024[[#This Row],[Times]],FIND(",",iccwt20_2024[[#This Row],[Times]])+2,LEN(iccwt20_2024[[#This Row],[Times]])-FIND(",",iccwt20_2024[[#This Row],[Times]])-1)</f>
        <v>10:30 AM LOCAL  </v>
      </c>
      <c r="D261" s="1" t="str">
        <f>MID(iccwt20_2024[[#This Row],[Times]],FIND(",",iccwt20_2024[[#This Row],[Times]])-3,6)&amp;" 2024"</f>
        <v> 08, 1 2024</v>
      </c>
      <c r="E261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61" t="str">
        <f>TEXT(DATE(2024,MONTH(DATEVALUE(LEFT(iccwt20_2024[[#This Row],[Times]],3)&amp;" 1")),MID(iccwt20_2024[[#This Row],[Times]],5,2)),"dddd")</f>
        <v>Saturday</v>
      </c>
      <c r="G261" t="s">
        <v>687</v>
      </c>
      <c r="H261" t="s">
        <v>438</v>
      </c>
      <c r="I261" t="s">
        <v>431</v>
      </c>
      <c r="J261" t="s">
        <v>697</v>
      </c>
      <c r="K261" t="s">
        <v>126</v>
      </c>
      <c r="L261" s="2" t="s">
        <v>475</v>
      </c>
      <c r="M261" s="2">
        <v>59</v>
      </c>
      <c r="N261" s="2">
        <v>51</v>
      </c>
      <c r="O261" s="2">
        <f>iccwt20_2024[[#This Row],[scored_4s]]+iccwt20_2024[[#This Row],[scored_6s]]</f>
        <v>7</v>
      </c>
      <c r="P261" s="2">
        <v>3</v>
      </c>
      <c r="Q261" s="2">
        <v>4</v>
      </c>
      <c r="R261" s="2">
        <v>115.69</v>
      </c>
      <c r="S261" s="2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260</v>
      </c>
    </row>
    <row r="262" spans="1:26">
      <c r="A262" t="s">
        <v>62</v>
      </c>
      <c r="B262" t="s">
        <v>34</v>
      </c>
      <c r="C262" s="1" t="str">
        <f>MID(iccwt20_2024[[#This Row],[Times]],FIND(",",iccwt20_2024[[#This Row],[Times]])+2,LEN(iccwt20_2024[[#This Row],[Times]])-FIND(",",iccwt20_2024[[#This Row],[Times]])-1)</f>
        <v>10:30 AM LOCAL  </v>
      </c>
      <c r="D262" s="1" t="str">
        <f>MID(iccwt20_2024[[#This Row],[Times]],FIND(",",iccwt20_2024[[#This Row],[Times]])-3,6)&amp;" 2024"</f>
        <v> 08, 1 2024</v>
      </c>
      <c r="E262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62" t="str">
        <f>TEXT(DATE(2024,MONTH(DATEVALUE(LEFT(iccwt20_2024[[#This Row],[Times]],3)&amp;" 1")),MID(iccwt20_2024[[#This Row],[Times]],5,2)),"dddd")</f>
        <v>Saturday</v>
      </c>
      <c r="G262" t="s">
        <v>687</v>
      </c>
      <c r="H262" t="s">
        <v>438</v>
      </c>
      <c r="I262" t="s">
        <v>431</v>
      </c>
      <c r="J262" t="s">
        <v>697</v>
      </c>
      <c r="K262" t="s">
        <v>226</v>
      </c>
      <c r="L262" s="2" t="s">
        <v>556</v>
      </c>
      <c r="M262" s="2">
        <v>3</v>
      </c>
      <c r="N262" s="2">
        <v>5</v>
      </c>
      <c r="O262" s="2">
        <f>iccwt20_2024[[#This Row],[scored_4s]]+iccwt20_2024[[#This Row],[scored_6s]]</f>
        <v>0</v>
      </c>
      <c r="P262" s="2">
        <v>0</v>
      </c>
      <c r="Q262" s="2">
        <v>0</v>
      </c>
      <c r="R262" s="2">
        <v>60</v>
      </c>
      <c r="S262" s="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261</v>
      </c>
    </row>
    <row r="263" spans="1:26">
      <c r="A263" t="s">
        <v>62</v>
      </c>
      <c r="B263" t="s">
        <v>34</v>
      </c>
      <c r="C263" s="1" t="str">
        <f>MID(iccwt20_2024[[#This Row],[Times]],FIND(",",iccwt20_2024[[#This Row],[Times]])+2,LEN(iccwt20_2024[[#This Row],[Times]])-FIND(",",iccwt20_2024[[#This Row],[Times]])-1)</f>
        <v>10:30 AM LOCAL  </v>
      </c>
      <c r="D263" s="1" t="str">
        <f>MID(iccwt20_2024[[#This Row],[Times]],FIND(",",iccwt20_2024[[#This Row],[Times]])-3,6)&amp;" 2024"</f>
        <v> 08, 1 2024</v>
      </c>
      <c r="E263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263" t="str">
        <f>TEXT(DATE(2024,MONTH(DATEVALUE(LEFT(iccwt20_2024[[#This Row],[Times]],3)&amp;" 1")),MID(iccwt20_2024[[#This Row],[Times]],5,2)),"dddd")</f>
        <v>Saturday</v>
      </c>
      <c r="G263" t="s">
        <v>687</v>
      </c>
      <c r="H263" t="s">
        <v>438</v>
      </c>
      <c r="I263" t="s">
        <v>431</v>
      </c>
      <c r="J263" t="s">
        <v>697</v>
      </c>
      <c r="K263" t="s">
        <v>202</v>
      </c>
      <c r="L263" s="2" t="s">
        <v>475</v>
      </c>
      <c r="M263" s="2">
        <v>0</v>
      </c>
      <c r="N263" s="2">
        <v>1</v>
      </c>
      <c r="O263" s="2">
        <f>iccwt20_2024[[#This Row],[scored_4s]]+iccwt20_2024[[#This Row],[scored_6s]]</f>
        <v>0</v>
      </c>
      <c r="P263" s="2">
        <v>0</v>
      </c>
      <c r="Q263" s="2">
        <v>0</v>
      </c>
      <c r="R263" s="2">
        <v>0</v>
      </c>
      <c r="S263" s="2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262</v>
      </c>
    </row>
    <row r="264" spans="1:26">
      <c r="A264" t="s">
        <v>23</v>
      </c>
      <c r="B264" t="s">
        <v>31</v>
      </c>
      <c r="C264" s="1" t="str">
        <f>MID(iccwt20_2024[[#This Row],[Times]],FIND(",",iccwt20_2024[[#This Row],[Times]])+2,LEN(iccwt20_2024[[#This Row],[Times]])-FIND(",",iccwt20_2024[[#This Row],[Times]])-1)</f>
        <v>01:00 PM LOCAL  </v>
      </c>
      <c r="D264" s="1" t="str">
        <f>MID(iccwt20_2024[[#This Row],[Times]],FIND(",",iccwt20_2024[[#This Row],[Times]])-3,6)&amp;" 2024"</f>
        <v> 08, 0 2024</v>
      </c>
      <c r="E264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4" t="str">
        <f>TEXT(DATE(2024,MONTH(DATEVALUE(LEFT(iccwt20_2024[[#This Row],[Times]],3)&amp;" 1")),MID(iccwt20_2024[[#This Row],[Times]],5,2)),"dddd")</f>
        <v>Saturday</v>
      </c>
      <c r="G264" t="s">
        <v>701</v>
      </c>
      <c r="H264" t="s">
        <v>423</v>
      </c>
      <c r="I264" t="s">
        <v>426</v>
      </c>
      <c r="J264" t="s">
        <v>702</v>
      </c>
      <c r="K264" t="s">
        <v>163</v>
      </c>
      <c r="L264" s="2" t="s">
        <v>703</v>
      </c>
      <c r="M264" s="2">
        <v>34</v>
      </c>
      <c r="N264" s="2">
        <v>18</v>
      </c>
      <c r="O264" s="2">
        <f>iccwt20_2024[[#This Row],[scored_4s]]+iccwt20_2024[[#This Row],[scored_6s]]</f>
        <v>5</v>
      </c>
      <c r="P264" s="2">
        <v>2</v>
      </c>
      <c r="Q264" s="2">
        <v>3</v>
      </c>
      <c r="R264" s="2">
        <v>188.89</v>
      </c>
      <c r="S264" s="2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263</v>
      </c>
    </row>
    <row r="265" spans="1:26">
      <c r="A265" t="s">
        <v>23</v>
      </c>
      <c r="B265" t="s">
        <v>31</v>
      </c>
      <c r="C265" s="1" t="str">
        <f>MID(iccwt20_2024[[#This Row],[Times]],FIND(",",iccwt20_2024[[#This Row],[Times]])+2,LEN(iccwt20_2024[[#This Row],[Times]])-FIND(",",iccwt20_2024[[#This Row],[Times]])-1)</f>
        <v>01:00 PM LOCAL  </v>
      </c>
      <c r="D265" s="1" t="str">
        <f>MID(iccwt20_2024[[#This Row],[Times]],FIND(",",iccwt20_2024[[#This Row],[Times]])-3,6)&amp;" 2024"</f>
        <v> 08, 0 2024</v>
      </c>
      <c r="E265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5" t="str">
        <f>TEXT(DATE(2024,MONTH(DATEVALUE(LEFT(iccwt20_2024[[#This Row],[Times]],3)&amp;" 1")),MID(iccwt20_2024[[#This Row],[Times]],5,2)),"dddd")</f>
        <v>Saturday</v>
      </c>
      <c r="G265" t="s">
        <v>701</v>
      </c>
      <c r="H265" t="s">
        <v>423</v>
      </c>
      <c r="I265" t="s">
        <v>426</v>
      </c>
      <c r="J265" t="s">
        <v>702</v>
      </c>
      <c r="K265" t="s">
        <v>393</v>
      </c>
      <c r="L265" s="2" t="s">
        <v>704</v>
      </c>
      <c r="M265" s="2">
        <v>39</v>
      </c>
      <c r="N265" s="2">
        <v>16</v>
      </c>
      <c r="O265" s="2">
        <f>iccwt20_2024[[#This Row],[scored_4s]]+iccwt20_2024[[#This Row],[scored_6s]]</f>
        <v>6</v>
      </c>
      <c r="P265" s="2">
        <v>2</v>
      </c>
      <c r="Q265" s="2">
        <v>4</v>
      </c>
      <c r="R265" s="2">
        <v>243.75</v>
      </c>
      <c r="S265" s="2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264</v>
      </c>
    </row>
    <row r="266" spans="1:26">
      <c r="A266" t="s">
        <v>23</v>
      </c>
      <c r="B266" t="s">
        <v>31</v>
      </c>
      <c r="C266" s="1" t="str">
        <f>MID(iccwt20_2024[[#This Row],[Times]],FIND(",",iccwt20_2024[[#This Row],[Times]])+2,LEN(iccwt20_2024[[#This Row],[Times]])-FIND(",",iccwt20_2024[[#This Row],[Times]])-1)</f>
        <v>01:00 PM LOCAL  </v>
      </c>
      <c r="D266" s="1" t="str">
        <f>MID(iccwt20_2024[[#This Row],[Times]],FIND(",",iccwt20_2024[[#This Row],[Times]])-3,6)&amp;" 2024"</f>
        <v> 08, 0 2024</v>
      </c>
      <c r="E266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6" t="str">
        <f>TEXT(DATE(2024,MONTH(DATEVALUE(LEFT(iccwt20_2024[[#This Row],[Times]],3)&amp;" 1")),MID(iccwt20_2024[[#This Row],[Times]],5,2)),"dddd")</f>
        <v>Saturday</v>
      </c>
      <c r="G266" t="s">
        <v>701</v>
      </c>
      <c r="H266" t="s">
        <v>423</v>
      </c>
      <c r="I266" t="s">
        <v>426</v>
      </c>
      <c r="J266" t="s">
        <v>702</v>
      </c>
      <c r="K266" t="s">
        <v>247</v>
      </c>
      <c r="L266" s="2" t="s">
        <v>705</v>
      </c>
      <c r="M266" s="2">
        <v>35</v>
      </c>
      <c r="N266" s="2">
        <v>25</v>
      </c>
      <c r="O266" s="2">
        <f>iccwt20_2024[[#This Row],[scored_4s]]+iccwt20_2024[[#This Row],[scored_6s]]</f>
        <v>4</v>
      </c>
      <c r="P266" s="2">
        <v>2</v>
      </c>
      <c r="Q266" s="2">
        <v>2</v>
      </c>
      <c r="R266" s="2">
        <v>140</v>
      </c>
      <c r="S266" s="2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265</v>
      </c>
    </row>
    <row r="267" spans="1:26">
      <c r="A267" t="s">
        <v>23</v>
      </c>
      <c r="B267" t="s">
        <v>31</v>
      </c>
      <c r="C267" s="1" t="str">
        <f>MID(iccwt20_2024[[#This Row],[Times]],FIND(",",iccwt20_2024[[#This Row],[Times]])+2,LEN(iccwt20_2024[[#This Row],[Times]])-FIND(",",iccwt20_2024[[#This Row],[Times]])-1)</f>
        <v>01:00 PM LOCAL  </v>
      </c>
      <c r="D267" s="1" t="str">
        <f>MID(iccwt20_2024[[#This Row],[Times]],FIND(",",iccwt20_2024[[#This Row],[Times]])-3,6)&amp;" 2024"</f>
        <v> 08, 0 2024</v>
      </c>
      <c r="E267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7" t="str">
        <f>TEXT(DATE(2024,MONTH(DATEVALUE(LEFT(iccwt20_2024[[#This Row],[Times]],3)&amp;" 1")),MID(iccwt20_2024[[#This Row],[Times]],5,2)),"dddd")</f>
        <v>Saturday</v>
      </c>
      <c r="G267" t="s">
        <v>701</v>
      </c>
      <c r="H267" t="s">
        <v>423</v>
      </c>
      <c r="I267" t="s">
        <v>426</v>
      </c>
      <c r="J267" t="s">
        <v>702</v>
      </c>
      <c r="K267" t="s">
        <v>240</v>
      </c>
      <c r="L267" s="2" t="s">
        <v>706</v>
      </c>
      <c r="M267" s="2">
        <v>28</v>
      </c>
      <c r="N267" s="2">
        <v>25</v>
      </c>
      <c r="O267" s="2">
        <f>iccwt20_2024[[#This Row],[scored_4s]]+iccwt20_2024[[#This Row],[scored_6s]]</f>
        <v>4</v>
      </c>
      <c r="P267" s="2">
        <v>3</v>
      </c>
      <c r="Q267" s="2">
        <v>1</v>
      </c>
      <c r="R267" s="2">
        <v>112</v>
      </c>
      <c r="S267" s="2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266</v>
      </c>
    </row>
    <row r="268" spans="1:26">
      <c r="A268" t="s">
        <v>23</v>
      </c>
      <c r="B268" t="s">
        <v>31</v>
      </c>
      <c r="C268" s="1" t="str">
        <f>MID(iccwt20_2024[[#This Row],[Times]],FIND(",",iccwt20_2024[[#This Row],[Times]])+2,LEN(iccwt20_2024[[#This Row],[Times]])-FIND(",",iccwt20_2024[[#This Row],[Times]])-1)</f>
        <v>01:00 PM LOCAL  </v>
      </c>
      <c r="D268" s="1" t="str">
        <f>MID(iccwt20_2024[[#This Row],[Times]],FIND(",",iccwt20_2024[[#This Row],[Times]])-3,6)&amp;" 2024"</f>
        <v> 08, 0 2024</v>
      </c>
      <c r="E268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8" t="str">
        <f>TEXT(DATE(2024,MONTH(DATEVALUE(LEFT(iccwt20_2024[[#This Row],[Times]],3)&amp;" 1")),MID(iccwt20_2024[[#This Row],[Times]],5,2)),"dddd")</f>
        <v>Saturday</v>
      </c>
      <c r="G268" t="s">
        <v>701</v>
      </c>
      <c r="H268" t="s">
        <v>423</v>
      </c>
      <c r="I268" t="s">
        <v>426</v>
      </c>
      <c r="J268" t="s">
        <v>702</v>
      </c>
      <c r="K268" t="s">
        <v>364</v>
      </c>
      <c r="L268" s="2" t="s">
        <v>707</v>
      </c>
      <c r="M268" s="2">
        <v>30</v>
      </c>
      <c r="N268" s="2">
        <v>17</v>
      </c>
      <c r="O268" s="2">
        <f>iccwt20_2024[[#This Row],[scored_4s]]+iccwt20_2024[[#This Row],[scored_6s]]</f>
        <v>4</v>
      </c>
      <c r="P268" s="2">
        <v>2</v>
      </c>
      <c r="Q268" s="2">
        <v>2</v>
      </c>
      <c r="R268" s="2">
        <v>176.47</v>
      </c>
      <c r="S268" s="2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267</v>
      </c>
    </row>
    <row r="269" spans="1:26">
      <c r="A269" t="s">
        <v>23</v>
      </c>
      <c r="B269" t="s">
        <v>31</v>
      </c>
      <c r="C269" s="1" t="str">
        <f>MID(iccwt20_2024[[#This Row],[Times]],FIND(",",iccwt20_2024[[#This Row],[Times]])+2,LEN(iccwt20_2024[[#This Row],[Times]])-FIND(",",iccwt20_2024[[#This Row],[Times]])-1)</f>
        <v>01:00 PM LOCAL  </v>
      </c>
      <c r="D269" s="1" t="str">
        <f>MID(iccwt20_2024[[#This Row],[Times]],FIND(",",iccwt20_2024[[#This Row],[Times]])-3,6)&amp;" 2024"</f>
        <v> 08, 0 2024</v>
      </c>
      <c r="E269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69" t="str">
        <f>TEXT(DATE(2024,MONTH(DATEVALUE(LEFT(iccwt20_2024[[#This Row],[Times]],3)&amp;" 1")),MID(iccwt20_2024[[#This Row],[Times]],5,2)),"dddd")</f>
        <v>Saturday</v>
      </c>
      <c r="G269" t="s">
        <v>701</v>
      </c>
      <c r="H269" t="s">
        <v>423</v>
      </c>
      <c r="I269" t="s">
        <v>426</v>
      </c>
      <c r="J269" t="s">
        <v>702</v>
      </c>
      <c r="K269" t="s">
        <v>374</v>
      </c>
      <c r="L269" s="2" t="s">
        <v>708</v>
      </c>
      <c r="M269" s="2">
        <v>11</v>
      </c>
      <c r="N269" s="2">
        <v>8</v>
      </c>
      <c r="O269" s="2">
        <f>iccwt20_2024[[#This Row],[scored_4s]]+iccwt20_2024[[#This Row],[scored_6s]]</f>
        <v>1</v>
      </c>
      <c r="P269" s="2">
        <v>0</v>
      </c>
      <c r="Q269" s="2">
        <v>1</v>
      </c>
      <c r="R269" s="2">
        <v>137.5</v>
      </c>
      <c r="S269" s="2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268</v>
      </c>
    </row>
    <row r="270" spans="1:26">
      <c r="A270" t="s">
        <v>23</v>
      </c>
      <c r="B270" t="s">
        <v>31</v>
      </c>
      <c r="C270" s="1" t="str">
        <f>MID(iccwt20_2024[[#This Row],[Times]],FIND(",",iccwt20_2024[[#This Row],[Times]])+2,LEN(iccwt20_2024[[#This Row],[Times]])-FIND(",",iccwt20_2024[[#This Row],[Times]])-1)</f>
        <v>01:00 PM LOCAL  </v>
      </c>
      <c r="D270" s="1" t="str">
        <f>MID(iccwt20_2024[[#This Row],[Times]],FIND(",",iccwt20_2024[[#This Row],[Times]])-3,6)&amp;" 2024"</f>
        <v> 08, 0 2024</v>
      </c>
      <c r="E270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0" t="str">
        <f>TEXT(DATE(2024,MONTH(DATEVALUE(LEFT(iccwt20_2024[[#This Row],[Times]],3)&amp;" 1")),MID(iccwt20_2024[[#This Row],[Times]],5,2)),"dddd")</f>
        <v>Saturday</v>
      </c>
      <c r="G270" t="s">
        <v>701</v>
      </c>
      <c r="H270" t="s">
        <v>423</v>
      </c>
      <c r="I270" t="s">
        <v>426</v>
      </c>
      <c r="J270" t="s">
        <v>702</v>
      </c>
      <c r="K270" t="s">
        <v>391</v>
      </c>
      <c r="L270" s="2" t="s">
        <v>475</v>
      </c>
      <c r="M270" s="2">
        <v>17</v>
      </c>
      <c r="N270" s="2">
        <v>10</v>
      </c>
      <c r="O270" s="2">
        <f>iccwt20_2024[[#This Row],[scored_4s]]+iccwt20_2024[[#This Row],[scored_6s]]</f>
        <v>3</v>
      </c>
      <c r="P270" s="2">
        <v>3</v>
      </c>
      <c r="Q270" s="2">
        <v>0</v>
      </c>
      <c r="R270" s="2">
        <v>170</v>
      </c>
      <c r="S270" s="2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269</v>
      </c>
    </row>
    <row r="271" spans="1:26">
      <c r="A271" t="s">
        <v>23</v>
      </c>
      <c r="B271" t="s">
        <v>31</v>
      </c>
      <c r="C271" s="1" t="str">
        <f>MID(iccwt20_2024[[#This Row],[Times]],FIND(",",iccwt20_2024[[#This Row],[Times]])+2,LEN(iccwt20_2024[[#This Row],[Times]])-FIND(",",iccwt20_2024[[#This Row],[Times]])-1)</f>
        <v>01:00 PM LOCAL  </v>
      </c>
      <c r="D271" s="1" t="str">
        <f>MID(iccwt20_2024[[#This Row],[Times]],FIND(",",iccwt20_2024[[#This Row],[Times]])-3,6)&amp;" 2024"</f>
        <v> 08, 0 2024</v>
      </c>
      <c r="E271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1" t="str">
        <f>TEXT(DATE(2024,MONTH(DATEVALUE(LEFT(iccwt20_2024[[#This Row],[Times]],3)&amp;" 1")),MID(iccwt20_2024[[#This Row],[Times]],5,2)),"dddd")</f>
        <v>Saturday</v>
      </c>
      <c r="G271" t="s">
        <v>701</v>
      </c>
      <c r="H271" t="s">
        <v>423</v>
      </c>
      <c r="I271" t="s">
        <v>426</v>
      </c>
      <c r="J271" t="s">
        <v>702</v>
      </c>
      <c r="K271" t="s">
        <v>122</v>
      </c>
      <c r="L271" s="2" t="s">
        <v>709</v>
      </c>
      <c r="M271" s="2">
        <v>0</v>
      </c>
      <c r="N271" s="2">
        <v>1</v>
      </c>
      <c r="O271" s="2">
        <f>iccwt20_2024[[#This Row],[scored_4s]]+iccwt20_2024[[#This Row],[scored_6s]]</f>
        <v>0</v>
      </c>
      <c r="P271" s="2">
        <v>0</v>
      </c>
      <c r="Q271" s="2">
        <v>0</v>
      </c>
      <c r="R271" s="2">
        <v>0</v>
      </c>
      <c r="S271" s="2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270</v>
      </c>
    </row>
    <row r="272" spans="1:26">
      <c r="A272" t="s">
        <v>23</v>
      </c>
      <c r="B272" t="s">
        <v>31</v>
      </c>
      <c r="C272" s="1" t="str">
        <f>MID(iccwt20_2024[[#This Row],[Times]],FIND(",",iccwt20_2024[[#This Row],[Times]])+2,LEN(iccwt20_2024[[#This Row],[Times]])-FIND(",",iccwt20_2024[[#This Row],[Times]])-1)</f>
        <v>01:00 PM LOCAL  </v>
      </c>
      <c r="D272" s="1" t="str">
        <f>MID(iccwt20_2024[[#This Row],[Times]],FIND(",",iccwt20_2024[[#This Row],[Times]])-3,6)&amp;" 2024"</f>
        <v> 08, 0 2024</v>
      </c>
      <c r="E272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2" t="str">
        <f>TEXT(DATE(2024,MONTH(DATEVALUE(LEFT(iccwt20_2024[[#This Row],[Times]],3)&amp;" 1")),MID(iccwt20_2024[[#This Row],[Times]],5,2)),"dddd")</f>
        <v>Saturday</v>
      </c>
      <c r="G272" t="s">
        <v>701</v>
      </c>
      <c r="H272" t="s">
        <v>423</v>
      </c>
      <c r="I272" t="s">
        <v>426</v>
      </c>
      <c r="J272" t="s">
        <v>702</v>
      </c>
      <c r="K272" t="s">
        <v>249</v>
      </c>
      <c r="L272" s="2" t="s">
        <v>475</v>
      </c>
      <c r="M272" s="2">
        <v>0</v>
      </c>
      <c r="N272" s="2">
        <v>0</v>
      </c>
      <c r="O272" s="2">
        <f>iccwt20_2024[[#This Row],[scored_4s]]+iccwt20_2024[[#This Row],[scored_6s]]</f>
        <v>0</v>
      </c>
      <c r="P272" s="2">
        <v>0</v>
      </c>
      <c r="Q272" s="2">
        <v>0</v>
      </c>
      <c r="R272" s="2">
        <v>0</v>
      </c>
      <c r="S272" s="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271</v>
      </c>
    </row>
    <row r="273" spans="1:26">
      <c r="A273" t="s">
        <v>23</v>
      </c>
      <c r="B273" t="s">
        <v>31</v>
      </c>
      <c r="C273" s="1" t="str">
        <f>MID(iccwt20_2024[[#This Row],[Times]],FIND(",",iccwt20_2024[[#This Row],[Times]])+2,LEN(iccwt20_2024[[#This Row],[Times]])-FIND(",",iccwt20_2024[[#This Row],[Times]])-1)</f>
        <v>01:00 PM LOCAL  </v>
      </c>
      <c r="D273" s="1" t="str">
        <f>MID(iccwt20_2024[[#This Row],[Times]],FIND(",",iccwt20_2024[[#This Row],[Times]])-3,6)&amp;" 2024"</f>
        <v> 08, 0 2024</v>
      </c>
      <c r="E273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3" t="str">
        <f>TEXT(DATE(2024,MONTH(DATEVALUE(LEFT(iccwt20_2024[[#This Row],[Times]],3)&amp;" 1")),MID(iccwt20_2024[[#This Row],[Times]],5,2)),"dddd")</f>
        <v>Saturday</v>
      </c>
      <c r="G273" t="s">
        <v>701</v>
      </c>
      <c r="H273" t="s">
        <v>426</v>
      </c>
      <c r="I273" t="s">
        <v>423</v>
      </c>
      <c r="J273" t="s">
        <v>710</v>
      </c>
      <c r="K273" t="s">
        <v>297</v>
      </c>
      <c r="L273" s="2" t="s">
        <v>608</v>
      </c>
      <c r="M273" s="2">
        <v>37</v>
      </c>
      <c r="N273" s="2">
        <v>23</v>
      </c>
      <c r="O273" s="2">
        <f>iccwt20_2024[[#This Row],[scored_4s]]+iccwt20_2024[[#This Row],[scored_6s]]</f>
        <v>6</v>
      </c>
      <c r="P273" s="2">
        <v>4</v>
      </c>
      <c r="Q273" s="2">
        <v>2</v>
      </c>
      <c r="R273" s="2">
        <v>160.87</v>
      </c>
      <c r="S273" s="2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272</v>
      </c>
    </row>
    <row r="274" spans="1:26">
      <c r="A274" t="s">
        <v>23</v>
      </c>
      <c r="B274" t="s">
        <v>31</v>
      </c>
      <c r="C274" s="1" t="str">
        <f>MID(iccwt20_2024[[#This Row],[Times]],FIND(",",iccwt20_2024[[#This Row],[Times]])+2,LEN(iccwt20_2024[[#This Row],[Times]])-FIND(",",iccwt20_2024[[#This Row],[Times]])-1)</f>
        <v>01:00 PM LOCAL  </v>
      </c>
      <c r="D274" s="1" t="str">
        <f>MID(iccwt20_2024[[#This Row],[Times]],FIND(",",iccwt20_2024[[#This Row],[Times]])-3,6)&amp;" 2024"</f>
        <v> 08, 0 2024</v>
      </c>
      <c r="E274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4" t="str">
        <f>TEXT(DATE(2024,MONTH(DATEVALUE(LEFT(iccwt20_2024[[#This Row],[Times]],3)&amp;" 1")),MID(iccwt20_2024[[#This Row],[Times]],5,2)),"dddd")</f>
        <v>Saturday</v>
      </c>
      <c r="G274" t="s">
        <v>701</v>
      </c>
      <c r="H274" t="s">
        <v>426</v>
      </c>
      <c r="I274" t="s">
        <v>423</v>
      </c>
      <c r="J274" t="s">
        <v>710</v>
      </c>
      <c r="K274" t="s">
        <v>185</v>
      </c>
      <c r="L274" s="2" t="s">
        <v>711</v>
      </c>
      <c r="M274" s="2">
        <v>42</v>
      </c>
      <c r="N274" s="2">
        <v>28</v>
      </c>
      <c r="O274" s="2">
        <f>iccwt20_2024[[#This Row],[scored_4s]]+iccwt20_2024[[#This Row],[scored_6s]]</f>
        <v>7</v>
      </c>
      <c r="P274" s="2">
        <v>5</v>
      </c>
      <c r="Q274" s="2">
        <v>2</v>
      </c>
      <c r="R274" s="2">
        <v>150</v>
      </c>
      <c r="S274" s="2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273</v>
      </c>
    </row>
    <row r="275" spans="1:26">
      <c r="A275" t="s">
        <v>23</v>
      </c>
      <c r="B275" t="s">
        <v>31</v>
      </c>
      <c r="C275" s="1" t="str">
        <f>MID(iccwt20_2024[[#This Row],[Times]],FIND(",",iccwt20_2024[[#This Row],[Times]])+2,LEN(iccwt20_2024[[#This Row],[Times]])-FIND(",",iccwt20_2024[[#This Row],[Times]])-1)</f>
        <v>01:00 PM LOCAL  </v>
      </c>
      <c r="D275" s="1" t="str">
        <f>MID(iccwt20_2024[[#This Row],[Times]],FIND(",",iccwt20_2024[[#This Row],[Times]])-3,6)&amp;" 2024"</f>
        <v> 08, 0 2024</v>
      </c>
      <c r="E275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5" t="str">
        <f>TEXT(DATE(2024,MONTH(DATEVALUE(LEFT(iccwt20_2024[[#This Row],[Times]],3)&amp;" 1")),MID(iccwt20_2024[[#This Row],[Times]],5,2)),"dddd")</f>
        <v>Saturday</v>
      </c>
      <c r="G275" t="s">
        <v>701</v>
      </c>
      <c r="H275" t="s">
        <v>426</v>
      </c>
      <c r="I275" t="s">
        <v>423</v>
      </c>
      <c r="J275" t="s">
        <v>710</v>
      </c>
      <c r="K275" t="s">
        <v>395</v>
      </c>
      <c r="L275" s="2" t="s">
        <v>712</v>
      </c>
      <c r="M275" s="2">
        <v>10</v>
      </c>
      <c r="N275" s="2">
        <v>10</v>
      </c>
      <c r="O275" s="2">
        <f>iccwt20_2024[[#This Row],[scored_4s]]+iccwt20_2024[[#This Row],[scored_6s]]</f>
        <v>1</v>
      </c>
      <c r="P275" s="2">
        <v>1</v>
      </c>
      <c r="Q275" s="2">
        <v>0</v>
      </c>
      <c r="R275" s="2">
        <v>100</v>
      </c>
      <c r="S275" s="2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274</v>
      </c>
    </row>
    <row r="276" spans="1:26">
      <c r="A276" t="s">
        <v>23</v>
      </c>
      <c r="B276" t="s">
        <v>31</v>
      </c>
      <c r="C276" s="1" t="str">
        <f>MID(iccwt20_2024[[#This Row],[Times]],FIND(",",iccwt20_2024[[#This Row],[Times]])+2,LEN(iccwt20_2024[[#This Row],[Times]])-FIND(",",iccwt20_2024[[#This Row],[Times]])-1)</f>
        <v>01:00 PM LOCAL  </v>
      </c>
      <c r="D276" s="1" t="str">
        <f>MID(iccwt20_2024[[#This Row],[Times]],FIND(",",iccwt20_2024[[#This Row],[Times]])-3,6)&amp;" 2024"</f>
        <v> 08, 0 2024</v>
      </c>
      <c r="E276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6" t="str">
        <f>TEXT(DATE(2024,MONTH(DATEVALUE(LEFT(iccwt20_2024[[#This Row],[Times]],3)&amp;" 1")),MID(iccwt20_2024[[#This Row],[Times]],5,2)),"dddd")</f>
        <v>Saturday</v>
      </c>
      <c r="G276" t="s">
        <v>701</v>
      </c>
      <c r="H276" t="s">
        <v>426</v>
      </c>
      <c r="I276" t="s">
        <v>423</v>
      </c>
      <c r="J276" t="s">
        <v>710</v>
      </c>
      <c r="K276" t="s">
        <v>184</v>
      </c>
      <c r="L276" s="2" t="s">
        <v>713</v>
      </c>
      <c r="M276" s="2">
        <v>7</v>
      </c>
      <c r="N276" s="2">
        <v>13</v>
      </c>
      <c r="O276" s="2">
        <f>iccwt20_2024[[#This Row],[scored_4s]]+iccwt20_2024[[#This Row],[scored_6s]]</f>
        <v>0</v>
      </c>
      <c r="P276" s="2">
        <v>0</v>
      </c>
      <c r="Q276" s="2">
        <v>0</v>
      </c>
      <c r="R276" s="2">
        <v>53.85</v>
      </c>
      <c r="S276" s="2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275</v>
      </c>
    </row>
    <row r="277" spans="1:26">
      <c r="A277" t="s">
        <v>23</v>
      </c>
      <c r="B277" t="s">
        <v>31</v>
      </c>
      <c r="C277" s="1" t="str">
        <f>MID(iccwt20_2024[[#This Row],[Times]],FIND(",",iccwt20_2024[[#This Row],[Times]])+2,LEN(iccwt20_2024[[#This Row],[Times]])-FIND(",",iccwt20_2024[[#This Row],[Times]])-1)</f>
        <v>01:00 PM LOCAL  </v>
      </c>
      <c r="D277" s="1" t="str">
        <f>MID(iccwt20_2024[[#This Row],[Times]],FIND(",",iccwt20_2024[[#This Row],[Times]])-3,6)&amp;" 2024"</f>
        <v> 08, 0 2024</v>
      </c>
      <c r="E277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7" t="str">
        <f>TEXT(DATE(2024,MONTH(DATEVALUE(LEFT(iccwt20_2024[[#This Row],[Times]],3)&amp;" 1")),MID(iccwt20_2024[[#This Row],[Times]],5,2)),"dddd")</f>
        <v>Saturday</v>
      </c>
      <c r="G277" t="s">
        <v>701</v>
      </c>
      <c r="H277" t="s">
        <v>426</v>
      </c>
      <c r="I277" t="s">
        <v>423</v>
      </c>
      <c r="J277" t="s">
        <v>710</v>
      </c>
      <c r="K277" t="s">
        <v>251</v>
      </c>
      <c r="L277" s="2" t="s">
        <v>714</v>
      </c>
      <c r="M277" s="2">
        <v>25</v>
      </c>
      <c r="N277" s="2">
        <v>15</v>
      </c>
      <c r="O277" s="2">
        <f>iccwt20_2024[[#This Row],[scored_4s]]+iccwt20_2024[[#This Row],[scored_6s]]</f>
        <v>3</v>
      </c>
      <c r="P277" s="2">
        <v>0</v>
      </c>
      <c r="Q277" s="2">
        <v>3</v>
      </c>
      <c r="R277" s="2">
        <v>166.67</v>
      </c>
      <c r="S277" s="2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276</v>
      </c>
    </row>
    <row r="278" spans="1:26">
      <c r="A278" t="s">
        <v>23</v>
      </c>
      <c r="B278" t="s">
        <v>31</v>
      </c>
      <c r="C278" s="1" t="str">
        <f>MID(iccwt20_2024[[#This Row],[Times]],FIND(",",iccwt20_2024[[#This Row],[Times]])+2,LEN(iccwt20_2024[[#This Row],[Times]])-FIND(",",iccwt20_2024[[#This Row],[Times]])-1)</f>
        <v>01:00 PM LOCAL  </v>
      </c>
      <c r="D278" s="1" t="str">
        <f>MID(iccwt20_2024[[#This Row],[Times]],FIND(",",iccwt20_2024[[#This Row],[Times]])-3,6)&amp;" 2024"</f>
        <v> 08, 0 2024</v>
      </c>
      <c r="E278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8" t="str">
        <f>TEXT(DATE(2024,MONTH(DATEVALUE(LEFT(iccwt20_2024[[#This Row],[Times]],3)&amp;" 1")),MID(iccwt20_2024[[#This Row],[Times]],5,2)),"dddd")</f>
        <v>Saturday</v>
      </c>
      <c r="G278" t="s">
        <v>701</v>
      </c>
      <c r="H278" t="s">
        <v>426</v>
      </c>
      <c r="I278" t="s">
        <v>423</v>
      </c>
      <c r="J278" t="s">
        <v>710</v>
      </c>
      <c r="K278" t="s">
        <v>160</v>
      </c>
      <c r="L278" s="2" t="s">
        <v>475</v>
      </c>
      <c r="M278" s="2">
        <v>20</v>
      </c>
      <c r="N278" s="2">
        <v>16</v>
      </c>
      <c r="O278" s="2">
        <f>iccwt20_2024[[#This Row],[scored_4s]]+iccwt20_2024[[#This Row],[scored_6s]]</f>
        <v>2</v>
      </c>
      <c r="P278" s="2">
        <v>2</v>
      </c>
      <c r="Q278" s="2">
        <v>0</v>
      </c>
      <c r="R278" s="2">
        <v>125</v>
      </c>
      <c r="S278" s="2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277</v>
      </c>
    </row>
    <row r="279" spans="1:26">
      <c r="A279" t="s">
        <v>23</v>
      </c>
      <c r="B279" t="s">
        <v>31</v>
      </c>
      <c r="C279" s="1" t="str">
        <f>MID(iccwt20_2024[[#This Row],[Times]],FIND(",",iccwt20_2024[[#This Row],[Times]])+2,LEN(iccwt20_2024[[#This Row],[Times]])-FIND(",",iccwt20_2024[[#This Row],[Times]])-1)</f>
        <v>01:00 PM LOCAL  </v>
      </c>
      <c r="D279" s="1" t="str">
        <f>MID(iccwt20_2024[[#This Row],[Times]],FIND(",",iccwt20_2024[[#This Row],[Times]])-3,6)&amp;" 2024"</f>
        <v> 08, 0 2024</v>
      </c>
      <c r="E279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79" t="str">
        <f>TEXT(DATE(2024,MONTH(DATEVALUE(LEFT(iccwt20_2024[[#This Row],[Times]],3)&amp;" 1")),MID(iccwt20_2024[[#This Row],[Times]],5,2)),"dddd")</f>
        <v>Saturday</v>
      </c>
      <c r="G279" t="s">
        <v>701</v>
      </c>
      <c r="H279" t="s">
        <v>426</v>
      </c>
      <c r="I279" t="s">
        <v>423</v>
      </c>
      <c r="J279" t="s">
        <v>710</v>
      </c>
      <c r="K279" t="s">
        <v>214</v>
      </c>
      <c r="L279" s="2" t="s">
        <v>715</v>
      </c>
      <c r="M279" s="2">
        <v>15</v>
      </c>
      <c r="N279" s="2">
        <v>12</v>
      </c>
      <c r="O279" s="2">
        <f>iccwt20_2024[[#This Row],[scored_4s]]+iccwt20_2024[[#This Row],[scored_6s]]</f>
        <v>1</v>
      </c>
      <c r="P279" s="2">
        <v>0</v>
      </c>
      <c r="Q279" s="2">
        <v>1</v>
      </c>
      <c r="R279" s="2">
        <v>125</v>
      </c>
      <c r="S279" s="2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278</v>
      </c>
    </row>
    <row r="280" spans="1:26">
      <c r="A280" t="s">
        <v>23</v>
      </c>
      <c r="B280" t="s">
        <v>31</v>
      </c>
      <c r="C280" s="1" t="str">
        <f>MID(iccwt20_2024[[#This Row],[Times]],FIND(",",iccwt20_2024[[#This Row],[Times]])+2,LEN(iccwt20_2024[[#This Row],[Times]])-FIND(",",iccwt20_2024[[#This Row],[Times]])-1)</f>
        <v>01:00 PM LOCAL  </v>
      </c>
      <c r="D280" s="1" t="str">
        <f>MID(iccwt20_2024[[#This Row],[Times]],FIND(",",iccwt20_2024[[#This Row],[Times]])-3,6)&amp;" 2024"</f>
        <v> 08, 0 2024</v>
      </c>
      <c r="E280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280" t="str">
        <f>TEXT(DATE(2024,MONTH(DATEVALUE(LEFT(iccwt20_2024[[#This Row],[Times]],3)&amp;" 1")),MID(iccwt20_2024[[#This Row],[Times]],5,2)),"dddd")</f>
        <v>Saturday</v>
      </c>
      <c r="G280" t="s">
        <v>701</v>
      </c>
      <c r="H280" t="s">
        <v>426</v>
      </c>
      <c r="I280" t="s">
        <v>423</v>
      </c>
      <c r="J280" t="s">
        <v>710</v>
      </c>
      <c r="K280" t="s">
        <v>116</v>
      </c>
      <c r="L280" s="2" t="s">
        <v>475</v>
      </c>
      <c r="M280" s="2">
        <v>1</v>
      </c>
      <c r="N280" s="2">
        <v>3</v>
      </c>
      <c r="O280" s="2">
        <f>iccwt20_2024[[#This Row],[scored_4s]]+iccwt20_2024[[#This Row],[scored_6s]]</f>
        <v>0</v>
      </c>
      <c r="P280" s="2">
        <v>0</v>
      </c>
      <c r="Q280" s="2">
        <v>0</v>
      </c>
      <c r="R280" s="2">
        <v>33.33</v>
      </c>
      <c r="S280" s="2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279</v>
      </c>
    </row>
    <row r="281" spans="1:26">
      <c r="A281" t="s">
        <v>102</v>
      </c>
      <c r="B281" t="s">
        <v>37</v>
      </c>
      <c r="C281" s="1" t="str">
        <f>MID(iccwt20_2024[[#This Row],[Times]],FIND(",",iccwt20_2024[[#This Row],[Times]])+2,LEN(iccwt20_2024[[#This Row],[Times]])-FIND(",",iccwt20_2024[[#This Row],[Times]])-1)</f>
        <v>08:30 PM LOCAL  </v>
      </c>
      <c r="D281" s="1" t="str">
        <f>MID(iccwt20_2024[[#This Row],[Times]],FIND(",",iccwt20_2024[[#This Row],[Times]])-3,6)&amp;" 2024"</f>
        <v> 08, 0 2024</v>
      </c>
      <c r="E281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1" t="str">
        <f>TEXT(DATE(2024,MONTH(DATEVALUE(LEFT(iccwt20_2024[[#This Row],[Times]],3)&amp;" 1")),MID(iccwt20_2024[[#This Row],[Times]],5,2)),"dddd")</f>
        <v>Saturday</v>
      </c>
      <c r="G281" t="s">
        <v>716</v>
      </c>
      <c r="H281" t="s">
        <v>442</v>
      </c>
      <c r="I281" t="s">
        <v>440</v>
      </c>
      <c r="J281" t="s">
        <v>717</v>
      </c>
      <c r="K281" t="s">
        <v>109</v>
      </c>
      <c r="L281" s="2" t="s">
        <v>718</v>
      </c>
      <c r="M281" s="2">
        <v>13</v>
      </c>
      <c r="N281" s="2">
        <v>8</v>
      </c>
      <c r="O281" s="2">
        <f>iccwt20_2024[[#This Row],[scored_4s]]+iccwt20_2024[[#This Row],[scored_6s]]</f>
        <v>2</v>
      </c>
      <c r="P281" s="2">
        <v>2</v>
      </c>
      <c r="Q281" s="2">
        <v>0</v>
      </c>
      <c r="R281" s="2">
        <v>162.5</v>
      </c>
      <c r="S281" s="2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280</v>
      </c>
    </row>
    <row r="282" spans="1:26">
      <c r="A282" t="s">
        <v>102</v>
      </c>
      <c r="B282" t="s">
        <v>37</v>
      </c>
      <c r="C282" s="1" t="str">
        <f>MID(iccwt20_2024[[#This Row],[Times]],FIND(",",iccwt20_2024[[#This Row],[Times]])+2,LEN(iccwt20_2024[[#This Row],[Times]])-FIND(",",iccwt20_2024[[#This Row],[Times]])-1)</f>
        <v>08:30 PM LOCAL  </v>
      </c>
      <c r="D282" s="1" t="str">
        <f>MID(iccwt20_2024[[#This Row],[Times]],FIND(",",iccwt20_2024[[#This Row],[Times]])-3,6)&amp;" 2024"</f>
        <v> 08, 0 2024</v>
      </c>
      <c r="E282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2" t="str">
        <f>TEXT(DATE(2024,MONTH(DATEVALUE(LEFT(iccwt20_2024[[#This Row],[Times]],3)&amp;" 1")),MID(iccwt20_2024[[#This Row],[Times]],5,2)),"dddd")</f>
        <v>Saturday</v>
      </c>
      <c r="G282" t="s">
        <v>716</v>
      </c>
      <c r="H282" t="s">
        <v>442</v>
      </c>
      <c r="I282" t="s">
        <v>440</v>
      </c>
      <c r="J282" t="s">
        <v>717</v>
      </c>
      <c r="K282" t="s">
        <v>171</v>
      </c>
      <c r="L282" s="2" t="s">
        <v>719</v>
      </c>
      <c r="M282" s="2">
        <v>44</v>
      </c>
      <c r="N282" s="2">
        <v>42</v>
      </c>
      <c r="O282" s="2">
        <f>iccwt20_2024[[#This Row],[scored_4s]]+iccwt20_2024[[#This Row],[scored_6s]]</f>
        <v>6</v>
      </c>
      <c r="P282" s="2">
        <v>4</v>
      </c>
      <c r="Q282" s="2">
        <v>2</v>
      </c>
      <c r="R282" s="2">
        <v>104.76</v>
      </c>
      <c r="S282" s="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281</v>
      </c>
    </row>
    <row r="283" spans="1:26">
      <c r="A283" t="s">
        <v>102</v>
      </c>
      <c r="B283" t="s">
        <v>37</v>
      </c>
      <c r="C283" s="1" t="str">
        <f>MID(iccwt20_2024[[#This Row],[Times]],FIND(",",iccwt20_2024[[#This Row],[Times]])+2,LEN(iccwt20_2024[[#This Row],[Times]])-FIND(",",iccwt20_2024[[#This Row],[Times]])-1)</f>
        <v>08:30 PM LOCAL  </v>
      </c>
      <c r="D283" s="1" t="str">
        <f>MID(iccwt20_2024[[#This Row],[Times]],FIND(",",iccwt20_2024[[#This Row],[Times]])-3,6)&amp;" 2024"</f>
        <v> 08, 0 2024</v>
      </c>
      <c r="E283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3" t="str">
        <f>TEXT(DATE(2024,MONTH(DATEVALUE(LEFT(iccwt20_2024[[#This Row],[Times]],3)&amp;" 1")),MID(iccwt20_2024[[#This Row],[Times]],5,2)),"dddd")</f>
        <v>Saturday</v>
      </c>
      <c r="G283" t="s">
        <v>716</v>
      </c>
      <c r="H283" t="s">
        <v>442</v>
      </c>
      <c r="I283" t="s">
        <v>440</v>
      </c>
      <c r="J283" t="s">
        <v>717</v>
      </c>
      <c r="K283" t="s">
        <v>298</v>
      </c>
      <c r="L283" s="2" t="s">
        <v>720</v>
      </c>
      <c r="M283" s="2">
        <v>22</v>
      </c>
      <c r="N283" s="2">
        <v>17</v>
      </c>
      <c r="O283" s="2">
        <f>iccwt20_2024[[#This Row],[scored_4s]]+iccwt20_2024[[#This Row],[scored_6s]]</f>
        <v>3</v>
      </c>
      <c r="P283" s="2">
        <v>0</v>
      </c>
      <c r="Q283" s="2">
        <v>3</v>
      </c>
      <c r="R283" s="2">
        <v>129.41</v>
      </c>
      <c r="S283" s="2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282</v>
      </c>
    </row>
    <row r="284" spans="1:26">
      <c r="A284" t="s">
        <v>102</v>
      </c>
      <c r="B284" t="s">
        <v>37</v>
      </c>
      <c r="C284" s="1" t="str">
        <f>MID(iccwt20_2024[[#This Row],[Times]],FIND(",",iccwt20_2024[[#This Row],[Times]])+2,LEN(iccwt20_2024[[#This Row],[Times]])-FIND(",",iccwt20_2024[[#This Row],[Times]])-1)</f>
        <v>08:30 PM LOCAL  </v>
      </c>
      <c r="D284" s="1" t="str">
        <f>MID(iccwt20_2024[[#This Row],[Times]],FIND(",",iccwt20_2024[[#This Row],[Times]])-3,6)&amp;" 2024"</f>
        <v> 08, 0 2024</v>
      </c>
      <c r="E284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4" t="str">
        <f>TEXT(DATE(2024,MONTH(DATEVALUE(LEFT(iccwt20_2024[[#This Row],[Times]],3)&amp;" 1")),MID(iccwt20_2024[[#This Row],[Times]],5,2)),"dddd")</f>
        <v>Saturday</v>
      </c>
      <c r="G284" t="s">
        <v>716</v>
      </c>
      <c r="H284" t="s">
        <v>442</v>
      </c>
      <c r="I284" t="s">
        <v>440</v>
      </c>
      <c r="J284" t="s">
        <v>717</v>
      </c>
      <c r="K284" t="s">
        <v>324</v>
      </c>
      <c r="L284" s="2" t="s">
        <v>721</v>
      </c>
      <c r="M284" s="2">
        <v>23</v>
      </c>
      <c r="N284" s="2">
        <v>18</v>
      </c>
      <c r="O284" s="2">
        <f>iccwt20_2024[[#This Row],[scored_4s]]+iccwt20_2024[[#This Row],[scored_6s]]</f>
        <v>2</v>
      </c>
      <c r="P284" s="2">
        <v>1</v>
      </c>
      <c r="Q284" s="2">
        <v>1</v>
      </c>
      <c r="R284" s="2">
        <v>127.78</v>
      </c>
      <c r="S284" s="2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283</v>
      </c>
    </row>
    <row r="285" spans="1:26">
      <c r="A285" t="s">
        <v>102</v>
      </c>
      <c r="B285" t="s">
        <v>37</v>
      </c>
      <c r="C285" s="1" t="str">
        <f>MID(iccwt20_2024[[#This Row],[Times]],FIND(",",iccwt20_2024[[#This Row],[Times]])+2,LEN(iccwt20_2024[[#This Row],[Times]])-FIND(",",iccwt20_2024[[#This Row],[Times]])-1)</f>
        <v>08:30 PM LOCAL  </v>
      </c>
      <c r="D285" s="1" t="str">
        <f>MID(iccwt20_2024[[#This Row],[Times]],FIND(",",iccwt20_2024[[#This Row],[Times]])-3,6)&amp;" 2024"</f>
        <v> 08, 0 2024</v>
      </c>
      <c r="E285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5" t="str">
        <f>TEXT(DATE(2024,MONTH(DATEVALUE(LEFT(iccwt20_2024[[#This Row],[Times]],3)&amp;" 1")),MID(iccwt20_2024[[#This Row],[Times]],5,2)),"dddd")</f>
        <v>Saturday</v>
      </c>
      <c r="G285" t="s">
        <v>716</v>
      </c>
      <c r="H285" t="s">
        <v>442</v>
      </c>
      <c r="I285" t="s">
        <v>440</v>
      </c>
      <c r="J285" t="s">
        <v>717</v>
      </c>
      <c r="K285" t="s">
        <v>350</v>
      </c>
      <c r="L285" s="2" t="s">
        <v>722</v>
      </c>
      <c r="M285" s="2">
        <v>22</v>
      </c>
      <c r="N285" s="2">
        <v>16</v>
      </c>
      <c r="O285" s="2">
        <f>iccwt20_2024[[#This Row],[scored_4s]]+iccwt20_2024[[#This Row],[scored_6s]]</f>
        <v>3</v>
      </c>
      <c r="P285" s="2">
        <v>2</v>
      </c>
      <c r="Q285" s="2">
        <v>1</v>
      </c>
      <c r="R285" s="2">
        <v>137.5</v>
      </c>
      <c r="S285" s="2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284</v>
      </c>
    </row>
    <row r="286" spans="1:26">
      <c r="A286" t="s">
        <v>102</v>
      </c>
      <c r="B286" t="s">
        <v>37</v>
      </c>
      <c r="C286" s="1" t="str">
        <f>MID(iccwt20_2024[[#This Row],[Times]],FIND(",",iccwt20_2024[[#This Row],[Times]])+2,LEN(iccwt20_2024[[#This Row],[Times]])-FIND(",",iccwt20_2024[[#This Row],[Times]])-1)</f>
        <v>08:30 PM LOCAL  </v>
      </c>
      <c r="D286" s="1" t="str">
        <f>MID(iccwt20_2024[[#This Row],[Times]],FIND(",",iccwt20_2024[[#This Row],[Times]])-3,6)&amp;" 2024"</f>
        <v> 08, 0 2024</v>
      </c>
      <c r="E286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6" t="str">
        <f>TEXT(DATE(2024,MONTH(DATEVALUE(LEFT(iccwt20_2024[[#This Row],[Times]],3)&amp;" 1")),MID(iccwt20_2024[[#This Row],[Times]],5,2)),"dddd")</f>
        <v>Saturday</v>
      </c>
      <c r="G286" t="s">
        <v>716</v>
      </c>
      <c r="H286" t="s">
        <v>442</v>
      </c>
      <c r="I286" t="s">
        <v>440</v>
      </c>
      <c r="J286" t="s">
        <v>717</v>
      </c>
      <c r="K286" t="s">
        <v>326</v>
      </c>
      <c r="L286" s="2" t="s">
        <v>475</v>
      </c>
      <c r="M286" s="2">
        <v>30</v>
      </c>
      <c r="N286" s="2">
        <v>17</v>
      </c>
      <c r="O286" s="2">
        <f>iccwt20_2024[[#This Row],[scored_4s]]+iccwt20_2024[[#This Row],[scored_6s]]</f>
        <v>6</v>
      </c>
      <c r="P286" s="2">
        <v>6</v>
      </c>
      <c r="Q286" s="2">
        <v>0</v>
      </c>
      <c r="R286" s="2">
        <v>176.47</v>
      </c>
      <c r="S286" s="2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285</v>
      </c>
    </row>
    <row r="287" spans="1:26">
      <c r="A287" t="s">
        <v>102</v>
      </c>
      <c r="B287" t="s">
        <v>37</v>
      </c>
      <c r="C287" s="1" t="str">
        <f>MID(iccwt20_2024[[#This Row],[Times]],FIND(",",iccwt20_2024[[#This Row],[Times]])+2,LEN(iccwt20_2024[[#This Row],[Times]])-FIND(",",iccwt20_2024[[#This Row],[Times]])-1)</f>
        <v>08:30 PM LOCAL  </v>
      </c>
      <c r="D287" s="1" t="str">
        <f>MID(iccwt20_2024[[#This Row],[Times]],FIND(",",iccwt20_2024[[#This Row],[Times]])-3,6)&amp;" 2024"</f>
        <v> 08, 0 2024</v>
      </c>
      <c r="E287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7" t="str">
        <f>TEXT(DATE(2024,MONTH(DATEVALUE(LEFT(iccwt20_2024[[#This Row],[Times]],3)&amp;" 1")),MID(iccwt20_2024[[#This Row],[Times]],5,2)),"dddd")</f>
        <v>Saturday</v>
      </c>
      <c r="G287" t="s">
        <v>716</v>
      </c>
      <c r="H287" t="s">
        <v>442</v>
      </c>
      <c r="I287" t="s">
        <v>440</v>
      </c>
      <c r="J287" t="s">
        <v>717</v>
      </c>
      <c r="K287" t="s">
        <v>321</v>
      </c>
      <c r="L287" s="2" t="s">
        <v>475</v>
      </c>
      <c r="M287" s="2">
        <v>5</v>
      </c>
      <c r="N287" s="2">
        <v>5</v>
      </c>
      <c r="O287" s="2">
        <f>iccwt20_2024[[#This Row],[scored_4s]]+iccwt20_2024[[#This Row],[scored_6s]]</f>
        <v>0</v>
      </c>
      <c r="P287" s="2">
        <v>0</v>
      </c>
      <c r="Q287" s="2">
        <v>0</v>
      </c>
      <c r="R287" s="2">
        <v>100</v>
      </c>
      <c r="S287" s="2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286</v>
      </c>
    </row>
    <row r="288" spans="1:26">
      <c r="A288" t="s">
        <v>102</v>
      </c>
      <c r="B288" t="s">
        <v>37</v>
      </c>
      <c r="C288" s="1" t="str">
        <f>MID(iccwt20_2024[[#This Row],[Times]],FIND(",",iccwt20_2024[[#This Row],[Times]])+2,LEN(iccwt20_2024[[#This Row],[Times]])-FIND(",",iccwt20_2024[[#This Row],[Times]])-1)</f>
        <v>08:30 PM LOCAL  </v>
      </c>
      <c r="D288" s="1" t="str">
        <f>MID(iccwt20_2024[[#This Row],[Times]],FIND(",",iccwt20_2024[[#This Row],[Times]])-3,6)&amp;" 2024"</f>
        <v> 08, 0 2024</v>
      </c>
      <c r="E288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8" t="str">
        <f>TEXT(DATE(2024,MONTH(DATEVALUE(LEFT(iccwt20_2024[[#This Row],[Times]],3)&amp;" 1")),MID(iccwt20_2024[[#This Row],[Times]],5,2)),"dddd")</f>
        <v>Saturday</v>
      </c>
      <c r="G288" t="s">
        <v>716</v>
      </c>
      <c r="H288" t="s">
        <v>440</v>
      </c>
      <c r="I288" t="s">
        <v>442</v>
      </c>
      <c r="J288" t="s">
        <v>723</v>
      </c>
      <c r="K288" t="s">
        <v>317</v>
      </c>
      <c r="L288" s="2" t="s">
        <v>724</v>
      </c>
      <c r="M288" s="2">
        <v>0</v>
      </c>
      <c r="N288" s="2">
        <v>2</v>
      </c>
      <c r="O288" s="2">
        <f>iccwt20_2024[[#This Row],[scored_4s]]+iccwt20_2024[[#This Row],[scored_6s]]</f>
        <v>0</v>
      </c>
      <c r="P288" s="2">
        <v>0</v>
      </c>
      <c r="Q288" s="2">
        <v>0</v>
      </c>
      <c r="R288" s="2">
        <v>0</v>
      </c>
      <c r="S288" s="2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287</v>
      </c>
    </row>
    <row r="289" spans="1:26">
      <c r="A289" t="s">
        <v>102</v>
      </c>
      <c r="B289" t="s">
        <v>37</v>
      </c>
      <c r="C289" s="1" t="str">
        <f>MID(iccwt20_2024[[#This Row],[Times]],FIND(",",iccwt20_2024[[#This Row],[Times]])+2,LEN(iccwt20_2024[[#This Row],[Times]])-FIND(",",iccwt20_2024[[#This Row],[Times]])-1)</f>
        <v>08:30 PM LOCAL  </v>
      </c>
      <c r="D289" s="1" t="str">
        <f>MID(iccwt20_2024[[#This Row],[Times]],FIND(",",iccwt20_2024[[#This Row],[Times]])-3,6)&amp;" 2024"</f>
        <v> 08, 0 2024</v>
      </c>
      <c r="E289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89" t="str">
        <f>TEXT(DATE(2024,MONTH(DATEVALUE(LEFT(iccwt20_2024[[#This Row],[Times]],3)&amp;" 1")),MID(iccwt20_2024[[#This Row],[Times]],5,2)),"dddd")</f>
        <v>Saturday</v>
      </c>
      <c r="G289" t="s">
        <v>716</v>
      </c>
      <c r="H289" t="s">
        <v>440</v>
      </c>
      <c r="I289" t="s">
        <v>442</v>
      </c>
      <c r="J289" t="s">
        <v>723</v>
      </c>
      <c r="K289" t="s">
        <v>355</v>
      </c>
      <c r="L289" s="2" t="s">
        <v>725</v>
      </c>
      <c r="M289" s="2">
        <v>4</v>
      </c>
      <c r="N289" s="2">
        <v>3</v>
      </c>
      <c r="O289" s="2">
        <f>iccwt20_2024[[#This Row],[scored_4s]]+iccwt20_2024[[#This Row],[scored_6s]]</f>
        <v>1</v>
      </c>
      <c r="P289" s="2">
        <v>1</v>
      </c>
      <c r="Q289" s="2">
        <v>0</v>
      </c>
      <c r="R289" s="2">
        <v>133.33</v>
      </c>
      <c r="S289" s="2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288</v>
      </c>
    </row>
    <row r="290" spans="1:26">
      <c r="A290" t="s">
        <v>102</v>
      </c>
      <c r="B290" t="s">
        <v>37</v>
      </c>
      <c r="C290" s="1" t="str">
        <f>MID(iccwt20_2024[[#This Row],[Times]],FIND(",",iccwt20_2024[[#This Row],[Times]])+2,LEN(iccwt20_2024[[#This Row],[Times]])-FIND(",",iccwt20_2024[[#This Row],[Times]])-1)</f>
        <v>08:30 PM LOCAL  </v>
      </c>
      <c r="D290" s="1" t="str">
        <f>MID(iccwt20_2024[[#This Row],[Times]],FIND(",",iccwt20_2024[[#This Row],[Times]])-3,6)&amp;" 2024"</f>
        <v> 08, 0 2024</v>
      </c>
      <c r="E290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0" t="str">
        <f>TEXT(DATE(2024,MONTH(DATEVALUE(LEFT(iccwt20_2024[[#This Row],[Times]],3)&amp;" 1")),MID(iccwt20_2024[[#This Row],[Times]],5,2)),"dddd")</f>
        <v>Saturday</v>
      </c>
      <c r="G290" t="s">
        <v>716</v>
      </c>
      <c r="H290" t="s">
        <v>440</v>
      </c>
      <c r="I290" t="s">
        <v>442</v>
      </c>
      <c r="J290" t="s">
        <v>723</v>
      </c>
      <c r="K290" t="s">
        <v>316</v>
      </c>
      <c r="L290" s="2" t="s">
        <v>489</v>
      </c>
      <c r="M290" s="2">
        <v>6</v>
      </c>
      <c r="N290" s="2">
        <v>8</v>
      </c>
      <c r="O290" s="2">
        <f>iccwt20_2024[[#This Row],[scored_4s]]+iccwt20_2024[[#This Row],[scored_6s]]</f>
        <v>1</v>
      </c>
      <c r="P290" s="2">
        <v>1</v>
      </c>
      <c r="Q290" s="2">
        <v>0</v>
      </c>
      <c r="R290" s="2">
        <v>75</v>
      </c>
      <c r="S290" s="2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289</v>
      </c>
    </row>
    <row r="291" spans="1:26">
      <c r="A291" t="s">
        <v>102</v>
      </c>
      <c r="B291" t="s">
        <v>37</v>
      </c>
      <c r="C291" s="1" t="str">
        <f>MID(iccwt20_2024[[#This Row],[Times]],FIND(",",iccwt20_2024[[#This Row],[Times]])+2,LEN(iccwt20_2024[[#This Row],[Times]])-FIND(",",iccwt20_2024[[#This Row],[Times]])-1)</f>
        <v>08:30 PM LOCAL  </v>
      </c>
      <c r="D291" s="1" t="str">
        <f>MID(iccwt20_2024[[#This Row],[Times]],FIND(",",iccwt20_2024[[#This Row],[Times]])-3,6)&amp;" 2024"</f>
        <v> 08, 0 2024</v>
      </c>
      <c r="E291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1" t="str">
        <f>TEXT(DATE(2024,MONTH(DATEVALUE(LEFT(iccwt20_2024[[#This Row],[Times]],3)&amp;" 1")),MID(iccwt20_2024[[#This Row],[Times]],5,2)),"dddd")</f>
        <v>Saturday</v>
      </c>
      <c r="G291" t="s">
        <v>716</v>
      </c>
      <c r="H291" t="s">
        <v>440</v>
      </c>
      <c r="I291" t="s">
        <v>442</v>
      </c>
      <c r="J291" t="s">
        <v>723</v>
      </c>
      <c r="K291" t="s">
        <v>42</v>
      </c>
      <c r="L291" s="2" t="s">
        <v>724</v>
      </c>
      <c r="M291" s="2">
        <v>5</v>
      </c>
      <c r="N291" s="2">
        <v>6</v>
      </c>
      <c r="O291" s="2">
        <f>iccwt20_2024[[#This Row],[scored_4s]]+iccwt20_2024[[#This Row],[scored_6s]]</f>
        <v>1</v>
      </c>
      <c r="P291" s="2">
        <v>1</v>
      </c>
      <c r="Q291" s="2">
        <v>0</v>
      </c>
      <c r="R291" s="2">
        <v>83.33</v>
      </c>
      <c r="S291" s="2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290</v>
      </c>
    </row>
    <row r="292" spans="1:26">
      <c r="A292" t="s">
        <v>102</v>
      </c>
      <c r="B292" t="s">
        <v>37</v>
      </c>
      <c r="C292" s="1" t="str">
        <f>MID(iccwt20_2024[[#This Row],[Times]],FIND(",",iccwt20_2024[[#This Row],[Times]])+2,LEN(iccwt20_2024[[#This Row],[Times]])-FIND(",",iccwt20_2024[[#This Row],[Times]])-1)</f>
        <v>08:30 PM LOCAL  </v>
      </c>
      <c r="D292" s="1" t="str">
        <f>MID(iccwt20_2024[[#This Row],[Times]],FIND(",",iccwt20_2024[[#This Row],[Times]])-3,6)&amp;" 2024"</f>
        <v> 08, 0 2024</v>
      </c>
      <c r="E292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2" t="str">
        <f>TEXT(DATE(2024,MONTH(DATEVALUE(LEFT(iccwt20_2024[[#This Row],[Times]],3)&amp;" 1")),MID(iccwt20_2024[[#This Row],[Times]],5,2)),"dddd")</f>
        <v>Saturday</v>
      </c>
      <c r="G292" t="s">
        <v>716</v>
      </c>
      <c r="H292" t="s">
        <v>440</v>
      </c>
      <c r="I292" t="s">
        <v>442</v>
      </c>
      <c r="J292" t="s">
        <v>723</v>
      </c>
      <c r="K292" t="s">
        <v>201</v>
      </c>
      <c r="L292" s="2" t="s">
        <v>724</v>
      </c>
      <c r="M292" s="2">
        <v>1</v>
      </c>
      <c r="N292" s="2">
        <v>10</v>
      </c>
      <c r="O292" s="2">
        <f>iccwt20_2024[[#This Row],[scored_4s]]+iccwt20_2024[[#This Row],[scored_6s]]</f>
        <v>0</v>
      </c>
      <c r="P292" s="2">
        <v>0</v>
      </c>
      <c r="Q292" s="2">
        <v>0</v>
      </c>
      <c r="R292" s="2">
        <v>10</v>
      </c>
      <c r="S292" s="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291</v>
      </c>
    </row>
    <row r="293" spans="1:26">
      <c r="A293" t="s">
        <v>102</v>
      </c>
      <c r="B293" t="s">
        <v>37</v>
      </c>
      <c r="C293" s="1" t="str">
        <f>MID(iccwt20_2024[[#This Row],[Times]],FIND(",",iccwt20_2024[[#This Row],[Times]])+2,LEN(iccwt20_2024[[#This Row],[Times]])-FIND(",",iccwt20_2024[[#This Row],[Times]])-1)</f>
        <v>08:30 PM LOCAL  </v>
      </c>
      <c r="D293" s="1" t="str">
        <f>MID(iccwt20_2024[[#This Row],[Times]],FIND(",",iccwt20_2024[[#This Row],[Times]])-3,6)&amp;" 2024"</f>
        <v> 08, 0 2024</v>
      </c>
      <c r="E293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3" t="str">
        <f>TEXT(DATE(2024,MONTH(DATEVALUE(LEFT(iccwt20_2024[[#This Row],[Times]],3)&amp;" 1")),MID(iccwt20_2024[[#This Row],[Times]],5,2)),"dddd")</f>
        <v>Saturday</v>
      </c>
      <c r="G293" t="s">
        <v>716</v>
      </c>
      <c r="H293" t="s">
        <v>440</v>
      </c>
      <c r="I293" t="s">
        <v>442</v>
      </c>
      <c r="J293" t="s">
        <v>723</v>
      </c>
      <c r="K293" t="s">
        <v>311</v>
      </c>
      <c r="L293" s="2" t="s">
        <v>485</v>
      </c>
      <c r="M293" s="2">
        <v>3</v>
      </c>
      <c r="N293" s="2">
        <v>8</v>
      </c>
      <c r="O293" s="2">
        <f>iccwt20_2024[[#This Row],[scored_4s]]+iccwt20_2024[[#This Row],[scored_6s]]</f>
        <v>0</v>
      </c>
      <c r="P293" s="2">
        <v>0</v>
      </c>
      <c r="Q293" s="2">
        <v>0</v>
      </c>
      <c r="R293" s="2">
        <v>37.5</v>
      </c>
      <c r="S293" s="2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292</v>
      </c>
    </row>
    <row r="294" spans="1:26">
      <c r="A294" t="s">
        <v>102</v>
      </c>
      <c r="B294" t="s">
        <v>37</v>
      </c>
      <c r="C294" s="1" t="str">
        <f>MID(iccwt20_2024[[#This Row],[Times]],FIND(",",iccwt20_2024[[#This Row],[Times]])+2,LEN(iccwt20_2024[[#This Row],[Times]])-FIND(",",iccwt20_2024[[#This Row],[Times]])-1)</f>
        <v>08:30 PM LOCAL  </v>
      </c>
      <c r="D294" s="1" t="str">
        <f>MID(iccwt20_2024[[#This Row],[Times]],FIND(",",iccwt20_2024[[#This Row],[Times]])-3,6)&amp;" 2024"</f>
        <v> 08, 0 2024</v>
      </c>
      <c r="E294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4" t="str">
        <f>TEXT(DATE(2024,MONTH(DATEVALUE(LEFT(iccwt20_2024[[#This Row],[Times]],3)&amp;" 1")),MID(iccwt20_2024[[#This Row],[Times]],5,2)),"dddd")</f>
        <v>Saturday</v>
      </c>
      <c r="G294" t="s">
        <v>716</v>
      </c>
      <c r="H294" t="s">
        <v>440</v>
      </c>
      <c r="I294" t="s">
        <v>442</v>
      </c>
      <c r="J294" t="s">
        <v>723</v>
      </c>
      <c r="K294" t="s">
        <v>136</v>
      </c>
      <c r="L294" s="2" t="s">
        <v>485</v>
      </c>
      <c r="M294" s="2">
        <v>0</v>
      </c>
      <c r="N294" s="2">
        <v>2</v>
      </c>
      <c r="O294" s="2">
        <f>iccwt20_2024[[#This Row],[scored_4s]]+iccwt20_2024[[#This Row],[scored_6s]]</f>
        <v>0</v>
      </c>
      <c r="P294" s="2">
        <v>0</v>
      </c>
      <c r="Q294" s="2">
        <v>0</v>
      </c>
      <c r="R294" s="2">
        <v>0</v>
      </c>
      <c r="S294" s="2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293</v>
      </c>
    </row>
    <row r="295" spans="1:26">
      <c r="A295" t="s">
        <v>102</v>
      </c>
      <c r="B295" t="s">
        <v>37</v>
      </c>
      <c r="C295" s="1" t="str">
        <f>MID(iccwt20_2024[[#This Row],[Times]],FIND(",",iccwt20_2024[[#This Row],[Times]])+2,LEN(iccwt20_2024[[#This Row],[Times]])-FIND(",",iccwt20_2024[[#This Row],[Times]])-1)</f>
        <v>08:30 PM LOCAL  </v>
      </c>
      <c r="D295" s="1" t="str">
        <f>MID(iccwt20_2024[[#This Row],[Times]],FIND(",",iccwt20_2024[[#This Row],[Times]])-3,6)&amp;" 2024"</f>
        <v> 08, 0 2024</v>
      </c>
      <c r="E295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5" t="str">
        <f>TEXT(DATE(2024,MONTH(DATEVALUE(LEFT(iccwt20_2024[[#This Row],[Times]],3)&amp;" 1")),MID(iccwt20_2024[[#This Row],[Times]],5,2)),"dddd")</f>
        <v>Saturday</v>
      </c>
      <c r="G295" t="s">
        <v>716</v>
      </c>
      <c r="H295" t="s">
        <v>440</v>
      </c>
      <c r="I295" t="s">
        <v>442</v>
      </c>
      <c r="J295" t="s">
        <v>723</v>
      </c>
      <c r="K295" t="s">
        <v>111</v>
      </c>
      <c r="L295" s="2" t="s">
        <v>726</v>
      </c>
      <c r="M295" s="2">
        <v>1</v>
      </c>
      <c r="N295" s="2">
        <v>4</v>
      </c>
      <c r="O295" s="2">
        <f>iccwt20_2024[[#This Row],[scored_4s]]+iccwt20_2024[[#This Row],[scored_6s]]</f>
        <v>0</v>
      </c>
      <c r="P295" s="2">
        <v>0</v>
      </c>
      <c r="Q295" s="2">
        <v>0</v>
      </c>
      <c r="R295" s="2">
        <v>25</v>
      </c>
      <c r="S295" s="2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294</v>
      </c>
    </row>
    <row r="296" spans="1:26">
      <c r="A296" t="s">
        <v>102</v>
      </c>
      <c r="B296" t="s">
        <v>37</v>
      </c>
      <c r="C296" s="1" t="str">
        <f>MID(iccwt20_2024[[#This Row],[Times]],FIND(",",iccwt20_2024[[#This Row],[Times]])+2,LEN(iccwt20_2024[[#This Row],[Times]])-FIND(",",iccwt20_2024[[#This Row],[Times]])-1)</f>
        <v>08:30 PM LOCAL  </v>
      </c>
      <c r="D296" s="1" t="str">
        <f>MID(iccwt20_2024[[#This Row],[Times]],FIND(",",iccwt20_2024[[#This Row],[Times]])-3,6)&amp;" 2024"</f>
        <v> 08, 0 2024</v>
      </c>
      <c r="E296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6" t="str">
        <f>TEXT(DATE(2024,MONTH(DATEVALUE(LEFT(iccwt20_2024[[#This Row],[Times]],3)&amp;" 1")),MID(iccwt20_2024[[#This Row],[Times]],5,2)),"dddd")</f>
        <v>Saturday</v>
      </c>
      <c r="G296" t="s">
        <v>716</v>
      </c>
      <c r="H296" t="s">
        <v>440</v>
      </c>
      <c r="I296" t="s">
        <v>442</v>
      </c>
      <c r="J296" t="s">
        <v>723</v>
      </c>
      <c r="K296" t="s">
        <v>188</v>
      </c>
      <c r="L296" s="2" t="s">
        <v>475</v>
      </c>
      <c r="M296" s="2">
        <v>13</v>
      </c>
      <c r="N296" s="2">
        <v>20</v>
      </c>
      <c r="O296" s="2">
        <f>iccwt20_2024[[#This Row],[scored_4s]]+iccwt20_2024[[#This Row],[scored_6s]]</f>
        <v>0</v>
      </c>
      <c r="P296" s="2">
        <v>0</v>
      </c>
      <c r="Q296" s="2">
        <v>0</v>
      </c>
      <c r="R296" s="2">
        <v>65</v>
      </c>
      <c r="S296" s="2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295</v>
      </c>
    </row>
    <row r="297" spans="1:26">
      <c r="A297" t="s">
        <v>102</v>
      </c>
      <c r="B297" t="s">
        <v>37</v>
      </c>
      <c r="C297" s="1" t="str">
        <f>MID(iccwt20_2024[[#This Row],[Times]],FIND(",",iccwt20_2024[[#This Row],[Times]])+2,LEN(iccwt20_2024[[#This Row],[Times]])-FIND(",",iccwt20_2024[[#This Row],[Times]])-1)</f>
        <v>08:30 PM LOCAL  </v>
      </c>
      <c r="D297" s="1" t="str">
        <f>MID(iccwt20_2024[[#This Row],[Times]],FIND(",",iccwt20_2024[[#This Row],[Times]])-3,6)&amp;" 2024"</f>
        <v> 08, 0 2024</v>
      </c>
      <c r="E297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7" t="str">
        <f>TEXT(DATE(2024,MONTH(DATEVALUE(LEFT(iccwt20_2024[[#This Row],[Times]],3)&amp;" 1")),MID(iccwt20_2024[[#This Row],[Times]],5,2)),"dddd")</f>
        <v>Saturday</v>
      </c>
      <c r="G297" t="s">
        <v>716</v>
      </c>
      <c r="H297" t="s">
        <v>440</v>
      </c>
      <c r="I297" t="s">
        <v>442</v>
      </c>
      <c r="J297" t="s">
        <v>723</v>
      </c>
      <c r="K297" t="s">
        <v>120</v>
      </c>
      <c r="L297" s="2" t="s">
        <v>727</v>
      </c>
      <c r="M297" s="2">
        <v>1</v>
      </c>
      <c r="N297" s="2">
        <v>6</v>
      </c>
      <c r="O297" s="2">
        <f>iccwt20_2024[[#This Row],[scored_4s]]+iccwt20_2024[[#This Row],[scored_6s]]</f>
        <v>0</v>
      </c>
      <c r="P297" s="2">
        <v>0</v>
      </c>
      <c r="Q297" s="2">
        <v>0</v>
      </c>
      <c r="R297" s="2">
        <v>16.67</v>
      </c>
      <c r="S297" s="2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296</v>
      </c>
    </row>
    <row r="298" spans="1:26">
      <c r="A298" t="s">
        <v>102</v>
      </c>
      <c r="B298" t="s">
        <v>37</v>
      </c>
      <c r="C298" s="1" t="str">
        <f>MID(iccwt20_2024[[#This Row],[Times]],FIND(",",iccwt20_2024[[#This Row],[Times]])+2,LEN(iccwt20_2024[[#This Row],[Times]])-FIND(",",iccwt20_2024[[#This Row],[Times]])-1)</f>
        <v>08:30 PM LOCAL  </v>
      </c>
      <c r="D298" s="1" t="str">
        <f>MID(iccwt20_2024[[#This Row],[Times]],FIND(",",iccwt20_2024[[#This Row],[Times]])-3,6)&amp;" 2024"</f>
        <v> 08, 0 2024</v>
      </c>
      <c r="E298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298" t="str">
        <f>TEXT(DATE(2024,MONTH(DATEVALUE(LEFT(iccwt20_2024[[#This Row],[Times]],3)&amp;" 1")),MID(iccwt20_2024[[#This Row],[Times]],5,2)),"dddd")</f>
        <v>Saturday</v>
      </c>
      <c r="G298" t="s">
        <v>716</v>
      </c>
      <c r="H298" t="s">
        <v>440</v>
      </c>
      <c r="I298" t="s">
        <v>442</v>
      </c>
      <c r="J298" t="s">
        <v>723</v>
      </c>
      <c r="K298" t="s">
        <v>145</v>
      </c>
      <c r="L298" s="2" t="s">
        <v>486</v>
      </c>
      <c r="M298" s="2">
        <v>0</v>
      </c>
      <c r="N298" s="2">
        <v>3</v>
      </c>
      <c r="O298" s="2">
        <f>iccwt20_2024[[#This Row],[scored_4s]]+iccwt20_2024[[#This Row],[scored_6s]]</f>
        <v>0</v>
      </c>
      <c r="P298" s="2">
        <v>0</v>
      </c>
      <c r="Q298" s="2">
        <v>0</v>
      </c>
      <c r="R298" s="2">
        <v>0</v>
      </c>
      <c r="S298" s="2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297</v>
      </c>
    </row>
    <row r="299" spans="1:26">
      <c r="A299" t="s">
        <v>50</v>
      </c>
      <c r="B299" t="s">
        <v>34</v>
      </c>
      <c r="C299" s="1" t="str">
        <f>MID(iccwt20_2024[[#This Row],[Times]],FIND(",",iccwt20_2024[[#This Row],[Times]])+2,LEN(iccwt20_2024[[#This Row],[Times]])-FIND(",",iccwt20_2024[[#This Row],[Times]])-1)</f>
        <v>10:30 AM LOCAL  </v>
      </c>
      <c r="D299" s="1" t="str">
        <f>MID(iccwt20_2024[[#This Row],[Times]],FIND(",",iccwt20_2024[[#This Row],[Times]])-3,6)&amp;" 2024"</f>
        <v> 09, 1 2024</v>
      </c>
      <c r="E299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299" t="str">
        <f>TEXT(DATE(2024,MONTH(DATEVALUE(LEFT(iccwt20_2024[[#This Row],[Times]],3)&amp;" 1")),MID(iccwt20_2024[[#This Row],[Times]],5,2)),"dddd")</f>
        <v>Sunday</v>
      </c>
      <c r="G299" t="s">
        <v>728</v>
      </c>
      <c r="H299" t="s">
        <v>427</v>
      </c>
      <c r="I299" t="s">
        <v>435</v>
      </c>
      <c r="J299" t="s">
        <v>729</v>
      </c>
      <c r="K299" t="s">
        <v>318</v>
      </c>
      <c r="L299" s="2" t="s">
        <v>730</v>
      </c>
      <c r="M299" s="2">
        <v>13</v>
      </c>
      <c r="N299" s="2">
        <v>12</v>
      </c>
      <c r="O299" s="2">
        <f>iccwt20_2024[[#This Row],[scored_4s]]+iccwt20_2024[[#This Row],[scored_6s]]</f>
        <v>2</v>
      </c>
      <c r="P299" s="2">
        <v>1</v>
      </c>
      <c r="Q299" s="2">
        <v>1</v>
      </c>
      <c r="R299" s="2">
        <v>108.33</v>
      </c>
      <c r="S299" s="2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298</v>
      </c>
    </row>
    <row r="300" spans="1:26">
      <c r="A300" t="s">
        <v>50</v>
      </c>
      <c r="B300" t="s">
        <v>34</v>
      </c>
      <c r="C300" s="1" t="str">
        <f>MID(iccwt20_2024[[#This Row],[Times]],FIND(",",iccwt20_2024[[#This Row],[Times]])+2,LEN(iccwt20_2024[[#This Row],[Times]])-FIND(",",iccwt20_2024[[#This Row],[Times]])-1)</f>
        <v>10:30 AM LOCAL  </v>
      </c>
      <c r="D300" s="1" t="str">
        <f>MID(iccwt20_2024[[#This Row],[Times]],FIND(",",iccwt20_2024[[#This Row],[Times]])-3,6)&amp;" 2024"</f>
        <v> 09, 1 2024</v>
      </c>
      <c r="E300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0" t="str">
        <f>TEXT(DATE(2024,MONTH(DATEVALUE(LEFT(iccwt20_2024[[#This Row],[Times]],3)&amp;" 1")),MID(iccwt20_2024[[#This Row],[Times]],5,2)),"dddd")</f>
        <v>Sunday</v>
      </c>
      <c r="G300" t="s">
        <v>728</v>
      </c>
      <c r="H300" t="s">
        <v>427</v>
      </c>
      <c r="I300" t="s">
        <v>435</v>
      </c>
      <c r="J300" t="s">
        <v>729</v>
      </c>
      <c r="K300" t="s">
        <v>207</v>
      </c>
      <c r="L300" s="2" t="s">
        <v>731</v>
      </c>
      <c r="M300" s="2">
        <v>4</v>
      </c>
      <c r="N300" s="2">
        <v>3</v>
      </c>
      <c r="O300" s="2">
        <f>iccwt20_2024[[#This Row],[scored_4s]]+iccwt20_2024[[#This Row],[scored_6s]]</f>
        <v>1</v>
      </c>
      <c r="P300" s="2">
        <v>1</v>
      </c>
      <c r="Q300" s="2">
        <v>0</v>
      </c>
      <c r="R300" s="2">
        <v>133.33</v>
      </c>
      <c r="S300" s="2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299</v>
      </c>
    </row>
    <row r="301" spans="1:26">
      <c r="A301" t="s">
        <v>50</v>
      </c>
      <c r="B301" t="s">
        <v>34</v>
      </c>
      <c r="C301" s="1" t="str">
        <f>MID(iccwt20_2024[[#This Row],[Times]],FIND(",",iccwt20_2024[[#This Row],[Times]])+2,LEN(iccwt20_2024[[#This Row],[Times]])-FIND(",",iccwt20_2024[[#This Row],[Times]])-1)</f>
        <v>10:30 AM LOCAL  </v>
      </c>
      <c r="D301" s="1" t="str">
        <f>MID(iccwt20_2024[[#This Row],[Times]],FIND(",",iccwt20_2024[[#This Row],[Times]])-3,6)&amp;" 2024"</f>
        <v> 09, 1 2024</v>
      </c>
      <c r="E301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1" t="str">
        <f>TEXT(DATE(2024,MONTH(DATEVALUE(LEFT(iccwt20_2024[[#This Row],[Times]],3)&amp;" 1")),MID(iccwt20_2024[[#This Row],[Times]],5,2)),"dddd")</f>
        <v>Sunday</v>
      </c>
      <c r="G301" t="s">
        <v>728</v>
      </c>
      <c r="H301" t="s">
        <v>427</v>
      </c>
      <c r="I301" t="s">
        <v>435</v>
      </c>
      <c r="J301" t="s">
        <v>729</v>
      </c>
      <c r="K301" t="s">
        <v>291</v>
      </c>
      <c r="L301" s="2" t="s">
        <v>732</v>
      </c>
      <c r="M301" s="2">
        <v>42</v>
      </c>
      <c r="N301" s="2">
        <v>31</v>
      </c>
      <c r="O301" s="2">
        <f>iccwt20_2024[[#This Row],[scored_4s]]+iccwt20_2024[[#This Row],[scored_6s]]</f>
        <v>6</v>
      </c>
      <c r="P301" s="2">
        <v>6</v>
      </c>
      <c r="Q301" s="2">
        <v>0</v>
      </c>
      <c r="R301" s="2">
        <v>135.48</v>
      </c>
      <c r="S301" s="2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300</v>
      </c>
    </row>
    <row r="302" spans="1:26">
      <c r="A302" t="s">
        <v>50</v>
      </c>
      <c r="B302" t="s">
        <v>34</v>
      </c>
      <c r="C302" s="1" t="str">
        <f>MID(iccwt20_2024[[#This Row],[Times]],FIND(",",iccwt20_2024[[#This Row],[Times]])+2,LEN(iccwt20_2024[[#This Row],[Times]])-FIND(",",iccwt20_2024[[#This Row],[Times]])-1)</f>
        <v>10:30 AM LOCAL  </v>
      </c>
      <c r="D302" s="1" t="str">
        <f>MID(iccwt20_2024[[#This Row],[Times]],FIND(",",iccwt20_2024[[#This Row],[Times]])-3,6)&amp;" 2024"</f>
        <v> 09, 1 2024</v>
      </c>
      <c r="E302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2" t="str">
        <f>TEXT(DATE(2024,MONTH(DATEVALUE(LEFT(iccwt20_2024[[#This Row],[Times]],3)&amp;" 1")),MID(iccwt20_2024[[#This Row],[Times]],5,2)),"dddd")</f>
        <v>Sunday</v>
      </c>
      <c r="G302" t="s">
        <v>728</v>
      </c>
      <c r="H302" t="s">
        <v>427</v>
      </c>
      <c r="I302" t="s">
        <v>435</v>
      </c>
      <c r="J302" t="s">
        <v>729</v>
      </c>
      <c r="K302" t="s">
        <v>74</v>
      </c>
      <c r="L302" s="2" t="s">
        <v>733</v>
      </c>
      <c r="M302" s="2">
        <v>20</v>
      </c>
      <c r="N302" s="2">
        <v>18</v>
      </c>
      <c r="O302" s="2">
        <f>iccwt20_2024[[#This Row],[scored_4s]]+iccwt20_2024[[#This Row],[scored_6s]]</f>
        <v>3</v>
      </c>
      <c r="P302" s="2">
        <v>2</v>
      </c>
      <c r="Q302" s="2">
        <v>1</v>
      </c>
      <c r="R302" s="2">
        <v>111.11</v>
      </c>
      <c r="S302" s="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301</v>
      </c>
    </row>
    <row r="303" spans="1:26">
      <c r="A303" t="s">
        <v>50</v>
      </c>
      <c r="B303" t="s">
        <v>34</v>
      </c>
      <c r="C303" s="1" t="str">
        <f>MID(iccwt20_2024[[#This Row],[Times]],FIND(",",iccwt20_2024[[#This Row],[Times]])+2,LEN(iccwt20_2024[[#This Row],[Times]])-FIND(",",iccwt20_2024[[#This Row],[Times]])-1)</f>
        <v>10:30 AM LOCAL  </v>
      </c>
      <c r="D303" s="1" t="str">
        <f>MID(iccwt20_2024[[#This Row],[Times]],FIND(",",iccwt20_2024[[#This Row],[Times]])-3,6)&amp;" 2024"</f>
        <v> 09, 1 2024</v>
      </c>
      <c r="E303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3" t="str">
        <f>TEXT(DATE(2024,MONTH(DATEVALUE(LEFT(iccwt20_2024[[#This Row],[Times]],3)&amp;" 1")),MID(iccwt20_2024[[#This Row],[Times]],5,2)),"dddd")</f>
        <v>Sunday</v>
      </c>
      <c r="G303" t="s">
        <v>728</v>
      </c>
      <c r="H303" t="s">
        <v>427</v>
      </c>
      <c r="I303" t="s">
        <v>435</v>
      </c>
      <c r="J303" t="s">
        <v>729</v>
      </c>
      <c r="K303" t="s">
        <v>366</v>
      </c>
      <c r="L303" s="2" t="s">
        <v>734</v>
      </c>
      <c r="M303" s="2">
        <v>7</v>
      </c>
      <c r="N303" s="2">
        <v>8</v>
      </c>
      <c r="O303" s="2">
        <f>iccwt20_2024[[#This Row],[scored_4s]]+iccwt20_2024[[#This Row],[scored_6s]]</f>
        <v>1</v>
      </c>
      <c r="P303" s="2">
        <v>1</v>
      </c>
      <c r="Q303" s="2">
        <v>0</v>
      </c>
      <c r="R303" s="2">
        <v>87.5</v>
      </c>
      <c r="S303" s="2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302</v>
      </c>
    </row>
    <row r="304" spans="1:26">
      <c r="A304" t="s">
        <v>50</v>
      </c>
      <c r="B304" t="s">
        <v>34</v>
      </c>
      <c r="C304" s="1" t="str">
        <f>MID(iccwt20_2024[[#This Row],[Times]],FIND(",",iccwt20_2024[[#This Row],[Times]])+2,LEN(iccwt20_2024[[#This Row],[Times]])-FIND(",",iccwt20_2024[[#This Row],[Times]])-1)</f>
        <v>10:30 AM LOCAL  </v>
      </c>
      <c r="D304" s="1" t="str">
        <f>MID(iccwt20_2024[[#This Row],[Times]],FIND(",",iccwt20_2024[[#This Row],[Times]])-3,6)&amp;" 2024"</f>
        <v> 09, 1 2024</v>
      </c>
      <c r="E304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4" t="str">
        <f>TEXT(DATE(2024,MONTH(DATEVALUE(LEFT(iccwt20_2024[[#This Row],[Times]],3)&amp;" 1")),MID(iccwt20_2024[[#This Row],[Times]],5,2)),"dddd")</f>
        <v>Sunday</v>
      </c>
      <c r="G304" t="s">
        <v>728</v>
      </c>
      <c r="H304" t="s">
        <v>427</v>
      </c>
      <c r="I304" t="s">
        <v>435</v>
      </c>
      <c r="J304" t="s">
        <v>729</v>
      </c>
      <c r="K304" t="s">
        <v>351</v>
      </c>
      <c r="L304" s="2" t="s">
        <v>735</v>
      </c>
      <c r="M304" s="2">
        <v>3</v>
      </c>
      <c r="N304" s="2">
        <v>9</v>
      </c>
      <c r="O304" s="2">
        <f>iccwt20_2024[[#This Row],[scored_4s]]+iccwt20_2024[[#This Row],[scored_6s]]</f>
        <v>0</v>
      </c>
      <c r="P304" s="2">
        <v>0</v>
      </c>
      <c r="Q304" s="2">
        <v>0</v>
      </c>
      <c r="R304" s="2">
        <v>33.33</v>
      </c>
      <c r="S304" s="2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303</v>
      </c>
    </row>
    <row r="305" spans="1:26">
      <c r="A305" t="s">
        <v>50</v>
      </c>
      <c r="B305" t="s">
        <v>34</v>
      </c>
      <c r="C305" s="1" t="str">
        <f>MID(iccwt20_2024[[#This Row],[Times]],FIND(",",iccwt20_2024[[#This Row],[Times]])+2,LEN(iccwt20_2024[[#This Row],[Times]])-FIND(",",iccwt20_2024[[#This Row],[Times]])-1)</f>
        <v>10:30 AM LOCAL  </v>
      </c>
      <c r="D305" s="1" t="str">
        <f>MID(iccwt20_2024[[#This Row],[Times]],FIND(",",iccwt20_2024[[#This Row],[Times]])-3,6)&amp;" 2024"</f>
        <v> 09, 1 2024</v>
      </c>
      <c r="E305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5" t="str">
        <f>TEXT(DATE(2024,MONTH(DATEVALUE(LEFT(iccwt20_2024[[#This Row],[Times]],3)&amp;" 1")),MID(iccwt20_2024[[#This Row],[Times]],5,2)),"dddd")</f>
        <v>Sunday</v>
      </c>
      <c r="G305" t="s">
        <v>728</v>
      </c>
      <c r="H305" t="s">
        <v>427</v>
      </c>
      <c r="I305" t="s">
        <v>435</v>
      </c>
      <c r="J305" t="s">
        <v>729</v>
      </c>
      <c r="K305" t="s">
        <v>157</v>
      </c>
      <c r="L305" s="2" t="s">
        <v>736</v>
      </c>
      <c r="M305" s="2">
        <v>7</v>
      </c>
      <c r="N305" s="2">
        <v>12</v>
      </c>
      <c r="O305" s="2">
        <f>iccwt20_2024[[#This Row],[scored_4s]]+iccwt20_2024[[#This Row],[scored_6s]]</f>
        <v>1</v>
      </c>
      <c r="P305" s="2">
        <v>1</v>
      </c>
      <c r="Q305" s="2">
        <v>0</v>
      </c>
      <c r="R305" s="2">
        <v>58.33</v>
      </c>
      <c r="S305" s="2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304</v>
      </c>
    </row>
    <row r="306" spans="1:26">
      <c r="A306" t="s">
        <v>50</v>
      </c>
      <c r="B306" t="s">
        <v>34</v>
      </c>
      <c r="C306" s="1" t="str">
        <f>MID(iccwt20_2024[[#This Row],[Times]],FIND(",",iccwt20_2024[[#This Row],[Times]])+2,LEN(iccwt20_2024[[#This Row],[Times]])-FIND(",",iccwt20_2024[[#This Row],[Times]])-1)</f>
        <v>10:30 AM LOCAL  </v>
      </c>
      <c r="D306" s="1" t="str">
        <f>MID(iccwt20_2024[[#This Row],[Times]],FIND(",",iccwt20_2024[[#This Row],[Times]])-3,6)&amp;" 2024"</f>
        <v> 09, 1 2024</v>
      </c>
      <c r="E306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6" t="str">
        <f>TEXT(DATE(2024,MONTH(DATEVALUE(LEFT(iccwt20_2024[[#This Row],[Times]],3)&amp;" 1")),MID(iccwt20_2024[[#This Row],[Times]],5,2)),"dddd")</f>
        <v>Sunday</v>
      </c>
      <c r="G306" t="s">
        <v>728</v>
      </c>
      <c r="H306" t="s">
        <v>427</v>
      </c>
      <c r="I306" t="s">
        <v>435</v>
      </c>
      <c r="J306" t="s">
        <v>729</v>
      </c>
      <c r="K306" t="s">
        <v>308</v>
      </c>
      <c r="L306" s="2" t="s">
        <v>737</v>
      </c>
      <c r="M306" s="2">
        <v>0</v>
      </c>
      <c r="N306" s="2">
        <v>1</v>
      </c>
      <c r="O306" s="2">
        <f>iccwt20_2024[[#This Row],[scored_4s]]+iccwt20_2024[[#This Row],[scored_6s]]</f>
        <v>0</v>
      </c>
      <c r="P306" s="2">
        <v>0</v>
      </c>
      <c r="Q306" s="2">
        <v>0</v>
      </c>
      <c r="R306" s="2">
        <v>0</v>
      </c>
      <c r="S306" s="2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305</v>
      </c>
    </row>
    <row r="307" spans="1:26">
      <c r="A307" t="s">
        <v>50</v>
      </c>
      <c r="B307" t="s">
        <v>34</v>
      </c>
      <c r="C307" s="1" t="str">
        <f>MID(iccwt20_2024[[#This Row],[Times]],FIND(",",iccwt20_2024[[#This Row],[Times]])+2,LEN(iccwt20_2024[[#This Row],[Times]])-FIND(",",iccwt20_2024[[#This Row],[Times]])-1)</f>
        <v>10:30 AM LOCAL  </v>
      </c>
      <c r="D307" s="1" t="str">
        <f>MID(iccwt20_2024[[#This Row],[Times]],FIND(",",iccwt20_2024[[#This Row],[Times]])-3,6)&amp;" 2024"</f>
        <v> 09, 1 2024</v>
      </c>
      <c r="E307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7" t="str">
        <f>TEXT(DATE(2024,MONTH(DATEVALUE(LEFT(iccwt20_2024[[#This Row],[Times]],3)&amp;" 1")),MID(iccwt20_2024[[#This Row],[Times]],5,2)),"dddd")</f>
        <v>Sunday</v>
      </c>
      <c r="G307" t="s">
        <v>728</v>
      </c>
      <c r="H307" t="s">
        <v>427</v>
      </c>
      <c r="I307" t="s">
        <v>435</v>
      </c>
      <c r="J307" t="s">
        <v>729</v>
      </c>
      <c r="K307" t="s">
        <v>65</v>
      </c>
      <c r="L307" s="2" t="s">
        <v>738</v>
      </c>
      <c r="M307" s="2">
        <v>9</v>
      </c>
      <c r="N307" s="2">
        <v>13</v>
      </c>
      <c r="O307" s="2">
        <f>iccwt20_2024[[#This Row],[scored_4s]]+iccwt20_2024[[#This Row],[scored_6s]]</f>
        <v>1</v>
      </c>
      <c r="P307" s="2">
        <v>1</v>
      </c>
      <c r="Q307" s="2">
        <v>0</v>
      </c>
      <c r="R307" s="2">
        <v>69.23</v>
      </c>
      <c r="S307" s="2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306</v>
      </c>
    </row>
    <row r="308" spans="1:26">
      <c r="A308" t="s">
        <v>50</v>
      </c>
      <c r="B308" t="s">
        <v>34</v>
      </c>
      <c r="C308" s="1" t="str">
        <f>MID(iccwt20_2024[[#This Row],[Times]],FIND(",",iccwt20_2024[[#This Row],[Times]])+2,LEN(iccwt20_2024[[#This Row],[Times]])-FIND(",",iccwt20_2024[[#This Row],[Times]])-1)</f>
        <v>10:30 AM LOCAL  </v>
      </c>
      <c r="D308" s="1" t="str">
        <f>MID(iccwt20_2024[[#This Row],[Times]],FIND(",",iccwt20_2024[[#This Row],[Times]])-3,6)&amp;" 2024"</f>
        <v> 09, 1 2024</v>
      </c>
      <c r="E308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8" t="str">
        <f>TEXT(DATE(2024,MONTH(DATEVALUE(LEFT(iccwt20_2024[[#This Row],[Times]],3)&amp;" 1")),MID(iccwt20_2024[[#This Row],[Times]],5,2)),"dddd")</f>
        <v>Sunday</v>
      </c>
      <c r="G308" t="s">
        <v>728</v>
      </c>
      <c r="H308" t="s">
        <v>427</v>
      </c>
      <c r="I308" t="s">
        <v>435</v>
      </c>
      <c r="J308" t="s">
        <v>729</v>
      </c>
      <c r="K308" t="s">
        <v>112</v>
      </c>
      <c r="L308" s="2" t="s">
        <v>739</v>
      </c>
      <c r="M308" s="2">
        <v>0</v>
      </c>
      <c r="N308" s="2">
        <v>1</v>
      </c>
      <c r="O308" s="2">
        <f>iccwt20_2024[[#This Row],[scored_4s]]+iccwt20_2024[[#This Row],[scored_6s]]</f>
        <v>0</v>
      </c>
      <c r="P308" s="2">
        <v>0</v>
      </c>
      <c r="Q308" s="2">
        <v>0</v>
      </c>
      <c r="R308" s="2">
        <v>0</v>
      </c>
      <c r="S308" s="2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307</v>
      </c>
    </row>
    <row r="309" spans="1:26">
      <c r="A309" t="s">
        <v>50</v>
      </c>
      <c r="B309" t="s">
        <v>34</v>
      </c>
      <c r="C309" s="1" t="str">
        <f>MID(iccwt20_2024[[#This Row],[Times]],FIND(",",iccwt20_2024[[#This Row],[Times]])+2,LEN(iccwt20_2024[[#This Row],[Times]])-FIND(",",iccwt20_2024[[#This Row],[Times]])-1)</f>
        <v>10:30 AM LOCAL  </v>
      </c>
      <c r="D309" s="1" t="str">
        <f>MID(iccwt20_2024[[#This Row],[Times]],FIND(",",iccwt20_2024[[#This Row],[Times]])-3,6)&amp;" 2024"</f>
        <v> 09, 1 2024</v>
      </c>
      <c r="E309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09" t="str">
        <f>TEXT(DATE(2024,MONTH(DATEVALUE(LEFT(iccwt20_2024[[#This Row],[Times]],3)&amp;" 1")),MID(iccwt20_2024[[#This Row],[Times]],5,2)),"dddd")</f>
        <v>Sunday</v>
      </c>
      <c r="G309" t="s">
        <v>728</v>
      </c>
      <c r="H309" t="s">
        <v>427</v>
      </c>
      <c r="I309" t="s">
        <v>435</v>
      </c>
      <c r="J309" t="s">
        <v>729</v>
      </c>
      <c r="K309" t="s">
        <v>356</v>
      </c>
      <c r="L309" s="2" t="s">
        <v>475</v>
      </c>
      <c r="M309" s="2">
        <v>7</v>
      </c>
      <c r="N309" s="2">
        <v>7</v>
      </c>
      <c r="O309" s="2">
        <f>iccwt20_2024[[#This Row],[scored_4s]]+iccwt20_2024[[#This Row],[scored_6s]]</f>
        <v>0</v>
      </c>
      <c r="P309" s="2">
        <v>0</v>
      </c>
      <c r="Q309" s="2">
        <v>0</v>
      </c>
      <c r="R309" s="2">
        <v>100</v>
      </c>
      <c r="S309" s="2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308</v>
      </c>
    </row>
    <row r="310" spans="1:26">
      <c r="A310" t="s">
        <v>50</v>
      </c>
      <c r="B310" t="s">
        <v>34</v>
      </c>
      <c r="C310" s="1" t="str">
        <f>MID(iccwt20_2024[[#This Row],[Times]],FIND(",",iccwt20_2024[[#This Row],[Times]])+2,LEN(iccwt20_2024[[#This Row],[Times]])-FIND(",",iccwt20_2024[[#This Row],[Times]])-1)</f>
        <v>10:30 AM LOCAL  </v>
      </c>
      <c r="D310" s="1" t="str">
        <f>MID(iccwt20_2024[[#This Row],[Times]],FIND(",",iccwt20_2024[[#This Row],[Times]])-3,6)&amp;" 2024"</f>
        <v> 09, 1 2024</v>
      </c>
      <c r="E310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0" t="str">
        <f>TEXT(DATE(2024,MONTH(DATEVALUE(LEFT(iccwt20_2024[[#This Row],[Times]],3)&amp;" 1")),MID(iccwt20_2024[[#This Row],[Times]],5,2)),"dddd")</f>
        <v>Sunday</v>
      </c>
      <c r="G310" t="s">
        <v>728</v>
      </c>
      <c r="H310" t="s">
        <v>435</v>
      </c>
      <c r="I310" t="s">
        <v>427</v>
      </c>
      <c r="J310" t="s">
        <v>740</v>
      </c>
      <c r="K310" t="s">
        <v>255</v>
      </c>
      <c r="L310" s="2" t="s">
        <v>575</v>
      </c>
      <c r="M310" s="2">
        <v>31</v>
      </c>
      <c r="N310" s="2">
        <v>44</v>
      </c>
      <c r="O310" s="2">
        <f>iccwt20_2024[[#This Row],[scored_4s]]+iccwt20_2024[[#This Row],[scored_6s]]</f>
        <v>2</v>
      </c>
      <c r="P310" s="2">
        <v>1</v>
      </c>
      <c r="Q310" s="2">
        <v>1</v>
      </c>
      <c r="R310" s="2">
        <v>70.45</v>
      </c>
      <c r="S310" s="2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309</v>
      </c>
    </row>
    <row r="311" spans="1:26">
      <c r="A311" t="s">
        <v>50</v>
      </c>
      <c r="B311" t="s">
        <v>34</v>
      </c>
      <c r="C311" s="1" t="str">
        <f>MID(iccwt20_2024[[#This Row],[Times]],FIND(",",iccwt20_2024[[#This Row],[Times]])+2,LEN(iccwt20_2024[[#This Row],[Times]])-FIND(",",iccwt20_2024[[#This Row],[Times]])-1)</f>
        <v>10:30 AM LOCAL  </v>
      </c>
      <c r="D311" s="1" t="str">
        <f>MID(iccwt20_2024[[#This Row],[Times]],FIND(",",iccwt20_2024[[#This Row],[Times]])-3,6)&amp;" 2024"</f>
        <v> 09, 1 2024</v>
      </c>
      <c r="E311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1" t="str">
        <f>TEXT(DATE(2024,MONTH(DATEVALUE(LEFT(iccwt20_2024[[#This Row],[Times]],3)&amp;" 1")),MID(iccwt20_2024[[#This Row],[Times]],5,2)),"dddd")</f>
        <v>Sunday</v>
      </c>
      <c r="G311" t="s">
        <v>728</v>
      </c>
      <c r="H311" t="s">
        <v>435</v>
      </c>
      <c r="I311" t="s">
        <v>427</v>
      </c>
      <c r="J311" t="s">
        <v>740</v>
      </c>
      <c r="K311" t="s">
        <v>87</v>
      </c>
      <c r="L311" s="2" t="s">
        <v>741</v>
      </c>
      <c r="M311" s="2">
        <v>13</v>
      </c>
      <c r="N311" s="2">
        <v>10</v>
      </c>
      <c r="O311" s="2">
        <f>iccwt20_2024[[#This Row],[scored_4s]]+iccwt20_2024[[#This Row],[scored_6s]]</f>
        <v>2</v>
      </c>
      <c r="P311" s="2">
        <v>2</v>
      </c>
      <c r="Q311" s="2">
        <v>0</v>
      </c>
      <c r="R311" s="2">
        <v>130</v>
      </c>
      <c r="S311" s="2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310</v>
      </c>
    </row>
    <row r="312" spans="1:26">
      <c r="A312" t="s">
        <v>50</v>
      </c>
      <c r="B312" t="s">
        <v>34</v>
      </c>
      <c r="C312" s="1" t="str">
        <f>MID(iccwt20_2024[[#This Row],[Times]],FIND(",",iccwt20_2024[[#This Row],[Times]])+2,LEN(iccwt20_2024[[#This Row],[Times]])-FIND(",",iccwt20_2024[[#This Row],[Times]])-1)</f>
        <v>10:30 AM LOCAL  </v>
      </c>
      <c r="D312" s="1" t="str">
        <f>MID(iccwt20_2024[[#This Row],[Times]],FIND(",",iccwt20_2024[[#This Row],[Times]])-3,6)&amp;" 2024"</f>
        <v> 09, 1 2024</v>
      </c>
      <c r="E312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2" t="str">
        <f>TEXT(DATE(2024,MONTH(DATEVALUE(LEFT(iccwt20_2024[[#This Row],[Times]],3)&amp;" 1")),MID(iccwt20_2024[[#This Row],[Times]],5,2)),"dddd")</f>
        <v>Sunday</v>
      </c>
      <c r="G312" t="s">
        <v>728</v>
      </c>
      <c r="H312" t="s">
        <v>435</v>
      </c>
      <c r="I312" t="s">
        <v>427</v>
      </c>
      <c r="J312" t="s">
        <v>740</v>
      </c>
      <c r="K312" t="s">
        <v>383</v>
      </c>
      <c r="L312" s="2" t="s">
        <v>742</v>
      </c>
      <c r="M312" s="2">
        <v>13</v>
      </c>
      <c r="N312" s="2">
        <v>15</v>
      </c>
      <c r="O312" s="2">
        <f>iccwt20_2024[[#This Row],[scored_4s]]+iccwt20_2024[[#This Row],[scored_6s]]</f>
        <v>1</v>
      </c>
      <c r="P312" s="2">
        <v>1</v>
      </c>
      <c r="Q312" s="2">
        <v>0</v>
      </c>
      <c r="R312" s="2">
        <v>86.67</v>
      </c>
      <c r="S312" s="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311</v>
      </c>
    </row>
    <row r="313" spans="1:26">
      <c r="A313" t="s">
        <v>50</v>
      </c>
      <c r="B313" t="s">
        <v>34</v>
      </c>
      <c r="C313" s="1" t="str">
        <f>MID(iccwt20_2024[[#This Row],[Times]],FIND(",",iccwt20_2024[[#This Row],[Times]])+2,LEN(iccwt20_2024[[#This Row],[Times]])-FIND(",",iccwt20_2024[[#This Row],[Times]])-1)</f>
        <v>10:30 AM LOCAL  </v>
      </c>
      <c r="D313" s="1" t="str">
        <f>MID(iccwt20_2024[[#This Row],[Times]],FIND(",",iccwt20_2024[[#This Row],[Times]])-3,6)&amp;" 2024"</f>
        <v> 09, 1 2024</v>
      </c>
      <c r="E313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3" t="str">
        <f>TEXT(DATE(2024,MONTH(DATEVALUE(LEFT(iccwt20_2024[[#This Row],[Times]],3)&amp;" 1")),MID(iccwt20_2024[[#This Row],[Times]],5,2)),"dddd")</f>
        <v>Sunday</v>
      </c>
      <c r="G313" t="s">
        <v>728</v>
      </c>
      <c r="H313" t="s">
        <v>435</v>
      </c>
      <c r="I313" t="s">
        <v>427</v>
      </c>
      <c r="J313" t="s">
        <v>740</v>
      </c>
      <c r="K313" t="s">
        <v>141</v>
      </c>
      <c r="L313" s="2" t="s">
        <v>570</v>
      </c>
      <c r="M313" s="2">
        <v>13</v>
      </c>
      <c r="N313" s="2">
        <v>8</v>
      </c>
      <c r="O313" s="2">
        <f>iccwt20_2024[[#This Row],[scored_4s]]+iccwt20_2024[[#This Row],[scored_6s]]</f>
        <v>2</v>
      </c>
      <c r="P313" s="2">
        <v>1</v>
      </c>
      <c r="Q313" s="2">
        <v>1</v>
      </c>
      <c r="R313" s="2">
        <v>162.5</v>
      </c>
      <c r="S313" s="2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312</v>
      </c>
    </row>
    <row r="314" spans="1:26">
      <c r="A314" t="s">
        <v>50</v>
      </c>
      <c r="B314" t="s">
        <v>34</v>
      </c>
      <c r="C314" s="1" t="str">
        <f>MID(iccwt20_2024[[#This Row],[Times]],FIND(",",iccwt20_2024[[#This Row],[Times]])+2,LEN(iccwt20_2024[[#This Row],[Times]])-FIND(",",iccwt20_2024[[#This Row],[Times]])-1)</f>
        <v>10:30 AM LOCAL  </v>
      </c>
      <c r="D314" s="1" t="str">
        <f>MID(iccwt20_2024[[#This Row],[Times]],FIND(",",iccwt20_2024[[#This Row],[Times]])-3,6)&amp;" 2024"</f>
        <v> 09, 1 2024</v>
      </c>
      <c r="E314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4" t="str">
        <f>TEXT(DATE(2024,MONTH(DATEVALUE(LEFT(iccwt20_2024[[#This Row],[Times]],3)&amp;" 1")),MID(iccwt20_2024[[#This Row],[Times]],5,2)),"dddd")</f>
        <v>Sunday</v>
      </c>
      <c r="G314" t="s">
        <v>728</v>
      </c>
      <c r="H314" t="s">
        <v>435</v>
      </c>
      <c r="I314" t="s">
        <v>427</v>
      </c>
      <c r="J314" t="s">
        <v>740</v>
      </c>
      <c r="K314" t="s">
        <v>169</v>
      </c>
      <c r="L314" s="2" t="s">
        <v>567</v>
      </c>
      <c r="M314" s="2">
        <v>15</v>
      </c>
      <c r="N314" s="2">
        <v>23</v>
      </c>
      <c r="O314" s="2">
        <f>iccwt20_2024[[#This Row],[scored_4s]]+iccwt20_2024[[#This Row],[scored_6s]]</f>
        <v>1</v>
      </c>
      <c r="P314" s="2">
        <v>1</v>
      </c>
      <c r="Q314" s="2">
        <v>0</v>
      </c>
      <c r="R314" s="2">
        <v>65.22</v>
      </c>
      <c r="S314" s="2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313</v>
      </c>
    </row>
    <row r="315" spans="1:26">
      <c r="A315" t="s">
        <v>50</v>
      </c>
      <c r="B315" t="s">
        <v>34</v>
      </c>
      <c r="C315" s="1" t="str">
        <f>MID(iccwt20_2024[[#This Row],[Times]],FIND(",",iccwt20_2024[[#This Row],[Times]])+2,LEN(iccwt20_2024[[#This Row],[Times]])-FIND(",",iccwt20_2024[[#This Row],[Times]])-1)</f>
        <v>10:30 AM LOCAL  </v>
      </c>
      <c r="D315" s="1" t="str">
        <f>MID(iccwt20_2024[[#This Row],[Times]],FIND(",",iccwt20_2024[[#This Row],[Times]])-3,6)&amp;" 2024"</f>
        <v> 09, 1 2024</v>
      </c>
      <c r="E315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5" t="str">
        <f>TEXT(DATE(2024,MONTH(DATEVALUE(LEFT(iccwt20_2024[[#This Row],[Times]],3)&amp;" 1")),MID(iccwt20_2024[[#This Row],[Times]],5,2)),"dddd")</f>
        <v>Sunday</v>
      </c>
      <c r="G315" t="s">
        <v>728</v>
      </c>
      <c r="H315" t="s">
        <v>435</v>
      </c>
      <c r="I315" t="s">
        <v>427</v>
      </c>
      <c r="J315" t="s">
        <v>740</v>
      </c>
      <c r="K315" t="s">
        <v>340</v>
      </c>
      <c r="L315" s="2" t="s">
        <v>570</v>
      </c>
      <c r="M315" s="2">
        <v>4</v>
      </c>
      <c r="N315" s="2">
        <v>7</v>
      </c>
      <c r="O315" s="2">
        <f>iccwt20_2024[[#This Row],[scored_4s]]+iccwt20_2024[[#This Row],[scored_6s]]</f>
        <v>0</v>
      </c>
      <c r="P315" s="2">
        <v>0</v>
      </c>
      <c r="Q315" s="2">
        <v>0</v>
      </c>
      <c r="R315" s="2">
        <v>57.14</v>
      </c>
      <c r="S315" s="2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314</v>
      </c>
    </row>
    <row r="316" spans="1:26">
      <c r="A316" t="s">
        <v>50</v>
      </c>
      <c r="B316" t="s">
        <v>34</v>
      </c>
      <c r="C316" s="1" t="str">
        <f>MID(iccwt20_2024[[#This Row],[Times]],FIND(",",iccwt20_2024[[#This Row],[Times]])+2,LEN(iccwt20_2024[[#This Row],[Times]])-FIND(",",iccwt20_2024[[#This Row],[Times]])-1)</f>
        <v>10:30 AM LOCAL  </v>
      </c>
      <c r="D316" s="1" t="str">
        <f>MID(iccwt20_2024[[#This Row],[Times]],FIND(",",iccwt20_2024[[#This Row],[Times]])-3,6)&amp;" 2024"</f>
        <v> 09, 1 2024</v>
      </c>
      <c r="E316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6" t="str">
        <f>TEXT(DATE(2024,MONTH(DATEVALUE(LEFT(iccwt20_2024[[#This Row],[Times]],3)&amp;" 1")),MID(iccwt20_2024[[#This Row],[Times]],5,2)),"dddd")</f>
        <v>Sunday</v>
      </c>
      <c r="G316" t="s">
        <v>728</v>
      </c>
      <c r="H316" t="s">
        <v>435</v>
      </c>
      <c r="I316" t="s">
        <v>427</v>
      </c>
      <c r="J316" t="s">
        <v>740</v>
      </c>
      <c r="K316" t="s">
        <v>168</v>
      </c>
      <c r="L316" s="2" t="s">
        <v>743</v>
      </c>
      <c r="M316" s="2">
        <v>5</v>
      </c>
      <c r="N316" s="2">
        <v>9</v>
      </c>
      <c r="O316" s="2">
        <f>iccwt20_2024[[#This Row],[scored_4s]]+iccwt20_2024[[#This Row],[scored_6s]]</f>
        <v>0</v>
      </c>
      <c r="P316" s="2">
        <v>0</v>
      </c>
      <c r="Q316" s="2">
        <v>0</v>
      </c>
      <c r="R316" s="2">
        <v>55.56</v>
      </c>
      <c r="S316" s="2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315</v>
      </c>
    </row>
    <row r="317" spans="1:26">
      <c r="A317" t="s">
        <v>50</v>
      </c>
      <c r="B317" t="s">
        <v>34</v>
      </c>
      <c r="C317" s="1" t="str">
        <f>MID(iccwt20_2024[[#This Row],[Times]],FIND(",",iccwt20_2024[[#This Row],[Times]])+2,LEN(iccwt20_2024[[#This Row],[Times]])-FIND(",",iccwt20_2024[[#This Row],[Times]])-1)</f>
        <v>10:30 AM LOCAL  </v>
      </c>
      <c r="D317" s="1" t="str">
        <f>MID(iccwt20_2024[[#This Row],[Times]],FIND(",",iccwt20_2024[[#This Row],[Times]])-3,6)&amp;" 2024"</f>
        <v> 09, 1 2024</v>
      </c>
      <c r="E317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7" t="str">
        <f>TEXT(DATE(2024,MONTH(DATEVALUE(LEFT(iccwt20_2024[[#This Row],[Times]],3)&amp;" 1")),MID(iccwt20_2024[[#This Row],[Times]],5,2)),"dddd")</f>
        <v>Sunday</v>
      </c>
      <c r="G317" t="s">
        <v>728</v>
      </c>
      <c r="H317" t="s">
        <v>435</v>
      </c>
      <c r="I317" t="s">
        <v>427</v>
      </c>
      <c r="J317" t="s">
        <v>740</v>
      </c>
      <c r="K317" t="s">
        <v>342</v>
      </c>
      <c r="L317" s="2" t="s">
        <v>475</v>
      </c>
      <c r="M317" s="2">
        <v>0</v>
      </c>
      <c r="N317" s="2">
        <v>1</v>
      </c>
      <c r="O317" s="2">
        <f>iccwt20_2024[[#This Row],[scored_4s]]+iccwt20_2024[[#This Row],[scored_6s]]</f>
        <v>0</v>
      </c>
      <c r="P317" s="2">
        <v>0</v>
      </c>
      <c r="Q317" s="2">
        <v>0</v>
      </c>
      <c r="R317" s="2">
        <v>0</v>
      </c>
      <c r="S317" s="2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316</v>
      </c>
    </row>
    <row r="318" spans="1:26">
      <c r="A318" t="s">
        <v>50</v>
      </c>
      <c r="B318" t="s">
        <v>34</v>
      </c>
      <c r="C318" s="1" t="str">
        <f>MID(iccwt20_2024[[#This Row],[Times]],FIND(",",iccwt20_2024[[#This Row],[Times]])+2,LEN(iccwt20_2024[[#This Row],[Times]])-FIND(",",iccwt20_2024[[#This Row],[Times]])-1)</f>
        <v>10:30 AM LOCAL  </v>
      </c>
      <c r="D318" s="1" t="str">
        <f>MID(iccwt20_2024[[#This Row],[Times]],FIND(",",iccwt20_2024[[#This Row],[Times]])-3,6)&amp;" 2024"</f>
        <v> 09, 1 2024</v>
      </c>
      <c r="E318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318" t="str">
        <f>TEXT(DATE(2024,MONTH(DATEVALUE(LEFT(iccwt20_2024[[#This Row],[Times]],3)&amp;" 1")),MID(iccwt20_2024[[#This Row],[Times]],5,2)),"dddd")</f>
        <v>Sunday</v>
      </c>
      <c r="G318" t="s">
        <v>728</v>
      </c>
      <c r="H318" t="s">
        <v>435</v>
      </c>
      <c r="I318" t="s">
        <v>427</v>
      </c>
      <c r="J318" t="s">
        <v>740</v>
      </c>
      <c r="K318" t="s">
        <v>270</v>
      </c>
      <c r="L318" s="2" t="s">
        <v>475</v>
      </c>
      <c r="M318" s="2">
        <v>10</v>
      </c>
      <c r="N318" s="2">
        <v>4</v>
      </c>
      <c r="O318" s="2">
        <f>iccwt20_2024[[#This Row],[scored_4s]]+iccwt20_2024[[#This Row],[scored_6s]]</f>
        <v>2</v>
      </c>
      <c r="P318" s="2">
        <v>2</v>
      </c>
      <c r="Q318" s="2">
        <v>0</v>
      </c>
      <c r="R318" s="2">
        <v>250</v>
      </c>
      <c r="S318" s="2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317</v>
      </c>
    </row>
    <row r="319" spans="1:26">
      <c r="A319" t="s">
        <v>70</v>
      </c>
      <c r="B319" t="s">
        <v>40</v>
      </c>
      <c r="C319" s="1" t="str">
        <f>MID(iccwt20_2024[[#This Row],[Times]],FIND(",",iccwt20_2024[[#This Row],[Times]])+2,LEN(iccwt20_2024[[#This Row],[Times]])-FIND(",",iccwt20_2024[[#This Row],[Times]])-1)</f>
        <v>01:00 PM LOCAL  </v>
      </c>
      <c r="D319" s="1" t="str">
        <f>MID(iccwt20_2024[[#This Row],[Times]],FIND(",",iccwt20_2024[[#This Row],[Times]])-3,6)&amp;" 2024"</f>
        <v> 09, 0 2024</v>
      </c>
      <c r="E319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19" t="str">
        <f>TEXT(DATE(2024,MONTH(DATEVALUE(LEFT(iccwt20_2024[[#This Row],[Times]],3)&amp;" 1")),MID(iccwt20_2024[[#This Row],[Times]],5,2)),"dddd")</f>
        <v>Sunday</v>
      </c>
      <c r="G319" t="s">
        <v>744</v>
      </c>
      <c r="H319" t="s">
        <v>433</v>
      </c>
      <c r="I319" t="s">
        <v>437</v>
      </c>
      <c r="J319" t="s">
        <v>745</v>
      </c>
      <c r="K319" t="s">
        <v>299</v>
      </c>
      <c r="L319" s="2" t="s">
        <v>746</v>
      </c>
      <c r="M319" s="2">
        <v>54</v>
      </c>
      <c r="N319" s="2">
        <v>40</v>
      </c>
      <c r="O319" s="2">
        <f>iccwt20_2024[[#This Row],[scored_4s]]+iccwt20_2024[[#This Row],[scored_6s]]</f>
        <v>7</v>
      </c>
      <c r="P319" s="2">
        <v>5</v>
      </c>
      <c r="Q319" s="2">
        <v>2</v>
      </c>
      <c r="R319" s="2">
        <v>135</v>
      </c>
      <c r="S319" s="2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318</v>
      </c>
    </row>
    <row r="320" spans="1:26">
      <c r="A320" t="s">
        <v>70</v>
      </c>
      <c r="B320" t="s">
        <v>40</v>
      </c>
      <c r="C320" s="1" t="str">
        <f>MID(iccwt20_2024[[#This Row],[Times]],FIND(",",iccwt20_2024[[#This Row],[Times]])+2,LEN(iccwt20_2024[[#This Row],[Times]])-FIND(",",iccwt20_2024[[#This Row],[Times]])-1)</f>
        <v>01:00 PM LOCAL  </v>
      </c>
      <c r="D320" s="1" t="str">
        <f>MID(iccwt20_2024[[#This Row],[Times]],FIND(",",iccwt20_2024[[#This Row],[Times]])-3,6)&amp;" 2024"</f>
        <v> 09, 0 2024</v>
      </c>
      <c r="E320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0" t="str">
        <f>TEXT(DATE(2024,MONTH(DATEVALUE(LEFT(iccwt20_2024[[#This Row],[Times]],3)&amp;" 1")),MID(iccwt20_2024[[#This Row],[Times]],5,2)),"dddd")</f>
        <v>Sunday</v>
      </c>
      <c r="G320" t="s">
        <v>744</v>
      </c>
      <c r="H320" t="s">
        <v>433</v>
      </c>
      <c r="I320" t="s">
        <v>437</v>
      </c>
      <c r="J320" t="s">
        <v>745</v>
      </c>
      <c r="K320" t="s">
        <v>268</v>
      </c>
      <c r="L320" s="2" t="s">
        <v>747</v>
      </c>
      <c r="M320" s="2">
        <v>10</v>
      </c>
      <c r="N320" s="2">
        <v>9</v>
      </c>
      <c r="O320" s="2">
        <f>iccwt20_2024[[#This Row],[scored_4s]]+iccwt20_2024[[#This Row],[scored_6s]]</f>
        <v>1</v>
      </c>
      <c r="P320" s="2">
        <v>0</v>
      </c>
      <c r="Q320" s="2">
        <v>1</v>
      </c>
      <c r="R320" s="2">
        <v>111.11</v>
      </c>
      <c r="S320" s="2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319</v>
      </c>
    </row>
    <row r="321" spans="1:26">
      <c r="A321" t="s">
        <v>70</v>
      </c>
      <c r="B321" t="s">
        <v>40</v>
      </c>
      <c r="C321" s="1" t="str">
        <f>MID(iccwt20_2024[[#This Row],[Times]],FIND(",",iccwt20_2024[[#This Row],[Times]])+2,LEN(iccwt20_2024[[#This Row],[Times]])-FIND(",",iccwt20_2024[[#This Row],[Times]])-1)</f>
        <v>01:00 PM LOCAL  </v>
      </c>
      <c r="D321" s="1" t="str">
        <f>MID(iccwt20_2024[[#This Row],[Times]],FIND(",",iccwt20_2024[[#This Row],[Times]])-3,6)&amp;" 2024"</f>
        <v> 09, 0 2024</v>
      </c>
      <c r="E321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1" t="str">
        <f>TEXT(DATE(2024,MONTH(DATEVALUE(LEFT(iccwt20_2024[[#This Row],[Times]],3)&amp;" 1")),MID(iccwt20_2024[[#This Row],[Times]],5,2)),"dddd")</f>
        <v>Sunday</v>
      </c>
      <c r="G321" t="s">
        <v>744</v>
      </c>
      <c r="H321" t="s">
        <v>433</v>
      </c>
      <c r="I321" t="s">
        <v>437</v>
      </c>
      <c r="J321" t="s">
        <v>745</v>
      </c>
      <c r="K321" t="s">
        <v>63</v>
      </c>
      <c r="L321" s="2" t="s">
        <v>748</v>
      </c>
      <c r="M321" s="2">
        <v>16</v>
      </c>
      <c r="N321" s="2">
        <v>6</v>
      </c>
      <c r="O321" s="2">
        <f>iccwt20_2024[[#This Row],[scored_4s]]+iccwt20_2024[[#This Row],[scored_6s]]</f>
        <v>3</v>
      </c>
      <c r="P321" s="2">
        <v>2</v>
      </c>
      <c r="Q321" s="2">
        <v>1</v>
      </c>
      <c r="R321" s="2">
        <v>266.67</v>
      </c>
      <c r="S321" s="2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320</v>
      </c>
    </row>
    <row r="322" spans="1:26">
      <c r="A322" t="s">
        <v>70</v>
      </c>
      <c r="B322" t="s">
        <v>40</v>
      </c>
      <c r="C322" s="1" t="str">
        <f>MID(iccwt20_2024[[#This Row],[Times]],FIND(",",iccwt20_2024[[#This Row],[Times]])+2,LEN(iccwt20_2024[[#This Row],[Times]])-FIND(",",iccwt20_2024[[#This Row],[Times]])-1)</f>
        <v>01:00 PM LOCAL  </v>
      </c>
      <c r="D322" s="1" t="str">
        <f>MID(iccwt20_2024[[#This Row],[Times]],FIND(",",iccwt20_2024[[#This Row],[Times]])-3,6)&amp;" 2024"</f>
        <v> 09, 0 2024</v>
      </c>
      <c r="E322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2" t="str">
        <f>TEXT(DATE(2024,MONTH(DATEVALUE(LEFT(iccwt20_2024[[#This Row],[Times]],3)&amp;" 1")),MID(iccwt20_2024[[#This Row],[Times]],5,2)),"dddd")</f>
        <v>Sunday</v>
      </c>
      <c r="G322" t="s">
        <v>744</v>
      </c>
      <c r="H322" t="s">
        <v>433</v>
      </c>
      <c r="I322" t="s">
        <v>437</v>
      </c>
      <c r="J322" t="s">
        <v>745</v>
      </c>
      <c r="K322" t="s">
        <v>397</v>
      </c>
      <c r="L322" s="2" t="s">
        <v>749</v>
      </c>
      <c r="M322" s="2">
        <v>3</v>
      </c>
      <c r="N322" s="2">
        <v>4</v>
      </c>
      <c r="O322" s="2">
        <f>iccwt20_2024[[#This Row],[scored_4s]]+iccwt20_2024[[#This Row],[scored_6s]]</f>
        <v>0</v>
      </c>
      <c r="P322" s="2">
        <v>0</v>
      </c>
      <c r="Q322" s="2">
        <v>0</v>
      </c>
      <c r="R322" s="2">
        <v>75</v>
      </c>
      <c r="S322" s="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321</v>
      </c>
    </row>
    <row r="323" spans="1:26">
      <c r="A323" t="s">
        <v>70</v>
      </c>
      <c r="B323" t="s">
        <v>40</v>
      </c>
      <c r="C323" s="1" t="str">
        <f>MID(iccwt20_2024[[#This Row],[Times]],FIND(",",iccwt20_2024[[#This Row],[Times]])+2,LEN(iccwt20_2024[[#This Row],[Times]])-FIND(",",iccwt20_2024[[#This Row],[Times]])-1)</f>
        <v>01:00 PM LOCAL  </v>
      </c>
      <c r="D323" s="1" t="str">
        <f>MID(iccwt20_2024[[#This Row],[Times]],FIND(",",iccwt20_2024[[#This Row],[Times]])-3,6)&amp;" 2024"</f>
        <v> 09, 0 2024</v>
      </c>
      <c r="E323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3" t="str">
        <f>TEXT(DATE(2024,MONTH(DATEVALUE(LEFT(iccwt20_2024[[#This Row],[Times]],3)&amp;" 1")),MID(iccwt20_2024[[#This Row],[Times]],5,2)),"dddd")</f>
        <v>Sunday</v>
      </c>
      <c r="G323" t="s">
        <v>744</v>
      </c>
      <c r="H323" t="s">
        <v>433</v>
      </c>
      <c r="I323" t="s">
        <v>437</v>
      </c>
      <c r="J323" t="s">
        <v>745</v>
      </c>
      <c r="K323" t="s">
        <v>203</v>
      </c>
      <c r="L323" s="2" t="s">
        <v>750</v>
      </c>
      <c r="M323" s="2">
        <v>5</v>
      </c>
      <c r="N323" s="2">
        <v>7</v>
      </c>
      <c r="O323" s="2">
        <f>iccwt20_2024[[#This Row],[scored_4s]]+iccwt20_2024[[#This Row],[scored_6s]]</f>
        <v>0</v>
      </c>
      <c r="P323" s="2">
        <v>0</v>
      </c>
      <c r="Q323" s="2">
        <v>0</v>
      </c>
      <c r="R323" s="2">
        <v>71.43</v>
      </c>
      <c r="S323" s="2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322</v>
      </c>
    </row>
    <row r="324" spans="1:26">
      <c r="A324" t="s">
        <v>70</v>
      </c>
      <c r="B324" t="s">
        <v>40</v>
      </c>
      <c r="C324" s="1" t="str">
        <f>MID(iccwt20_2024[[#This Row],[Times]],FIND(",",iccwt20_2024[[#This Row],[Times]])+2,LEN(iccwt20_2024[[#This Row],[Times]])-FIND(",",iccwt20_2024[[#This Row],[Times]])-1)</f>
        <v>01:00 PM LOCAL  </v>
      </c>
      <c r="D324" s="1" t="str">
        <f>MID(iccwt20_2024[[#This Row],[Times]],FIND(",",iccwt20_2024[[#This Row],[Times]])-3,6)&amp;" 2024"</f>
        <v> 09, 0 2024</v>
      </c>
      <c r="E324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4" t="str">
        <f>TEXT(DATE(2024,MONTH(DATEVALUE(LEFT(iccwt20_2024[[#This Row],[Times]],3)&amp;" 1")),MID(iccwt20_2024[[#This Row],[Times]],5,2)),"dddd")</f>
        <v>Sunday</v>
      </c>
      <c r="G324" t="s">
        <v>744</v>
      </c>
      <c r="H324" t="s">
        <v>433</v>
      </c>
      <c r="I324" t="s">
        <v>437</v>
      </c>
      <c r="J324" t="s">
        <v>745</v>
      </c>
      <c r="K324" t="s">
        <v>79</v>
      </c>
      <c r="L324" s="2" t="s">
        <v>475</v>
      </c>
      <c r="M324" s="2">
        <v>41</v>
      </c>
      <c r="N324" s="2">
        <v>39</v>
      </c>
      <c r="O324" s="2">
        <f>iccwt20_2024[[#This Row],[scored_4s]]+iccwt20_2024[[#This Row],[scored_6s]]</f>
        <v>4</v>
      </c>
      <c r="P324" s="2">
        <v>4</v>
      </c>
      <c r="Q324" s="2">
        <v>0</v>
      </c>
      <c r="R324" s="2">
        <v>105.13</v>
      </c>
      <c r="S324" s="2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323</v>
      </c>
    </row>
    <row r="325" spans="1:26">
      <c r="A325" t="s">
        <v>70</v>
      </c>
      <c r="B325" t="s">
        <v>40</v>
      </c>
      <c r="C325" s="1" t="str">
        <f>MID(iccwt20_2024[[#This Row],[Times]],FIND(",",iccwt20_2024[[#This Row],[Times]])+2,LEN(iccwt20_2024[[#This Row],[Times]])-FIND(",",iccwt20_2024[[#This Row],[Times]])-1)</f>
        <v>01:00 PM LOCAL  </v>
      </c>
      <c r="D325" s="1" t="str">
        <f>MID(iccwt20_2024[[#This Row],[Times]],FIND(",",iccwt20_2024[[#This Row],[Times]])-3,6)&amp;" 2024"</f>
        <v> 09, 0 2024</v>
      </c>
      <c r="E325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5" t="str">
        <f>TEXT(DATE(2024,MONTH(DATEVALUE(LEFT(iccwt20_2024[[#This Row],[Times]],3)&amp;" 1")),MID(iccwt20_2024[[#This Row],[Times]],5,2)),"dddd")</f>
        <v>Sunday</v>
      </c>
      <c r="G325" t="s">
        <v>744</v>
      </c>
      <c r="H325" t="s">
        <v>433</v>
      </c>
      <c r="I325" t="s">
        <v>437</v>
      </c>
      <c r="J325" t="s">
        <v>745</v>
      </c>
      <c r="K325" t="s">
        <v>241</v>
      </c>
      <c r="L325" s="2" t="s">
        <v>751</v>
      </c>
      <c r="M325" s="2">
        <v>13</v>
      </c>
      <c r="N325" s="2">
        <v>10</v>
      </c>
      <c r="O325" s="2">
        <f>iccwt20_2024[[#This Row],[scored_4s]]+iccwt20_2024[[#This Row],[scored_6s]]</f>
        <v>2</v>
      </c>
      <c r="P325" s="2">
        <v>2</v>
      </c>
      <c r="Q325" s="2">
        <v>0</v>
      </c>
      <c r="R325" s="2">
        <v>130</v>
      </c>
      <c r="S325" s="2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324</v>
      </c>
    </row>
    <row r="326" spans="1:26">
      <c r="A326" t="s">
        <v>70</v>
      </c>
      <c r="B326" t="s">
        <v>40</v>
      </c>
      <c r="C326" s="1" t="str">
        <f>MID(iccwt20_2024[[#This Row],[Times]],FIND(",",iccwt20_2024[[#This Row],[Times]])+2,LEN(iccwt20_2024[[#This Row],[Times]])-FIND(",",iccwt20_2024[[#This Row],[Times]])-1)</f>
        <v>01:00 PM LOCAL  </v>
      </c>
      <c r="D326" s="1" t="str">
        <f>MID(iccwt20_2024[[#This Row],[Times]],FIND(",",iccwt20_2024[[#This Row],[Times]])-3,6)&amp;" 2024"</f>
        <v> 09, 0 2024</v>
      </c>
      <c r="E326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6" t="str">
        <f>TEXT(DATE(2024,MONTH(DATEVALUE(LEFT(iccwt20_2024[[#This Row],[Times]],3)&amp;" 1")),MID(iccwt20_2024[[#This Row],[Times]],5,2)),"dddd")</f>
        <v>Sunday</v>
      </c>
      <c r="G326" t="s">
        <v>744</v>
      </c>
      <c r="H326" t="s">
        <v>433</v>
      </c>
      <c r="I326" t="s">
        <v>437</v>
      </c>
      <c r="J326" t="s">
        <v>745</v>
      </c>
      <c r="K326" t="s">
        <v>304</v>
      </c>
      <c r="L326" s="2" t="s">
        <v>752</v>
      </c>
      <c r="M326" s="2">
        <v>0</v>
      </c>
      <c r="N326" s="2">
        <v>3</v>
      </c>
      <c r="O326" s="2">
        <f>iccwt20_2024[[#This Row],[scored_4s]]+iccwt20_2024[[#This Row],[scored_6s]]</f>
        <v>0</v>
      </c>
      <c r="P326" s="2">
        <v>0</v>
      </c>
      <c r="Q326" s="2">
        <v>0</v>
      </c>
      <c r="R326" s="2">
        <v>0</v>
      </c>
      <c r="S326" s="2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325</v>
      </c>
    </row>
    <row r="327" spans="1:26">
      <c r="A327" t="s">
        <v>70</v>
      </c>
      <c r="B327" t="s">
        <v>40</v>
      </c>
      <c r="C327" s="1" t="str">
        <f>MID(iccwt20_2024[[#This Row],[Times]],FIND(",",iccwt20_2024[[#This Row],[Times]])+2,LEN(iccwt20_2024[[#This Row],[Times]])-FIND(",",iccwt20_2024[[#This Row],[Times]])-1)</f>
        <v>01:00 PM LOCAL  </v>
      </c>
      <c r="D327" s="1" t="str">
        <f>MID(iccwt20_2024[[#This Row],[Times]],FIND(",",iccwt20_2024[[#This Row],[Times]])-3,6)&amp;" 2024"</f>
        <v> 09, 0 2024</v>
      </c>
      <c r="E327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7" t="str">
        <f>TEXT(DATE(2024,MONTH(DATEVALUE(LEFT(iccwt20_2024[[#This Row],[Times]],3)&amp;" 1")),MID(iccwt20_2024[[#This Row],[Times]],5,2)),"dddd")</f>
        <v>Sunday</v>
      </c>
      <c r="G327" t="s">
        <v>744</v>
      </c>
      <c r="H327" t="s">
        <v>433</v>
      </c>
      <c r="I327" t="s">
        <v>437</v>
      </c>
      <c r="J327" t="s">
        <v>745</v>
      </c>
      <c r="K327" t="s">
        <v>344</v>
      </c>
      <c r="L327" s="2" t="s">
        <v>475</v>
      </c>
      <c r="M327" s="2">
        <v>3</v>
      </c>
      <c r="N327" s="2">
        <v>2</v>
      </c>
      <c r="O327" s="2">
        <f>iccwt20_2024[[#This Row],[scored_4s]]+iccwt20_2024[[#This Row],[scored_6s]]</f>
        <v>0</v>
      </c>
      <c r="P327" s="2">
        <v>0</v>
      </c>
      <c r="Q327" s="2">
        <v>0</v>
      </c>
      <c r="R327" s="2">
        <v>150</v>
      </c>
      <c r="S327" s="2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326</v>
      </c>
    </row>
    <row r="328" spans="1:26">
      <c r="A328" t="s">
        <v>70</v>
      </c>
      <c r="B328" t="s">
        <v>40</v>
      </c>
      <c r="C328" s="1" t="str">
        <f>MID(iccwt20_2024[[#This Row],[Times]],FIND(",",iccwt20_2024[[#This Row],[Times]])+2,LEN(iccwt20_2024[[#This Row],[Times]])-FIND(",",iccwt20_2024[[#This Row],[Times]])-1)</f>
        <v>01:00 PM LOCAL  </v>
      </c>
      <c r="D328" s="1" t="str">
        <f>MID(iccwt20_2024[[#This Row],[Times]],FIND(",",iccwt20_2024[[#This Row],[Times]])-3,6)&amp;" 2024"</f>
        <v> 09, 0 2024</v>
      </c>
      <c r="E328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8" t="str">
        <f>TEXT(DATE(2024,MONTH(DATEVALUE(LEFT(iccwt20_2024[[#This Row],[Times]],3)&amp;" 1")),MID(iccwt20_2024[[#This Row],[Times]],5,2)),"dddd")</f>
        <v>Sunday</v>
      </c>
      <c r="G328" t="s">
        <v>744</v>
      </c>
      <c r="H328" t="s">
        <v>437</v>
      </c>
      <c r="I328" t="s">
        <v>433</v>
      </c>
      <c r="J328" t="s">
        <v>753</v>
      </c>
      <c r="K328" t="s">
        <v>148</v>
      </c>
      <c r="L328" s="2" t="s">
        <v>754</v>
      </c>
      <c r="M328" s="2">
        <v>41</v>
      </c>
      <c r="N328" s="2">
        <v>20</v>
      </c>
      <c r="O328" s="2">
        <f>iccwt20_2024[[#This Row],[scored_4s]]+iccwt20_2024[[#This Row],[scored_6s]]</f>
        <v>6</v>
      </c>
      <c r="P328" s="2">
        <v>2</v>
      </c>
      <c r="Q328" s="2">
        <v>4</v>
      </c>
      <c r="R328" s="2">
        <v>205</v>
      </c>
      <c r="S328" s="2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327</v>
      </c>
    </row>
    <row r="329" spans="1:26">
      <c r="A329" t="s">
        <v>70</v>
      </c>
      <c r="B329" t="s">
        <v>40</v>
      </c>
      <c r="C329" s="1" t="str">
        <f>MID(iccwt20_2024[[#This Row],[Times]],FIND(",",iccwt20_2024[[#This Row],[Times]])+2,LEN(iccwt20_2024[[#This Row],[Times]])-FIND(",",iccwt20_2024[[#This Row],[Times]])-1)</f>
        <v>01:00 PM LOCAL  </v>
      </c>
      <c r="D329" s="1" t="str">
        <f>MID(iccwt20_2024[[#This Row],[Times]],FIND(",",iccwt20_2024[[#This Row],[Times]])-3,6)&amp;" 2024"</f>
        <v> 09, 0 2024</v>
      </c>
      <c r="E329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29" t="str">
        <f>TEXT(DATE(2024,MONTH(DATEVALUE(LEFT(iccwt20_2024[[#This Row],[Times]],3)&amp;" 1")),MID(iccwt20_2024[[#This Row],[Times]],5,2)),"dddd")</f>
        <v>Sunday</v>
      </c>
      <c r="G329" t="s">
        <v>744</v>
      </c>
      <c r="H329" t="s">
        <v>437</v>
      </c>
      <c r="I329" t="s">
        <v>433</v>
      </c>
      <c r="J329" t="s">
        <v>753</v>
      </c>
      <c r="K329" t="s">
        <v>243</v>
      </c>
      <c r="L329" s="2" t="s">
        <v>755</v>
      </c>
      <c r="M329" s="2">
        <v>16</v>
      </c>
      <c r="N329" s="2">
        <v>13</v>
      </c>
      <c r="O329" s="2">
        <f>iccwt20_2024[[#This Row],[scored_4s]]+iccwt20_2024[[#This Row],[scored_6s]]</f>
        <v>3</v>
      </c>
      <c r="P329" s="2">
        <v>1</v>
      </c>
      <c r="Q329" s="2">
        <v>2</v>
      </c>
      <c r="R329" s="2">
        <v>123.08</v>
      </c>
      <c r="S329" s="2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328</v>
      </c>
    </row>
    <row r="330" spans="1:26">
      <c r="A330" t="s">
        <v>70</v>
      </c>
      <c r="B330" t="s">
        <v>40</v>
      </c>
      <c r="C330" s="1" t="str">
        <f>MID(iccwt20_2024[[#This Row],[Times]],FIND(",",iccwt20_2024[[#This Row],[Times]])+2,LEN(iccwt20_2024[[#This Row],[Times]])-FIND(",",iccwt20_2024[[#This Row],[Times]])-1)</f>
        <v>01:00 PM LOCAL  </v>
      </c>
      <c r="D330" s="1" t="str">
        <f>MID(iccwt20_2024[[#This Row],[Times]],FIND(",",iccwt20_2024[[#This Row],[Times]])-3,6)&amp;" 2024"</f>
        <v> 09, 0 2024</v>
      </c>
      <c r="E330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30" t="str">
        <f>TEXT(DATE(2024,MONTH(DATEVALUE(LEFT(iccwt20_2024[[#This Row],[Times]],3)&amp;" 1")),MID(iccwt20_2024[[#This Row],[Times]],5,2)),"dddd")</f>
        <v>Sunday</v>
      </c>
      <c r="G330" t="s">
        <v>744</v>
      </c>
      <c r="H330" t="s">
        <v>437</v>
      </c>
      <c r="I330" t="s">
        <v>433</v>
      </c>
      <c r="J330" t="s">
        <v>753</v>
      </c>
      <c r="K330" t="s">
        <v>110</v>
      </c>
      <c r="L330" s="2" t="s">
        <v>475</v>
      </c>
      <c r="M330" s="2">
        <v>61</v>
      </c>
      <c r="N330" s="2">
        <v>31</v>
      </c>
      <c r="O330" s="2">
        <f>iccwt20_2024[[#This Row],[scored_4s]]+iccwt20_2024[[#This Row],[scored_6s]]</f>
        <v>11</v>
      </c>
      <c r="P330" s="2">
        <v>9</v>
      </c>
      <c r="Q330" s="2">
        <v>2</v>
      </c>
      <c r="R330" s="2">
        <v>196.77</v>
      </c>
      <c r="S330" s="2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329</v>
      </c>
    </row>
    <row r="331" spans="1:26">
      <c r="A331" t="s">
        <v>70</v>
      </c>
      <c r="B331" t="s">
        <v>40</v>
      </c>
      <c r="C331" s="1" t="str">
        <f>MID(iccwt20_2024[[#This Row],[Times]],FIND(",",iccwt20_2024[[#This Row],[Times]])+2,LEN(iccwt20_2024[[#This Row],[Times]])-FIND(",",iccwt20_2024[[#This Row],[Times]])-1)</f>
        <v>01:00 PM LOCAL  </v>
      </c>
      <c r="D331" s="1" t="str">
        <f>MID(iccwt20_2024[[#This Row],[Times]],FIND(",",iccwt20_2024[[#This Row],[Times]])-3,6)&amp;" 2024"</f>
        <v> 09, 0 2024</v>
      </c>
      <c r="E331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31" t="str">
        <f>TEXT(DATE(2024,MONTH(DATEVALUE(LEFT(iccwt20_2024[[#This Row],[Times]],3)&amp;" 1")),MID(iccwt20_2024[[#This Row],[Times]],5,2)),"dddd")</f>
        <v>Sunday</v>
      </c>
      <c r="G331" t="s">
        <v>744</v>
      </c>
      <c r="H331" t="s">
        <v>437</v>
      </c>
      <c r="I331" t="s">
        <v>433</v>
      </c>
      <c r="J331" t="s">
        <v>753</v>
      </c>
      <c r="K331" t="s">
        <v>312</v>
      </c>
      <c r="L331" s="2" t="s">
        <v>756</v>
      </c>
      <c r="M331" s="2">
        <v>13</v>
      </c>
      <c r="N331" s="2">
        <v>7</v>
      </c>
      <c r="O331" s="2">
        <f>iccwt20_2024[[#This Row],[scored_4s]]+iccwt20_2024[[#This Row],[scored_6s]]</f>
        <v>2</v>
      </c>
      <c r="P331" s="2">
        <v>1</v>
      </c>
      <c r="Q331" s="2">
        <v>1</v>
      </c>
      <c r="R331" s="2">
        <v>185.71</v>
      </c>
      <c r="S331" s="2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330</v>
      </c>
    </row>
    <row r="332" spans="1:26">
      <c r="A332" t="s">
        <v>70</v>
      </c>
      <c r="B332" t="s">
        <v>40</v>
      </c>
      <c r="C332" s="1" t="str">
        <f>MID(iccwt20_2024[[#This Row],[Times]],FIND(",",iccwt20_2024[[#This Row],[Times]])+2,LEN(iccwt20_2024[[#This Row],[Times]])-FIND(",",iccwt20_2024[[#This Row],[Times]])-1)</f>
        <v>01:00 PM LOCAL  </v>
      </c>
      <c r="D332" s="1" t="str">
        <f>MID(iccwt20_2024[[#This Row],[Times]],FIND(",",iccwt20_2024[[#This Row],[Times]])-3,6)&amp;" 2024"</f>
        <v> 09, 0 2024</v>
      </c>
      <c r="E332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332" t="str">
        <f>TEXT(DATE(2024,MONTH(DATEVALUE(LEFT(iccwt20_2024[[#This Row],[Times]],3)&amp;" 1")),MID(iccwt20_2024[[#This Row],[Times]],5,2)),"dddd")</f>
        <v>Sunday</v>
      </c>
      <c r="G332" t="s">
        <v>744</v>
      </c>
      <c r="H332" t="s">
        <v>437</v>
      </c>
      <c r="I332" t="s">
        <v>433</v>
      </c>
      <c r="J332" t="s">
        <v>753</v>
      </c>
      <c r="K332" t="s">
        <v>237</v>
      </c>
      <c r="L332" s="2" t="s">
        <v>475</v>
      </c>
      <c r="M332" s="2">
        <v>15</v>
      </c>
      <c r="N332" s="2">
        <v>8</v>
      </c>
      <c r="O332" s="2">
        <f>iccwt20_2024[[#This Row],[scored_4s]]+iccwt20_2024[[#This Row],[scored_6s]]</f>
        <v>2</v>
      </c>
      <c r="P332" s="2">
        <v>0</v>
      </c>
      <c r="Q332" s="2">
        <v>2</v>
      </c>
      <c r="R332" s="2">
        <v>187.5</v>
      </c>
      <c r="S332" s="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331</v>
      </c>
    </row>
    <row r="333" spans="1:26">
      <c r="A333" t="s">
        <v>80</v>
      </c>
      <c r="B333" t="s">
        <v>34</v>
      </c>
      <c r="C333" s="1" t="str">
        <f>MID(iccwt20_2024[[#This Row],[Times]],FIND(",",iccwt20_2024[[#This Row],[Times]])+2,LEN(iccwt20_2024[[#This Row],[Times]])-FIND(",",iccwt20_2024[[#This Row],[Times]])-1)</f>
        <v>10:30 AM LOCAL  </v>
      </c>
      <c r="D333" s="1" t="str">
        <f>MID(iccwt20_2024[[#This Row],[Times]],FIND(",",iccwt20_2024[[#This Row],[Times]])-3,6)&amp;" 2024"</f>
        <v> 10, 1 2024</v>
      </c>
      <c r="E333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3" t="str">
        <f>TEXT(DATE(2024,MONTH(DATEVALUE(LEFT(iccwt20_2024[[#This Row],[Times]],3)&amp;" 1")),MID(iccwt20_2024[[#This Row],[Times]],5,2)),"dddd")</f>
        <v>Monday</v>
      </c>
      <c r="G333" t="s">
        <v>757</v>
      </c>
      <c r="H333" t="s">
        <v>438</v>
      </c>
      <c r="I333" t="s">
        <v>424</v>
      </c>
      <c r="J333" t="s">
        <v>758</v>
      </c>
      <c r="K333" t="s">
        <v>129</v>
      </c>
      <c r="L333" s="2" t="s">
        <v>759</v>
      </c>
      <c r="M333" s="2">
        <v>18</v>
      </c>
      <c r="N333" s="2">
        <v>11</v>
      </c>
      <c r="O333" s="2">
        <f>iccwt20_2024[[#This Row],[scored_4s]]+iccwt20_2024[[#This Row],[scored_6s]]</f>
        <v>3</v>
      </c>
      <c r="P333" s="2">
        <v>1</v>
      </c>
      <c r="Q333" s="2">
        <v>2</v>
      </c>
      <c r="R333" s="2">
        <v>163.64</v>
      </c>
      <c r="S333" s="2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332</v>
      </c>
    </row>
    <row r="334" spans="1:26">
      <c r="A334" t="s">
        <v>80</v>
      </c>
      <c r="B334" t="s">
        <v>34</v>
      </c>
      <c r="C334" s="1" t="str">
        <f>MID(iccwt20_2024[[#This Row],[Times]],FIND(",",iccwt20_2024[[#This Row],[Times]])+2,LEN(iccwt20_2024[[#This Row],[Times]])-FIND(",",iccwt20_2024[[#This Row],[Times]])-1)</f>
        <v>10:30 AM LOCAL  </v>
      </c>
      <c r="D334" s="1" t="str">
        <f>MID(iccwt20_2024[[#This Row],[Times]],FIND(",",iccwt20_2024[[#This Row],[Times]])-3,6)&amp;" 2024"</f>
        <v> 10, 1 2024</v>
      </c>
      <c r="E334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4" t="str">
        <f>TEXT(DATE(2024,MONTH(DATEVALUE(LEFT(iccwt20_2024[[#This Row],[Times]],3)&amp;" 1")),MID(iccwt20_2024[[#This Row],[Times]],5,2)),"dddd")</f>
        <v>Monday</v>
      </c>
      <c r="G334" t="s">
        <v>757</v>
      </c>
      <c r="H334" t="s">
        <v>438</v>
      </c>
      <c r="I334" t="s">
        <v>424</v>
      </c>
      <c r="J334" t="s">
        <v>758</v>
      </c>
      <c r="K334" t="s">
        <v>310</v>
      </c>
      <c r="L334" s="2" t="s">
        <v>760</v>
      </c>
      <c r="M334" s="2">
        <v>0</v>
      </c>
      <c r="N334" s="2">
        <v>1</v>
      </c>
      <c r="O334" s="2">
        <f>iccwt20_2024[[#This Row],[scored_4s]]+iccwt20_2024[[#This Row],[scored_6s]]</f>
        <v>0</v>
      </c>
      <c r="P334" s="2">
        <v>0</v>
      </c>
      <c r="Q334" s="2">
        <v>0</v>
      </c>
      <c r="R334" s="2">
        <v>0</v>
      </c>
      <c r="S334" s="2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333</v>
      </c>
    </row>
    <row r="335" spans="1:26">
      <c r="A335" t="s">
        <v>80</v>
      </c>
      <c r="B335" t="s">
        <v>34</v>
      </c>
      <c r="C335" s="1" t="str">
        <f>MID(iccwt20_2024[[#This Row],[Times]],FIND(",",iccwt20_2024[[#This Row],[Times]])+2,LEN(iccwt20_2024[[#This Row],[Times]])-FIND(",",iccwt20_2024[[#This Row],[Times]])-1)</f>
        <v>10:30 AM LOCAL  </v>
      </c>
      <c r="D335" s="1" t="str">
        <f>MID(iccwt20_2024[[#This Row],[Times]],FIND(",",iccwt20_2024[[#This Row],[Times]])-3,6)&amp;" 2024"</f>
        <v> 10, 1 2024</v>
      </c>
      <c r="E335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5" t="str">
        <f>TEXT(DATE(2024,MONTH(DATEVALUE(LEFT(iccwt20_2024[[#This Row],[Times]],3)&amp;" 1")),MID(iccwt20_2024[[#This Row],[Times]],5,2)),"dddd")</f>
        <v>Monday</v>
      </c>
      <c r="G335" t="s">
        <v>757</v>
      </c>
      <c r="H335" t="s">
        <v>438</v>
      </c>
      <c r="I335" t="s">
        <v>424</v>
      </c>
      <c r="J335" t="s">
        <v>758</v>
      </c>
      <c r="K335" t="s">
        <v>232</v>
      </c>
      <c r="L335" s="2" t="s">
        <v>673</v>
      </c>
      <c r="M335" s="2">
        <v>4</v>
      </c>
      <c r="N335" s="2">
        <v>8</v>
      </c>
      <c r="O335" s="2">
        <f>iccwt20_2024[[#This Row],[scored_4s]]+iccwt20_2024[[#This Row],[scored_6s]]</f>
        <v>1</v>
      </c>
      <c r="P335" s="2">
        <v>1</v>
      </c>
      <c r="Q335" s="2">
        <v>0</v>
      </c>
      <c r="R335" s="2">
        <v>50</v>
      </c>
      <c r="S335" s="2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334</v>
      </c>
    </row>
    <row r="336" spans="1:26">
      <c r="A336" t="s">
        <v>80</v>
      </c>
      <c r="B336" t="s">
        <v>34</v>
      </c>
      <c r="C336" s="1" t="str">
        <f>MID(iccwt20_2024[[#This Row],[Times]],FIND(",",iccwt20_2024[[#This Row],[Times]])+2,LEN(iccwt20_2024[[#This Row],[Times]])-FIND(",",iccwt20_2024[[#This Row],[Times]])-1)</f>
        <v>10:30 AM LOCAL  </v>
      </c>
      <c r="D336" s="1" t="str">
        <f>MID(iccwt20_2024[[#This Row],[Times]],FIND(",",iccwt20_2024[[#This Row],[Times]])-3,6)&amp;" 2024"</f>
        <v> 10, 1 2024</v>
      </c>
      <c r="E336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6" t="str">
        <f>TEXT(DATE(2024,MONTH(DATEVALUE(LEFT(iccwt20_2024[[#This Row],[Times]],3)&amp;" 1")),MID(iccwt20_2024[[#This Row],[Times]],5,2)),"dddd")</f>
        <v>Monday</v>
      </c>
      <c r="G336" t="s">
        <v>757</v>
      </c>
      <c r="H336" t="s">
        <v>438</v>
      </c>
      <c r="I336" t="s">
        <v>424</v>
      </c>
      <c r="J336" t="s">
        <v>758</v>
      </c>
      <c r="K336" t="s">
        <v>381</v>
      </c>
      <c r="L336" s="2" t="s">
        <v>761</v>
      </c>
      <c r="M336" s="2">
        <v>0</v>
      </c>
      <c r="N336" s="2">
        <v>5</v>
      </c>
      <c r="O336" s="2">
        <f>iccwt20_2024[[#This Row],[scored_4s]]+iccwt20_2024[[#This Row],[scored_6s]]</f>
        <v>0</v>
      </c>
      <c r="P336" s="2">
        <v>0</v>
      </c>
      <c r="Q336" s="2">
        <v>0</v>
      </c>
      <c r="R336" s="2">
        <v>0</v>
      </c>
      <c r="S336" s="2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335</v>
      </c>
    </row>
    <row r="337" spans="1:26">
      <c r="A337" t="s">
        <v>80</v>
      </c>
      <c r="B337" t="s">
        <v>34</v>
      </c>
      <c r="C337" s="1" t="str">
        <f>MID(iccwt20_2024[[#This Row],[Times]],FIND(",",iccwt20_2024[[#This Row],[Times]])+2,LEN(iccwt20_2024[[#This Row],[Times]])-FIND(",",iccwt20_2024[[#This Row],[Times]])-1)</f>
        <v>10:30 AM LOCAL  </v>
      </c>
      <c r="D337" s="1" t="str">
        <f>MID(iccwt20_2024[[#This Row],[Times]],FIND(",",iccwt20_2024[[#This Row],[Times]])-3,6)&amp;" 2024"</f>
        <v> 10, 1 2024</v>
      </c>
      <c r="E337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7" t="str">
        <f>TEXT(DATE(2024,MONTH(DATEVALUE(LEFT(iccwt20_2024[[#This Row],[Times]],3)&amp;" 1")),MID(iccwt20_2024[[#This Row],[Times]],5,2)),"dddd")</f>
        <v>Monday</v>
      </c>
      <c r="G337" t="s">
        <v>757</v>
      </c>
      <c r="H337" t="s">
        <v>438</v>
      </c>
      <c r="I337" t="s">
        <v>424</v>
      </c>
      <c r="J337" t="s">
        <v>758</v>
      </c>
      <c r="K337" t="s">
        <v>206</v>
      </c>
      <c r="L337" s="2" t="s">
        <v>673</v>
      </c>
      <c r="M337" s="2">
        <v>46</v>
      </c>
      <c r="N337" s="2">
        <v>44</v>
      </c>
      <c r="O337" s="2">
        <f>iccwt20_2024[[#This Row],[scored_4s]]+iccwt20_2024[[#This Row],[scored_6s]]</f>
        <v>5</v>
      </c>
      <c r="P337" s="2">
        <v>2</v>
      </c>
      <c r="Q337" s="2">
        <v>3</v>
      </c>
      <c r="R337" s="2">
        <v>104.55</v>
      </c>
      <c r="S337" s="2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336</v>
      </c>
    </row>
    <row r="338" spans="1:26">
      <c r="A338" t="s">
        <v>80</v>
      </c>
      <c r="B338" t="s">
        <v>34</v>
      </c>
      <c r="C338" s="1" t="str">
        <f>MID(iccwt20_2024[[#This Row],[Times]],FIND(",",iccwt20_2024[[#This Row],[Times]])+2,LEN(iccwt20_2024[[#This Row],[Times]])-FIND(",",iccwt20_2024[[#This Row],[Times]])-1)</f>
        <v>10:30 AM LOCAL  </v>
      </c>
      <c r="D338" s="1" t="str">
        <f>MID(iccwt20_2024[[#This Row],[Times]],FIND(",",iccwt20_2024[[#This Row],[Times]])-3,6)&amp;" 2024"</f>
        <v> 10, 1 2024</v>
      </c>
      <c r="E338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8" t="str">
        <f>TEXT(DATE(2024,MONTH(DATEVALUE(LEFT(iccwt20_2024[[#This Row],[Times]],3)&amp;" 1")),MID(iccwt20_2024[[#This Row],[Times]],5,2)),"dddd")</f>
        <v>Monday</v>
      </c>
      <c r="G338" t="s">
        <v>757</v>
      </c>
      <c r="H338" t="s">
        <v>438</v>
      </c>
      <c r="I338" t="s">
        <v>424</v>
      </c>
      <c r="J338" t="s">
        <v>758</v>
      </c>
      <c r="K338" t="s">
        <v>126</v>
      </c>
      <c r="L338" s="2" t="s">
        <v>762</v>
      </c>
      <c r="M338" s="2">
        <v>29</v>
      </c>
      <c r="N338" s="2">
        <v>38</v>
      </c>
      <c r="O338" s="2">
        <f>iccwt20_2024[[#This Row],[scored_4s]]+iccwt20_2024[[#This Row],[scored_6s]]</f>
        <v>2</v>
      </c>
      <c r="P338" s="2">
        <v>1</v>
      </c>
      <c r="Q338" s="2">
        <v>1</v>
      </c>
      <c r="R338" s="2">
        <v>76.32</v>
      </c>
      <c r="S338" s="2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337</v>
      </c>
    </row>
    <row r="339" spans="1:26">
      <c r="A339" t="s">
        <v>80</v>
      </c>
      <c r="B339" t="s">
        <v>34</v>
      </c>
      <c r="C339" s="1" t="str">
        <f>MID(iccwt20_2024[[#This Row],[Times]],FIND(",",iccwt20_2024[[#This Row],[Times]])+2,LEN(iccwt20_2024[[#This Row],[Times]])-FIND(",",iccwt20_2024[[#This Row],[Times]])-1)</f>
        <v>10:30 AM LOCAL  </v>
      </c>
      <c r="D339" s="1" t="str">
        <f>MID(iccwt20_2024[[#This Row],[Times]],FIND(",",iccwt20_2024[[#This Row],[Times]])-3,6)&amp;" 2024"</f>
        <v> 10, 1 2024</v>
      </c>
      <c r="E339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39" t="str">
        <f>TEXT(DATE(2024,MONTH(DATEVALUE(LEFT(iccwt20_2024[[#This Row],[Times]],3)&amp;" 1")),MID(iccwt20_2024[[#This Row],[Times]],5,2)),"dddd")</f>
        <v>Monday</v>
      </c>
      <c r="G339" t="s">
        <v>757</v>
      </c>
      <c r="H339" t="s">
        <v>438</v>
      </c>
      <c r="I339" t="s">
        <v>424</v>
      </c>
      <c r="J339" t="s">
        <v>758</v>
      </c>
      <c r="K339" t="s">
        <v>226</v>
      </c>
      <c r="L339" s="2" t="s">
        <v>475</v>
      </c>
      <c r="M339" s="2">
        <v>5</v>
      </c>
      <c r="N339" s="2">
        <v>5</v>
      </c>
      <c r="O339" s="2">
        <f>iccwt20_2024[[#This Row],[scored_4s]]+iccwt20_2024[[#This Row],[scored_6s]]</f>
        <v>0</v>
      </c>
      <c r="P339" s="2">
        <v>0</v>
      </c>
      <c r="Q339" s="2">
        <v>0</v>
      </c>
      <c r="R339" s="2">
        <v>100</v>
      </c>
      <c r="S339" s="2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338</v>
      </c>
    </row>
    <row r="340" spans="1:26">
      <c r="A340" t="s">
        <v>80</v>
      </c>
      <c r="B340" t="s">
        <v>34</v>
      </c>
      <c r="C340" s="1" t="str">
        <f>MID(iccwt20_2024[[#This Row],[Times]],FIND(",",iccwt20_2024[[#This Row],[Times]])+2,LEN(iccwt20_2024[[#This Row],[Times]])-FIND(",",iccwt20_2024[[#This Row],[Times]])-1)</f>
        <v>10:30 AM LOCAL  </v>
      </c>
      <c r="D340" s="1" t="str">
        <f>MID(iccwt20_2024[[#This Row],[Times]],FIND(",",iccwt20_2024[[#This Row],[Times]])-3,6)&amp;" 2024"</f>
        <v> 10, 1 2024</v>
      </c>
      <c r="E340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0" t="str">
        <f>TEXT(DATE(2024,MONTH(DATEVALUE(LEFT(iccwt20_2024[[#This Row],[Times]],3)&amp;" 1")),MID(iccwt20_2024[[#This Row],[Times]],5,2)),"dddd")</f>
        <v>Monday</v>
      </c>
      <c r="G340" t="s">
        <v>757</v>
      </c>
      <c r="H340" t="s">
        <v>438</v>
      </c>
      <c r="I340" t="s">
        <v>424</v>
      </c>
      <c r="J340" t="s">
        <v>758</v>
      </c>
      <c r="K340" t="s">
        <v>222</v>
      </c>
      <c r="L340" s="2" t="s">
        <v>475</v>
      </c>
      <c r="M340" s="2">
        <v>4</v>
      </c>
      <c r="N340" s="2">
        <v>8</v>
      </c>
      <c r="O340" s="2">
        <f>iccwt20_2024[[#This Row],[scored_4s]]+iccwt20_2024[[#This Row],[scored_6s]]</f>
        <v>0</v>
      </c>
      <c r="P340" s="2">
        <v>0</v>
      </c>
      <c r="Q340" s="2">
        <v>0</v>
      </c>
      <c r="R340" s="2">
        <v>50</v>
      </c>
      <c r="S340" s="2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339</v>
      </c>
    </row>
    <row r="341" spans="1:26">
      <c r="A341" t="s">
        <v>80</v>
      </c>
      <c r="B341" t="s">
        <v>34</v>
      </c>
      <c r="C341" s="1" t="str">
        <f>MID(iccwt20_2024[[#This Row],[Times]],FIND(",",iccwt20_2024[[#This Row],[Times]])+2,LEN(iccwt20_2024[[#This Row],[Times]])-FIND(",",iccwt20_2024[[#This Row],[Times]])-1)</f>
        <v>10:30 AM LOCAL  </v>
      </c>
      <c r="D341" s="1" t="str">
        <f>MID(iccwt20_2024[[#This Row],[Times]],FIND(",",iccwt20_2024[[#This Row],[Times]])-3,6)&amp;" 2024"</f>
        <v> 10, 1 2024</v>
      </c>
      <c r="E341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1" t="str">
        <f>TEXT(DATE(2024,MONTH(DATEVALUE(LEFT(iccwt20_2024[[#This Row],[Times]],3)&amp;" 1")),MID(iccwt20_2024[[#This Row],[Times]],5,2)),"dddd")</f>
        <v>Monday</v>
      </c>
      <c r="G341" t="s">
        <v>757</v>
      </c>
      <c r="H341" t="s">
        <v>424</v>
      </c>
      <c r="I341" t="s">
        <v>438</v>
      </c>
      <c r="J341" t="s">
        <v>763</v>
      </c>
      <c r="K341" t="s">
        <v>370</v>
      </c>
      <c r="L341" s="2" t="s">
        <v>764</v>
      </c>
      <c r="M341" s="2">
        <v>9</v>
      </c>
      <c r="N341" s="2">
        <v>9</v>
      </c>
      <c r="O341" s="2">
        <f>iccwt20_2024[[#This Row],[scored_4s]]+iccwt20_2024[[#This Row],[scored_6s]]</f>
        <v>2</v>
      </c>
      <c r="P341" s="2">
        <v>2</v>
      </c>
      <c r="Q341" s="2">
        <v>0</v>
      </c>
      <c r="R341" s="2">
        <v>100</v>
      </c>
      <c r="S341" s="2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340</v>
      </c>
    </row>
    <row r="342" spans="1:26">
      <c r="A342" t="s">
        <v>80</v>
      </c>
      <c r="B342" t="s">
        <v>34</v>
      </c>
      <c r="C342" s="1" t="str">
        <f>MID(iccwt20_2024[[#This Row],[Times]],FIND(",",iccwt20_2024[[#This Row],[Times]])+2,LEN(iccwt20_2024[[#This Row],[Times]])-FIND(",",iccwt20_2024[[#This Row],[Times]])-1)</f>
        <v>10:30 AM LOCAL  </v>
      </c>
      <c r="D342" s="1" t="str">
        <f>MID(iccwt20_2024[[#This Row],[Times]],FIND(",",iccwt20_2024[[#This Row],[Times]])-3,6)&amp;" 2024"</f>
        <v> 10, 1 2024</v>
      </c>
      <c r="E342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2" t="str">
        <f>TEXT(DATE(2024,MONTH(DATEVALUE(LEFT(iccwt20_2024[[#This Row],[Times]],3)&amp;" 1")),MID(iccwt20_2024[[#This Row],[Times]],5,2)),"dddd")</f>
        <v>Monday</v>
      </c>
      <c r="G342" t="s">
        <v>757</v>
      </c>
      <c r="H342" t="s">
        <v>424</v>
      </c>
      <c r="I342" t="s">
        <v>438</v>
      </c>
      <c r="J342" t="s">
        <v>763</v>
      </c>
      <c r="K342" t="s">
        <v>267</v>
      </c>
      <c r="L342" s="2" t="s">
        <v>765</v>
      </c>
      <c r="M342" s="2">
        <v>14</v>
      </c>
      <c r="N342" s="2">
        <v>23</v>
      </c>
      <c r="O342" s="2">
        <f>iccwt20_2024[[#This Row],[scored_4s]]+iccwt20_2024[[#This Row],[scored_6s]]</f>
        <v>1</v>
      </c>
      <c r="P342" s="2">
        <v>0</v>
      </c>
      <c r="Q342" s="2">
        <v>1</v>
      </c>
      <c r="R342" s="2">
        <v>60.87</v>
      </c>
      <c r="S342" s="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341</v>
      </c>
    </row>
    <row r="343" spans="1:26">
      <c r="A343" t="s">
        <v>80</v>
      </c>
      <c r="B343" t="s">
        <v>34</v>
      </c>
      <c r="C343" s="1" t="str">
        <f>MID(iccwt20_2024[[#This Row],[Times]],FIND(",",iccwt20_2024[[#This Row],[Times]])+2,LEN(iccwt20_2024[[#This Row],[Times]])-FIND(",",iccwt20_2024[[#This Row],[Times]])-1)</f>
        <v>10:30 AM LOCAL  </v>
      </c>
      <c r="D343" s="1" t="str">
        <f>MID(iccwt20_2024[[#This Row],[Times]],FIND(",",iccwt20_2024[[#This Row],[Times]])-3,6)&amp;" 2024"</f>
        <v> 10, 1 2024</v>
      </c>
      <c r="E343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3" t="str">
        <f>TEXT(DATE(2024,MONTH(DATEVALUE(LEFT(iccwt20_2024[[#This Row],[Times]],3)&amp;" 1")),MID(iccwt20_2024[[#This Row],[Times]],5,2)),"dddd")</f>
        <v>Monday</v>
      </c>
      <c r="G343" t="s">
        <v>757</v>
      </c>
      <c r="H343" t="s">
        <v>424</v>
      </c>
      <c r="I343" t="s">
        <v>438</v>
      </c>
      <c r="J343" t="s">
        <v>763</v>
      </c>
      <c r="K343" t="s">
        <v>215</v>
      </c>
      <c r="L343" s="2" t="s">
        <v>766</v>
      </c>
      <c r="M343" s="2">
        <v>9</v>
      </c>
      <c r="N343" s="2">
        <v>13</v>
      </c>
      <c r="O343" s="2">
        <f>iccwt20_2024[[#This Row],[scored_4s]]+iccwt20_2024[[#This Row],[scored_6s]]</f>
        <v>1</v>
      </c>
      <c r="P343" s="2">
        <v>1</v>
      </c>
      <c r="Q343" s="2">
        <v>0</v>
      </c>
      <c r="R343" s="2">
        <v>69.23</v>
      </c>
      <c r="S343" s="2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342</v>
      </c>
    </row>
    <row r="344" spans="1:26">
      <c r="A344" t="s">
        <v>80</v>
      </c>
      <c r="B344" t="s">
        <v>34</v>
      </c>
      <c r="C344" s="1" t="str">
        <f>MID(iccwt20_2024[[#This Row],[Times]],FIND(",",iccwt20_2024[[#This Row],[Times]])+2,LEN(iccwt20_2024[[#This Row],[Times]])-FIND(",",iccwt20_2024[[#This Row],[Times]])-1)</f>
        <v>10:30 AM LOCAL  </v>
      </c>
      <c r="D344" s="1" t="str">
        <f>MID(iccwt20_2024[[#This Row],[Times]],FIND(",",iccwt20_2024[[#This Row],[Times]])-3,6)&amp;" 2024"</f>
        <v> 10, 1 2024</v>
      </c>
      <c r="E344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4" t="str">
        <f>TEXT(DATE(2024,MONTH(DATEVALUE(LEFT(iccwt20_2024[[#This Row],[Times]],3)&amp;" 1")),MID(iccwt20_2024[[#This Row],[Times]],5,2)),"dddd")</f>
        <v>Monday</v>
      </c>
      <c r="G344" t="s">
        <v>757</v>
      </c>
      <c r="H344" t="s">
        <v>424</v>
      </c>
      <c r="I344" t="s">
        <v>438</v>
      </c>
      <c r="J344" t="s">
        <v>763</v>
      </c>
      <c r="K344" t="s">
        <v>346</v>
      </c>
      <c r="L344" s="2" t="s">
        <v>765</v>
      </c>
      <c r="M344" s="2">
        <v>3</v>
      </c>
      <c r="N344" s="2">
        <v>4</v>
      </c>
      <c r="O344" s="2">
        <f>iccwt20_2024[[#This Row],[scored_4s]]+iccwt20_2024[[#This Row],[scored_6s]]</f>
        <v>0</v>
      </c>
      <c r="P344" s="2">
        <v>0</v>
      </c>
      <c r="Q344" s="2">
        <v>0</v>
      </c>
      <c r="R344" s="2">
        <v>75</v>
      </c>
      <c r="S344" s="2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343</v>
      </c>
    </row>
    <row r="345" spans="1:26">
      <c r="A345" t="s">
        <v>80</v>
      </c>
      <c r="B345" t="s">
        <v>34</v>
      </c>
      <c r="C345" s="1" t="str">
        <f>MID(iccwt20_2024[[#This Row],[Times]],FIND(",",iccwt20_2024[[#This Row],[Times]])+2,LEN(iccwt20_2024[[#This Row],[Times]])-FIND(",",iccwt20_2024[[#This Row],[Times]])-1)</f>
        <v>10:30 AM LOCAL  </v>
      </c>
      <c r="D345" s="1" t="str">
        <f>MID(iccwt20_2024[[#This Row],[Times]],FIND(",",iccwt20_2024[[#This Row],[Times]])-3,6)&amp;" 2024"</f>
        <v> 10, 1 2024</v>
      </c>
      <c r="E345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5" t="str">
        <f>TEXT(DATE(2024,MONTH(DATEVALUE(LEFT(iccwt20_2024[[#This Row],[Times]],3)&amp;" 1")),MID(iccwt20_2024[[#This Row],[Times]],5,2)),"dddd")</f>
        <v>Monday</v>
      </c>
      <c r="G345" t="s">
        <v>757</v>
      </c>
      <c r="H345" t="s">
        <v>424</v>
      </c>
      <c r="I345" t="s">
        <v>438</v>
      </c>
      <c r="J345" t="s">
        <v>763</v>
      </c>
      <c r="K345" t="s">
        <v>378</v>
      </c>
      <c r="L345" s="2" t="s">
        <v>767</v>
      </c>
      <c r="M345" s="2">
        <v>37</v>
      </c>
      <c r="N345" s="2">
        <v>34</v>
      </c>
      <c r="O345" s="2">
        <f>iccwt20_2024[[#This Row],[scored_4s]]+iccwt20_2024[[#This Row],[scored_6s]]</f>
        <v>4</v>
      </c>
      <c r="P345" s="2">
        <v>2</v>
      </c>
      <c r="Q345" s="2">
        <v>2</v>
      </c>
      <c r="R345" s="2">
        <v>108.82</v>
      </c>
      <c r="S345" s="2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344</v>
      </c>
    </row>
    <row r="346" spans="1:26">
      <c r="A346" t="s">
        <v>80</v>
      </c>
      <c r="B346" t="s">
        <v>34</v>
      </c>
      <c r="C346" s="1" t="str">
        <f>MID(iccwt20_2024[[#This Row],[Times]],FIND(",",iccwt20_2024[[#This Row],[Times]])+2,LEN(iccwt20_2024[[#This Row],[Times]])-FIND(",",iccwt20_2024[[#This Row],[Times]])-1)</f>
        <v>10:30 AM LOCAL  </v>
      </c>
      <c r="D346" s="1" t="str">
        <f>MID(iccwt20_2024[[#This Row],[Times]],FIND(",",iccwt20_2024[[#This Row],[Times]])-3,6)&amp;" 2024"</f>
        <v> 10, 1 2024</v>
      </c>
      <c r="E346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6" t="str">
        <f>TEXT(DATE(2024,MONTH(DATEVALUE(LEFT(iccwt20_2024[[#This Row],[Times]],3)&amp;" 1")),MID(iccwt20_2024[[#This Row],[Times]],5,2)),"dddd")</f>
        <v>Monday</v>
      </c>
      <c r="G346" t="s">
        <v>757</v>
      </c>
      <c r="H346" t="s">
        <v>424</v>
      </c>
      <c r="I346" t="s">
        <v>438</v>
      </c>
      <c r="J346" t="s">
        <v>763</v>
      </c>
      <c r="K346" t="s">
        <v>224</v>
      </c>
      <c r="L346" s="2" t="s">
        <v>768</v>
      </c>
      <c r="M346" s="2">
        <v>20</v>
      </c>
      <c r="N346" s="2">
        <v>27</v>
      </c>
      <c r="O346" s="2">
        <f>iccwt20_2024[[#This Row],[scored_4s]]+iccwt20_2024[[#This Row],[scored_6s]]</f>
        <v>2</v>
      </c>
      <c r="P346" s="2">
        <v>2</v>
      </c>
      <c r="Q346" s="2">
        <v>0</v>
      </c>
      <c r="R346" s="2">
        <v>74.07</v>
      </c>
      <c r="S346" s="2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345</v>
      </c>
    </row>
    <row r="347" spans="1:26">
      <c r="A347" t="s">
        <v>80</v>
      </c>
      <c r="B347" t="s">
        <v>34</v>
      </c>
      <c r="C347" s="1" t="str">
        <f>MID(iccwt20_2024[[#This Row],[Times]],FIND(",",iccwt20_2024[[#This Row],[Times]])+2,LEN(iccwt20_2024[[#This Row],[Times]])-FIND(",",iccwt20_2024[[#This Row],[Times]])-1)</f>
        <v>10:30 AM LOCAL  </v>
      </c>
      <c r="D347" s="1" t="str">
        <f>MID(iccwt20_2024[[#This Row],[Times]],FIND(",",iccwt20_2024[[#This Row],[Times]])-3,6)&amp;" 2024"</f>
        <v> 10, 1 2024</v>
      </c>
      <c r="E347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7" t="str">
        <f>TEXT(DATE(2024,MONTH(DATEVALUE(LEFT(iccwt20_2024[[#This Row],[Times]],3)&amp;" 1")),MID(iccwt20_2024[[#This Row],[Times]],5,2)),"dddd")</f>
        <v>Monday</v>
      </c>
      <c r="G347" t="s">
        <v>757</v>
      </c>
      <c r="H347" t="s">
        <v>424</v>
      </c>
      <c r="I347" t="s">
        <v>438</v>
      </c>
      <c r="J347" t="s">
        <v>763</v>
      </c>
      <c r="K347" t="s">
        <v>173</v>
      </c>
      <c r="L347" s="2" t="s">
        <v>768</v>
      </c>
      <c r="M347" s="2">
        <v>8</v>
      </c>
      <c r="N347" s="2">
        <v>9</v>
      </c>
      <c r="O347" s="2">
        <f>iccwt20_2024[[#This Row],[scored_4s]]+iccwt20_2024[[#This Row],[scored_6s]]</f>
        <v>0</v>
      </c>
      <c r="P347" s="2">
        <v>0</v>
      </c>
      <c r="Q347" s="2">
        <v>0</v>
      </c>
      <c r="R347" s="2">
        <v>88.89</v>
      </c>
      <c r="S347" s="2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346</v>
      </c>
    </row>
    <row r="348" spans="1:26">
      <c r="A348" t="s">
        <v>80</v>
      </c>
      <c r="B348" t="s">
        <v>34</v>
      </c>
      <c r="C348" s="1" t="str">
        <f>MID(iccwt20_2024[[#This Row],[Times]],FIND(",",iccwt20_2024[[#This Row],[Times]])+2,LEN(iccwt20_2024[[#This Row],[Times]])-FIND(",",iccwt20_2024[[#This Row],[Times]])-1)</f>
        <v>10:30 AM LOCAL  </v>
      </c>
      <c r="D348" s="1" t="str">
        <f>MID(iccwt20_2024[[#This Row],[Times]],FIND(",",iccwt20_2024[[#This Row],[Times]])-3,6)&amp;" 2024"</f>
        <v> 10, 1 2024</v>
      </c>
      <c r="E348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8" t="str">
        <f>TEXT(DATE(2024,MONTH(DATEVALUE(LEFT(iccwt20_2024[[#This Row],[Times]],3)&amp;" 1")),MID(iccwt20_2024[[#This Row],[Times]],5,2)),"dddd")</f>
        <v>Monday</v>
      </c>
      <c r="G348" t="s">
        <v>757</v>
      </c>
      <c r="H348" t="s">
        <v>424</v>
      </c>
      <c r="I348" t="s">
        <v>438</v>
      </c>
      <c r="J348" t="s">
        <v>763</v>
      </c>
      <c r="K348" t="s">
        <v>314</v>
      </c>
      <c r="L348" s="2" t="s">
        <v>475</v>
      </c>
      <c r="M348" s="2">
        <v>0</v>
      </c>
      <c r="N348" s="2">
        <v>1</v>
      </c>
      <c r="O348" s="2">
        <f>iccwt20_2024[[#This Row],[scored_4s]]+iccwt20_2024[[#This Row],[scored_6s]]</f>
        <v>0</v>
      </c>
      <c r="P348" s="2">
        <v>0</v>
      </c>
      <c r="Q348" s="2">
        <v>0</v>
      </c>
      <c r="R348" s="2">
        <v>0</v>
      </c>
      <c r="S348" s="2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347</v>
      </c>
    </row>
    <row r="349" spans="1:26">
      <c r="A349" t="s">
        <v>80</v>
      </c>
      <c r="B349" t="s">
        <v>34</v>
      </c>
      <c r="C349" s="1" t="str">
        <f>MID(iccwt20_2024[[#This Row],[Times]],FIND(",",iccwt20_2024[[#This Row],[Times]])+2,LEN(iccwt20_2024[[#This Row],[Times]])-FIND(",",iccwt20_2024[[#This Row],[Times]])-1)</f>
        <v>10:30 AM LOCAL  </v>
      </c>
      <c r="D349" s="1" t="str">
        <f>MID(iccwt20_2024[[#This Row],[Times]],FIND(",",iccwt20_2024[[#This Row],[Times]])-3,6)&amp;" 2024"</f>
        <v> 10, 1 2024</v>
      </c>
      <c r="E349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349" t="str">
        <f>TEXT(DATE(2024,MONTH(DATEVALUE(LEFT(iccwt20_2024[[#This Row],[Times]],3)&amp;" 1")),MID(iccwt20_2024[[#This Row],[Times]],5,2)),"dddd")</f>
        <v>Monday</v>
      </c>
      <c r="G349" t="s">
        <v>757</v>
      </c>
      <c r="H349" t="s">
        <v>424</v>
      </c>
      <c r="I349" t="s">
        <v>438</v>
      </c>
      <c r="J349" t="s">
        <v>763</v>
      </c>
      <c r="K349" t="s">
        <v>372</v>
      </c>
      <c r="L349" s="2" t="s">
        <v>475</v>
      </c>
      <c r="M349" s="2">
        <v>1</v>
      </c>
      <c r="N349" s="2">
        <v>1</v>
      </c>
      <c r="O349" s="2">
        <f>iccwt20_2024[[#This Row],[scored_4s]]+iccwt20_2024[[#This Row],[scored_6s]]</f>
        <v>0</v>
      </c>
      <c r="P349" s="2">
        <v>0</v>
      </c>
      <c r="Q349" s="2">
        <v>0</v>
      </c>
      <c r="R349" s="2">
        <v>100</v>
      </c>
      <c r="S349" s="2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348</v>
      </c>
    </row>
    <row r="350" spans="1:26">
      <c r="A350" t="s">
        <v>73</v>
      </c>
      <c r="B350" t="s">
        <v>34</v>
      </c>
      <c r="C350" s="1" t="str">
        <f>MID(iccwt20_2024[[#This Row],[Times]],FIND(",",iccwt20_2024[[#This Row],[Times]])+2,LEN(iccwt20_2024[[#This Row],[Times]])-FIND(",",iccwt20_2024[[#This Row],[Times]])-1)</f>
        <v>10:30 AM LOCAL  </v>
      </c>
      <c r="D350" s="1" t="str">
        <f>MID(iccwt20_2024[[#This Row],[Times]],FIND(",",iccwt20_2024[[#This Row],[Times]])-3,6)&amp;" 2024"</f>
        <v> 11, 1 2024</v>
      </c>
      <c r="E350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0" t="str">
        <f>TEXT(DATE(2024,MONTH(DATEVALUE(LEFT(iccwt20_2024[[#This Row],[Times]],3)&amp;" 1")),MID(iccwt20_2024[[#This Row],[Times]],5,2)),"dddd")</f>
        <v>Tuesday</v>
      </c>
      <c r="G350" t="s">
        <v>769</v>
      </c>
      <c r="H350" t="s">
        <v>425</v>
      </c>
      <c r="I350" t="s">
        <v>435</v>
      </c>
      <c r="J350" t="s">
        <v>770</v>
      </c>
      <c r="K350" t="s">
        <v>2</v>
      </c>
      <c r="L350" s="2" t="s">
        <v>733</v>
      </c>
      <c r="M350" s="2">
        <v>52</v>
      </c>
      <c r="N350" s="2">
        <v>44</v>
      </c>
      <c r="O350" s="2">
        <f>iccwt20_2024[[#This Row],[scored_4s]]+iccwt20_2024[[#This Row],[scored_6s]]</f>
        <v>8</v>
      </c>
      <c r="P350" s="2">
        <v>4</v>
      </c>
      <c r="Q350" s="2">
        <v>4</v>
      </c>
      <c r="R350" s="2">
        <v>118.18</v>
      </c>
      <c r="S350" s="2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349</v>
      </c>
    </row>
    <row r="351" spans="1:26">
      <c r="A351" t="s">
        <v>73</v>
      </c>
      <c r="B351" t="s">
        <v>34</v>
      </c>
      <c r="C351" s="1" t="str">
        <f>MID(iccwt20_2024[[#This Row],[Times]],FIND(",",iccwt20_2024[[#This Row],[Times]])+2,LEN(iccwt20_2024[[#This Row],[Times]])-FIND(",",iccwt20_2024[[#This Row],[Times]])-1)</f>
        <v>10:30 AM LOCAL  </v>
      </c>
      <c r="D351" s="1" t="str">
        <f>MID(iccwt20_2024[[#This Row],[Times]],FIND(",",iccwt20_2024[[#This Row],[Times]])-3,6)&amp;" 2024"</f>
        <v> 11, 1 2024</v>
      </c>
      <c r="E351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1" t="str">
        <f>TEXT(DATE(2024,MONTH(DATEVALUE(LEFT(iccwt20_2024[[#This Row],[Times]],3)&amp;" 1")),MID(iccwt20_2024[[#This Row],[Times]],5,2)),"dddd")</f>
        <v>Tuesday</v>
      </c>
      <c r="G351" t="s">
        <v>769</v>
      </c>
      <c r="H351" t="s">
        <v>425</v>
      </c>
      <c r="I351" t="s">
        <v>435</v>
      </c>
      <c r="J351" t="s">
        <v>770</v>
      </c>
      <c r="K351" t="s">
        <v>273</v>
      </c>
      <c r="L351" s="2" t="s">
        <v>771</v>
      </c>
      <c r="M351" s="2">
        <v>4</v>
      </c>
      <c r="N351" s="2">
        <v>7</v>
      </c>
      <c r="O351" s="2">
        <f>iccwt20_2024[[#This Row],[scored_4s]]+iccwt20_2024[[#This Row],[scored_6s]]</f>
        <v>1</v>
      </c>
      <c r="P351" s="2">
        <v>1</v>
      </c>
      <c r="Q351" s="2">
        <v>0</v>
      </c>
      <c r="R351" s="2">
        <v>57.14</v>
      </c>
      <c r="S351" s="2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350</v>
      </c>
    </row>
    <row r="352" spans="1:26">
      <c r="A352" t="s">
        <v>73</v>
      </c>
      <c r="B352" t="s">
        <v>34</v>
      </c>
      <c r="C352" s="1" t="str">
        <f>MID(iccwt20_2024[[#This Row],[Times]],FIND(",",iccwt20_2024[[#This Row],[Times]])+2,LEN(iccwt20_2024[[#This Row],[Times]])-FIND(",",iccwt20_2024[[#This Row],[Times]])-1)</f>
        <v>10:30 AM LOCAL  </v>
      </c>
      <c r="D352" s="1" t="str">
        <f>MID(iccwt20_2024[[#This Row],[Times]],FIND(",",iccwt20_2024[[#This Row],[Times]])-3,6)&amp;" 2024"</f>
        <v> 11, 1 2024</v>
      </c>
      <c r="E352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2" t="str">
        <f>TEXT(DATE(2024,MONTH(DATEVALUE(LEFT(iccwt20_2024[[#This Row],[Times]],3)&amp;" 1")),MID(iccwt20_2024[[#This Row],[Times]],5,2)),"dddd")</f>
        <v>Tuesday</v>
      </c>
      <c r="G352" t="s">
        <v>769</v>
      </c>
      <c r="H352" t="s">
        <v>425</v>
      </c>
      <c r="I352" t="s">
        <v>435</v>
      </c>
      <c r="J352" t="s">
        <v>770</v>
      </c>
      <c r="K352" t="s">
        <v>292</v>
      </c>
      <c r="L352" s="2" t="s">
        <v>772</v>
      </c>
      <c r="M352" s="2">
        <v>2</v>
      </c>
      <c r="N352" s="2">
        <v>6</v>
      </c>
      <c r="O352" s="2">
        <f>iccwt20_2024[[#This Row],[scored_4s]]+iccwt20_2024[[#This Row],[scored_6s]]</f>
        <v>0</v>
      </c>
      <c r="P352" s="2">
        <v>0</v>
      </c>
      <c r="Q352" s="2">
        <v>0</v>
      </c>
      <c r="R352" s="2">
        <v>33.33</v>
      </c>
      <c r="S352" s="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351</v>
      </c>
    </row>
    <row r="353" spans="1:26">
      <c r="A353" t="s">
        <v>73</v>
      </c>
      <c r="B353" t="s">
        <v>34</v>
      </c>
      <c r="C353" s="1" t="str">
        <f>MID(iccwt20_2024[[#This Row],[Times]],FIND(",",iccwt20_2024[[#This Row],[Times]])+2,LEN(iccwt20_2024[[#This Row],[Times]])-FIND(",",iccwt20_2024[[#This Row],[Times]])-1)</f>
        <v>10:30 AM LOCAL  </v>
      </c>
      <c r="D353" s="1" t="str">
        <f>MID(iccwt20_2024[[#This Row],[Times]],FIND(",",iccwt20_2024[[#This Row],[Times]])-3,6)&amp;" 2024"</f>
        <v> 11, 1 2024</v>
      </c>
      <c r="E353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3" t="str">
        <f>TEXT(DATE(2024,MONTH(DATEVALUE(LEFT(iccwt20_2024[[#This Row],[Times]],3)&amp;" 1")),MID(iccwt20_2024[[#This Row],[Times]],5,2)),"dddd")</f>
        <v>Tuesday</v>
      </c>
      <c r="G353" t="s">
        <v>769</v>
      </c>
      <c r="H353" t="s">
        <v>425</v>
      </c>
      <c r="I353" t="s">
        <v>435</v>
      </c>
      <c r="J353" t="s">
        <v>770</v>
      </c>
      <c r="K353" t="s">
        <v>276</v>
      </c>
      <c r="L353" s="2" t="s">
        <v>773</v>
      </c>
      <c r="M353" s="2">
        <v>1</v>
      </c>
      <c r="N353" s="2">
        <v>6</v>
      </c>
      <c r="O353" s="2">
        <f>iccwt20_2024[[#This Row],[scored_4s]]+iccwt20_2024[[#This Row],[scored_6s]]</f>
        <v>0</v>
      </c>
      <c r="P353" s="2">
        <v>0</v>
      </c>
      <c r="Q353" s="2">
        <v>0</v>
      </c>
      <c r="R353" s="2">
        <v>16.67</v>
      </c>
      <c r="S353" s="2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352</v>
      </c>
    </row>
    <row r="354" spans="1:26">
      <c r="A354" t="s">
        <v>73</v>
      </c>
      <c r="B354" t="s">
        <v>34</v>
      </c>
      <c r="C354" s="1" t="str">
        <f>MID(iccwt20_2024[[#This Row],[Times]],FIND(",",iccwt20_2024[[#This Row],[Times]])+2,LEN(iccwt20_2024[[#This Row],[Times]])-FIND(",",iccwt20_2024[[#This Row],[Times]])-1)</f>
        <v>10:30 AM LOCAL  </v>
      </c>
      <c r="D354" s="1" t="str">
        <f>MID(iccwt20_2024[[#This Row],[Times]],FIND(",",iccwt20_2024[[#This Row],[Times]])-3,6)&amp;" 2024"</f>
        <v> 11, 1 2024</v>
      </c>
      <c r="E354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4" t="str">
        <f>TEXT(DATE(2024,MONTH(DATEVALUE(LEFT(iccwt20_2024[[#This Row],[Times]],3)&amp;" 1")),MID(iccwt20_2024[[#This Row],[Times]],5,2)),"dddd")</f>
        <v>Tuesday</v>
      </c>
      <c r="G354" t="s">
        <v>769</v>
      </c>
      <c r="H354" t="s">
        <v>425</v>
      </c>
      <c r="I354" t="s">
        <v>435</v>
      </c>
      <c r="J354" t="s">
        <v>770</v>
      </c>
      <c r="K354" t="s">
        <v>353</v>
      </c>
      <c r="L354" s="2" t="s">
        <v>774</v>
      </c>
      <c r="M354" s="2">
        <v>2</v>
      </c>
      <c r="N354" s="2">
        <v>9</v>
      </c>
      <c r="O354" s="2">
        <f>iccwt20_2024[[#This Row],[scored_4s]]+iccwt20_2024[[#This Row],[scored_6s]]</f>
        <v>0</v>
      </c>
      <c r="P354" s="2">
        <v>0</v>
      </c>
      <c r="Q354" s="2">
        <v>0</v>
      </c>
      <c r="R354" s="2">
        <v>22.22</v>
      </c>
      <c r="S354" s="2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353</v>
      </c>
    </row>
    <row r="355" spans="1:26">
      <c r="A355" t="s">
        <v>73</v>
      </c>
      <c r="B355" t="s">
        <v>34</v>
      </c>
      <c r="C355" s="1" t="str">
        <f>MID(iccwt20_2024[[#This Row],[Times]],FIND(",",iccwt20_2024[[#This Row],[Times]])+2,LEN(iccwt20_2024[[#This Row],[Times]])-FIND(",",iccwt20_2024[[#This Row],[Times]])-1)</f>
        <v>10:30 AM LOCAL  </v>
      </c>
      <c r="D355" s="1" t="str">
        <f>MID(iccwt20_2024[[#This Row],[Times]],FIND(",",iccwt20_2024[[#This Row],[Times]])-3,6)&amp;" 2024"</f>
        <v> 11, 1 2024</v>
      </c>
      <c r="E355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5" t="str">
        <f>TEXT(DATE(2024,MONTH(DATEVALUE(LEFT(iccwt20_2024[[#This Row],[Times]],3)&amp;" 1")),MID(iccwt20_2024[[#This Row],[Times]],5,2)),"dddd")</f>
        <v>Tuesday</v>
      </c>
      <c r="G355" t="s">
        <v>769</v>
      </c>
      <c r="H355" t="s">
        <v>425</v>
      </c>
      <c r="I355" t="s">
        <v>435</v>
      </c>
      <c r="J355" t="s">
        <v>770</v>
      </c>
      <c r="K355" t="s">
        <v>307</v>
      </c>
      <c r="L355" s="2" t="s">
        <v>775</v>
      </c>
      <c r="M355" s="2">
        <v>0</v>
      </c>
      <c r="N355" s="2">
        <v>2</v>
      </c>
      <c r="O355" s="2">
        <f>iccwt20_2024[[#This Row],[scored_4s]]+iccwt20_2024[[#This Row],[scored_6s]]</f>
        <v>0</v>
      </c>
      <c r="P355" s="2">
        <v>0</v>
      </c>
      <c r="Q355" s="2">
        <v>0</v>
      </c>
      <c r="R355" s="2">
        <v>0</v>
      </c>
      <c r="S355" s="2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354</v>
      </c>
    </row>
    <row r="356" spans="1:26">
      <c r="A356" t="s">
        <v>73</v>
      </c>
      <c r="B356" t="s">
        <v>34</v>
      </c>
      <c r="C356" s="1" t="str">
        <f>MID(iccwt20_2024[[#This Row],[Times]],FIND(",",iccwt20_2024[[#This Row],[Times]])+2,LEN(iccwt20_2024[[#This Row],[Times]])-FIND(",",iccwt20_2024[[#This Row],[Times]])-1)</f>
        <v>10:30 AM LOCAL  </v>
      </c>
      <c r="D356" s="1" t="str">
        <f>MID(iccwt20_2024[[#This Row],[Times]],FIND(",",iccwt20_2024[[#This Row],[Times]])-3,6)&amp;" 2024"</f>
        <v> 11, 1 2024</v>
      </c>
      <c r="E356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6" t="str">
        <f>TEXT(DATE(2024,MONTH(DATEVALUE(LEFT(iccwt20_2024[[#This Row],[Times]],3)&amp;" 1")),MID(iccwt20_2024[[#This Row],[Times]],5,2)),"dddd")</f>
        <v>Tuesday</v>
      </c>
      <c r="G356" t="s">
        <v>769</v>
      </c>
      <c r="H356" t="s">
        <v>425</v>
      </c>
      <c r="I356" t="s">
        <v>435</v>
      </c>
      <c r="J356" t="s">
        <v>770</v>
      </c>
      <c r="K356" t="s">
        <v>327</v>
      </c>
      <c r="L356" s="2" t="s">
        <v>622</v>
      </c>
      <c r="M356" s="2">
        <v>10</v>
      </c>
      <c r="N356" s="2">
        <v>21</v>
      </c>
      <c r="O356" s="2">
        <f>iccwt20_2024[[#This Row],[scored_4s]]+iccwt20_2024[[#This Row],[scored_6s]]</f>
        <v>1</v>
      </c>
      <c r="P356" s="2">
        <v>1</v>
      </c>
      <c r="Q356" s="2">
        <v>0</v>
      </c>
      <c r="R356" s="2">
        <v>47.62</v>
      </c>
      <c r="S356" s="2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355</v>
      </c>
    </row>
    <row r="357" spans="1:26">
      <c r="A357" t="s">
        <v>73</v>
      </c>
      <c r="B357" t="s">
        <v>34</v>
      </c>
      <c r="C357" s="1" t="str">
        <f>MID(iccwt20_2024[[#This Row],[Times]],FIND(",",iccwt20_2024[[#This Row],[Times]])+2,LEN(iccwt20_2024[[#This Row],[Times]])-FIND(",",iccwt20_2024[[#This Row],[Times]])-1)</f>
        <v>10:30 AM LOCAL  </v>
      </c>
      <c r="D357" s="1" t="str">
        <f>MID(iccwt20_2024[[#This Row],[Times]],FIND(",",iccwt20_2024[[#This Row],[Times]])-3,6)&amp;" 2024"</f>
        <v> 11, 1 2024</v>
      </c>
      <c r="E357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7" t="str">
        <f>TEXT(DATE(2024,MONTH(DATEVALUE(LEFT(iccwt20_2024[[#This Row],[Times]],3)&amp;" 1")),MID(iccwt20_2024[[#This Row],[Times]],5,2)),"dddd")</f>
        <v>Tuesday</v>
      </c>
      <c r="G357" t="s">
        <v>769</v>
      </c>
      <c r="H357" t="s">
        <v>425</v>
      </c>
      <c r="I357" t="s">
        <v>435</v>
      </c>
      <c r="J357" t="s">
        <v>770</v>
      </c>
      <c r="K357" t="s">
        <v>193</v>
      </c>
      <c r="L357" s="2" t="s">
        <v>475</v>
      </c>
      <c r="M357" s="2">
        <v>13</v>
      </c>
      <c r="N357" s="2">
        <v>14</v>
      </c>
      <c r="O357" s="2">
        <f>iccwt20_2024[[#This Row],[scored_4s]]+iccwt20_2024[[#This Row],[scored_6s]]</f>
        <v>1</v>
      </c>
      <c r="P357" s="2">
        <v>0</v>
      </c>
      <c r="Q357" s="2">
        <v>1</v>
      </c>
      <c r="R357" s="2">
        <v>92.86</v>
      </c>
      <c r="S357" s="2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356</v>
      </c>
    </row>
    <row r="358" spans="1:26">
      <c r="A358" t="s">
        <v>73</v>
      </c>
      <c r="B358" t="s">
        <v>34</v>
      </c>
      <c r="C358" s="1" t="str">
        <f>MID(iccwt20_2024[[#This Row],[Times]],FIND(",",iccwt20_2024[[#This Row],[Times]])+2,LEN(iccwt20_2024[[#This Row],[Times]])-FIND(",",iccwt20_2024[[#This Row],[Times]])-1)</f>
        <v>10:30 AM LOCAL  </v>
      </c>
      <c r="D358" s="1" t="str">
        <f>MID(iccwt20_2024[[#This Row],[Times]],FIND(",",iccwt20_2024[[#This Row],[Times]])-3,6)&amp;" 2024"</f>
        <v> 11, 1 2024</v>
      </c>
      <c r="E358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8" t="str">
        <f>TEXT(DATE(2024,MONTH(DATEVALUE(LEFT(iccwt20_2024[[#This Row],[Times]],3)&amp;" 1")),MID(iccwt20_2024[[#This Row],[Times]],5,2)),"dddd")</f>
        <v>Tuesday</v>
      </c>
      <c r="G358" t="s">
        <v>769</v>
      </c>
      <c r="H358" t="s">
        <v>425</v>
      </c>
      <c r="I358" t="s">
        <v>435</v>
      </c>
      <c r="J358" t="s">
        <v>770</v>
      </c>
      <c r="K358" t="s">
        <v>133</v>
      </c>
      <c r="L358" s="2" t="s">
        <v>475</v>
      </c>
      <c r="M358" s="2">
        <v>9</v>
      </c>
      <c r="N358" s="2">
        <v>11</v>
      </c>
      <c r="O358" s="2">
        <f>iccwt20_2024[[#This Row],[scored_4s]]+iccwt20_2024[[#This Row],[scored_6s]]</f>
        <v>1</v>
      </c>
      <c r="P358" s="2">
        <v>1</v>
      </c>
      <c r="Q358" s="2">
        <v>0</v>
      </c>
      <c r="R358" s="2">
        <v>81.82</v>
      </c>
      <c r="S358" s="2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357</v>
      </c>
    </row>
    <row r="359" spans="1:26">
      <c r="A359" t="s">
        <v>73</v>
      </c>
      <c r="B359" t="s">
        <v>34</v>
      </c>
      <c r="C359" s="1" t="str">
        <f>MID(iccwt20_2024[[#This Row],[Times]],FIND(",",iccwt20_2024[[#This Row],[Times]])+2,LEN(iccwt20_2024[[#This Row],[Times]])-FIND(",",iccwt20_2024[[#This Row],[Times]])-1)</f>
        <v>10:30 AM LOCAL  </v>
      </c>
      <c r="D359" s="1" t="str">
        <f>MID(iccwt20_2024[[#This Row],[Times]],FIND(",",iccwt20_2024[[#This Row],[Times]])-3,6)&amp;" 2024"</f>
        <v> 11, 1 2024</v>
      </c>
      <c r="E359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59" t="str">
        <f>TEXT(DATE(2024,MONTH(DATEVALUE(LEFT(iccwt20_2024[[#This Row],[Times]],3)&amp;" 1")),MID(iccwt20_2024[[#This Row],[Times]],5,2)),"dddd")</f>
        <v>Tuesday</v>
      </c>
      <c r="G359" t="s">
        <v>769</v>
      </c>
      <c r="H359" t="s">
        <v>435</v>
      </c>
      <c r="I359" t="s">
        <v>425</v>
      </c>
      <c r="J359" t="s">
        <v>776</v>
      </c>
      <c r="K359" t="s">
        <v>255</v>
      </c>
      <c r="L359" s="2" t="s">
        <v>475</v>
      </c>
      <c r="M359" s="2">
        <v>53</v>
      </c>
      <c r="N359" s="2">
        <v>53</v>
      </c>
      <c r="O359" s="2">
        <f>iccwt20_2024[[#This Row],[scored_4s]]+iccwt20_2024[[#This Row],[scored_6s]]</f>
        <v>3</v>
      </c>
      <c r="P359" s="2">
        <v>2</v>
      </c>
      <c r="Q359" s="2">
        <v>1</v>
      </c>
      <c r="R359" s="2">
        <v>100</v>
      </c>
      <c r="S359" s="2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358</v>
      </c>
    </row>
    <row r="360" spans="1:26">
      <c r="A360" t="s">
        <v>73</v>
      </c>
      <c r="B360" t="s">
        <v>34</v>
      </c>
      <c r="C360" s="1" t="str">
        <f>MID(iccwt20_2024[[#This Row],[Times]],FIND(",",iccwt20_2024[[#This Row],[Times]])+2,LEN(iccwt20_2024[[#This Row],[Times]])-FIND(",",iccwt20_2024[[#This Row],[Times]])-1)</f>
        <v>10:30 AM LOCAL  </v>
      </c>
      <c r="D360" s="1" t="str">
        <f>MID(iccwt20_2024[[#This Row],[Times]],FIND(",",iccwt20_2024[[#This Row],[Times]])-3,6)&amp;" 2024"</f>
        <v> 11, 1 2024</v>
      </c>
      <c r="E360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60" t="str">
        <f>TEXT(DATE(2024,MONTH(DATEVALUE(LEFT(iccwt20_2024[[#This Row],[Times]],3)&amp;" 1")),MID(iccwt20_2024[[#This Row],[Times]],5,2)),"dddd")</f>
        <v>Tuesday</v>
      </c>
      <c r="G360" t="s">
        <v>769</v>
      </c>
      <c r="H360" t="s">
        <v>435</v>
      </c>
      <c r="I360" t="s">
        <v>425</v>
      </c>
      <c r="J360" t="s">
        <v>776</v>
      </c>
      <c r="K360" t="s">
        <v>330</v>
      </c>
      <c r="L360" s="2" t="s">
        <v>479</v>
      </c>
      <c r="M360" s="2">
        <v>6</v>
      </c>
      <c r="N360" s="2">
        <v>12</v>
      </c>
      <c r="O360" s="2">
        <f>iccwt20_2024[[#This Row],[scored_4s]]+iccwt20_2024[[#This Row],[scored_6s]]</f>
        <v>0</v>
      </c>
      <c r="P360" s="2">
        <v>0</v>
      </c>
      <c r="Q360" s="2">
        <v>0</v>
      </c>
      <c r="R360" s="2">
        <v>50</v>
      </c>
      <c r="S360" s="2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359</v>
      </c>
    </row>
    <row r="361" spans="1:26">
      <c r="A361" t="s">
        <v>73</v>
      </c>
      <c r="B361" t="s">
        <v>34</v>
      </c>
      <c r="C361" s="1" t="str">
        <f>MID(iccwt20_2024[[#This Row],[Times]],FIND(",",iccwt20_2024[[#This Row],[Times]])+2,LEN(iccwt20_2024[[#This Row],[Times]])-FIND(",",iccwt20_2024[[#This Row],[Times]])-1)</f>
        <v>10:30 AM LOCAL  </v>
      </c>
      <c r="D361" s="1" t="str">
        <f>MID(iccwt20_2024[[#This Row],[Times]],FIND(",",iccwt20_2024[[#This Row],[Times]])-3,6)&amp;" 2024"</f>
        <v> 11, 1 2024</v>
      </c>
      <c r="E361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61" t="str">
        <f>TEXT(DATE(2024,MONTH(DATEVALUE(LEFT(iccwt20_2024[[#This Row],[Times]],3)&amp;" 1")),MID(iccwt20_2024[[#This Row],[Times]],5,2)),"dddd")</f>
        <v>Tuesday</v>
      </c>
      <c r="G361" t="s">
        <v>769</v>
      </c>
      <c r="H361" t="s">
        <v>435</v>
      </c>
      <c r="I361" t="s">
        <v>425</v>
      </c>
      <c r="J361" t="s">
        <v>776</v>
      </c>
      <c r="K361" t="s">
        <v>87</v>
      </c>
      <c r="L361" s="2" t="s">
        <v>479</v>
      </c>
      <c r="M361" s="2">
        <v>33</v>
      </c>
      <c r="N361" s="2">
        <v>33</v>
      </c>
      <c r="O361" s="2">
        <f>iccwt20_2024[[#This Row],[scored_4s]]+iccwt20_2024[[#This Row],[scored_6s]]</f>
        <v>2</v>
      </c>
      <c r="P361" s="2">
        <v>1</v>
      </c>
      <c r="Q361" s="2">
        <v>1</v>
      </c>
      <c r="R361" s="2">
        <v>100</v>
      </c>
      <c r="S361" s="2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360</v>
      </c>
    </row>
    <row r="362" spans="1:26">
      <c r="A362" t="s">
        <v>73</v>
      </c>
      <c r="B362" t="s">
        <v>34</v>
      </c>
      <c r="C362" s="1" t="str">
        <f>MID(iccwt20_2024[[#This Row],[Times]],FIND(",",iccwt20_2024[[#This Row],[Times]])+2,LEN(iccwt20_2024[[#This Row],[Times]])-FIND(",",iccwt20_2024[[#This Row],[Times]])-1)</f>
        <v>10:30 AM LOCAL  </v>
      </c>
      <c r="D362" s="1" t="str">
        <f>MID(iccwt20_2024[[#This Row],[Times]],FIND(",",iccwt20_2024[[#This Row],[Times]])-3,6)&amp;" 2024"</f>
        <v> 11, 1 2024</v>
      </c>
      <c r="E362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62" t="str">
        <f>TEXT(DATE(2024,MONTH(DATEVALUE(LEFT(iccwt20_2024[[#This Row],[Times]],3)&amp;" 1")),MID(iccwt20_2024[[#This Row],[Times]],5,2)),"dddd")</f>
        <v>Tuesday</v>
      </c>
      <c r="G362" t="s">
        <v>769</v>
      </c>
      <c r="H362" t="s">
        <v>435</v>
      </c>
      <c r="I362" t="s">
        <v>425</v>
      </c>
      <c r="J362" t="s">
        <v>776</v>
      </c>
      <c r="K362" t="s">
        <v>141</v>
      </c>
      <c r="L362" s="2" t="s">
        <v>777</v>
      </c>
      <c r="M362" s="2">
        <v>4</v>
      </c>
      <c r="N362" s="2">
        <v>6</v>
      </c>
      <c r="O362" s="2">
        <f>iccwt20_2024[[#This Row],[scored_4s]]+iccwt20_2024[[#This Row],[scored_6s]]</f>
        <v>0</v>
      </c>
      <c r="P362" s="2">
        <v>0</v>
      </c>
      <c r="Q362" s="2">
        <v>0</v>
      </c>
      <c r="R362" s="2">
        <v>66.67</v>
      </c>
      <c r="S362" s="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361</v>
      </c>
    </row>
    <row r="363" spans="1:26">
      <c r="A363" t="s">
        <v>73</v>
      </c>
      <c r="B363" t="s">
        <v>34</v>
      </c>
      <c r="C363" s="1" t="str">
        <f>MID(iccwt20_2024[[#This Row],[Times]],FIND(",",iccwt20_2024[[#This Row],[Times]])+2,LEN(iccwt20_2024[[#This Row],[Times]])-FIND(",",iccwt20_2024[[#This Row],[Times]])-1)</f>
        <v>10:30 AM LOCAL  </v>
      </c>
      <c r="D363" s="1" t="str">
        <f>MID(iccwt20_2024[[#This Row],[Times]],FIND(",",iccwt20_2024[[#This Row],[Times]])-3,6)&amp;" 2024"</f>
        <v> 11, 1 2024</v>
      </c>
      <c r="E363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363" t="str">
        <f>TEXT(DATE(2024,MONTH(DATEVALUE(LEFT(iccwt20_2024[[#This Row],[Times]],3)&amp;" 1")),MID(iccwt20_2024[[#This Row],[Times]],5,2)),"dddd")</f>
        <v>Tuesday</v>
      </c>
      <c r="G363" t="s">
        <v>769</v>
      </c>
      <c r="H363" t="s">
        <v>435</v>
      </c>
      <c r="I363" t="s">
        <v>425</v>
      </c>
      <c r="J363" t="s">
        <v>776</v>
      </c>
      <c r="K363" t="s">
        <v>383</v>
      </c>
      <c r="L363" s="2" t="s">
        <v>475</v>
      </c>
      <c r="M363" s="2">
        <v>2</v>
      </c>
      <c r="N363" s="2">
        <v>1</v>
      </c>
      <c r="O363" s="2">
        <f>iccwt20_2024[[#This Row],[scored_4s]]+iccwt20_2024[[#This Row],[scored_6s]]</f>
        <v>0</v>
      </c>
      <c r="P363" s="2">
        <v>0</v>
      </c>
      <c r="Q363" s="2">
        <v>0</v>
      </c>
      <c r="R363" s="2">
        <v>200</v>
      </c>
      <c r="S363" s="2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362</v>
      </c>
    </row>
    <row r="364" spans="1:26">
      <c r="A364" t="s">
        <v>26</v>
      </c>
      <c r="B364" t="s">
        <v>40</v>
      </c>
      <c r="C364" s="1" t="str">
        <f>MID(iccwt20_2024[[#This Row],[Times]],FIND(",",iccwt20_2024[[#This Row],[Times]])+2,LEN(iccwt20_2024[[#This Row],[Times]])-FIND(",",iccwt20_2024[[#This Row],[Times]])-1)</f>
        <v>08:30 PM LOCAL  </v>
      </c>
      <c r="D364" s="1" t="str">
        <f>MID(iccwt20_2024[[#This Row],[Times]],FIND(",",iccwt20_2024[[#This Row],[Times]])-3,6)&amp;" 2024"</f>
        <v> 11, 0 2024</v>
      </c>
      <c r="E364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4" t="str">
        <f>TEXT(DATE(2024,MONTH(DATEVALUE(LEFT(iccwt20_2024[[#This Row],[Times]],3)&amp;" 1")),MID(iccwt20_2024[[#This Row],[Times]],5,2)),"dddd")</f>
        <v>Tuesday</v>
      </c>
      <c r="G364" t="s">
        <v>778</v>
      </c>
      <c r="H364" t="s">
        <v>429</v>
      </c>
      <c r="I364" t="s">
        <v>423</v>
      </c>
      <c r="J364" t="s">
        <v>779</v>
      </c>
      <c r="K364" t="s">
        <v>246</v>
      </c>
      <c r="L364" s="2" t="s">
        <v>713</v>
      </c>
      <c r="M364" s="2">
        <v>10</v>
      </c>
      <c r="N364" s="2">
        <v>10</v>
      </c>
      <c r="O364" s="2">
        <f>iccwt20_2024[[#This Row],[scored_4s]]+iccwt20_2024[[#This Row],[scored_6s]]</f>
        <v>2</v>
      </c>
      <c r="P364" s="2">
        <v>2</v>
      </c>
      <c r="Q364" s="2">
        <v>0</v>
      </c>
      <c r="R364" s="2">
        <v>100</v>
      </c>
      <c r="S364" s="2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363</v>
      </c>
    </row>
    <row r="365" spans="1:26">
      <c r="A365" t="s">
        <v>26</v>
      </c>
      <c r="B365" t="s">
        <v>40</v>
      </c>
      <c r="C365" s="1" t="str">
        <f>MID(iccwt20_2024[[#This Row],[Times]],FIND(",",iccwt20_2024[[#This Row],[Times]])+2,LEN(iccwt20_2024[[#This Row],[Times]])-FIND(",",iccwt20_2024[[#This Row],[Times]])-1)</f>
        <v>08:30 PM LOCAL  </v>
      </c>
      <c r="D365" s="1" t="str">
        <f>MID(iccwt20_2024[[#This Row],[Times]],FIND(",",iccwt20_2024[[#This Row],[Times]])-3,6)&amp;" 2024"</f>
        <v> 11, 0 2024</v>
      </c>
      <c r="E365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5" t="str">
        <f>TEXT(DATE(2024,MONTH(DATEVALUE(LEFT(iccwt20_2024[[#This Row],[Times]],3)&amp;" 1")),MID(iccwt20_2024[[#This Row],[Times]],5,2)),"dddd")</f>
        <v>Tuesday</v>
      </c>
      <c r="G365" t="s">
        <v>778</v>
      </c>
      <c r="H365" t="s">
        <v>429</v>
      </c>
      <c r="I365" t="s">
        <v>423</v>
      </c>
      <c r="J365" t="s">
        <v>779</v>
      </c>
      <c r="K365" t="s">
        <v>279</v>
      </c>
      <c r="L365" s="2" t="s">
        <v>713</v>
      </c>
      <c r="M365" s="2">
        <v>2</v>
      </c>
      <c r="N365" s="2">
        <v>7</v>
      </c>
      <c r="O365" s="2">
        <f>iccwt20_2024[[#This Row],[scored_4s]]+iccwt20_2024[[#This Row],[scored_6s]]</f>
        <v>0</v>
      </c>
      <c r="P365" s="2">
        <v>0</v>
      </c>
      <c r="Q365" s="2">
        <v>0</v>
      </c>
      <c r="R365" s="2">
        <v>28.57</v>
      </c>
      <c r="S365" s="2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364</v>
      </c>
    </row>
    <row r="366" spans="1:26">
      <c r="A366" t="s">
        <v>26</v>
      </c>
      <c r="B366" t="s">
        <v>40</v>
      </c>
      <c r="C366" s="1" t="str">
        <f>MID(iccwt20_2024[[#This Row],[Times]],FIND(",",iccwt20_2024[[#This Row],[Times]])+2,LEN(iccwt20_2024[[#This Row],[Times]])-FIND(",",iccwt20_2024[[#This Row],[Times]])-1)</f>
        <v>08:30 PM LOCAL  </v>
      </c>
      <c r="D366" s="1" t="str">
        <f>MID(iccwt20_2024[[#This Row],[Times]],FIND(",",iccwt20_2024[[#This Row],[Times]])-3,6)&amp;" 2024"</f>
        <v> 11, 0 2024</v>
      </c>
      <c r="E366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6" t="str">
        <f>TEXT(DATE(2024,MONTH(DATEVALUE(LEFT(iccwt20_2024[[#This Row],[Times]],3)&amp;" 1")),MID(iccwt20_2024[[#This Row],[Times]],5,2)),"dddd")</f>
        <v>Tuesday</v>
      </c>
      <c r="G366" t="s">
        <v>778</v>
      </c>
      <c r="H366" t="s">
        <v>429</v>
      </c>
      <c r="I366" t="s">
        <v>423</v>
      </c>
      <c r="J366" t="s">
        <v>779</v>
      </c>
      <c r="K366" t="s">
        <v>175</v>
      </c>
      <c r="L366" s="2" t="s">
        <v>780</v>
      </c>
      <c r="M366" s="2">
        <v>1</v>
      </c>
      <c r="N366" s="2">
        <v>6</v>
      </c>
      <c r="O366" s="2">
        <f>iccwt20_2024[[#This Row],[scored_4s]]+iccwt20_2024[[#This Row],[scored_6s]]</f>
        <v>0</v>
      </c>
      <c r="P366" s="2">
        <v>0</v>
      </c>
      <c r="Q366" s="2">
        <v>0</v>
      </c>
      <c r="R366" s="2">
        <v>16.67</v>
      </c>
      <c r="S366" s="2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365</v>
      </c>
    </row>
    <row r="367" spans="1:26">
      <c r="A367" t="s">
        <v>26</v>
      </c>
      <c r="B367" t="s">
        <v>40</v>
      </c>
      <c r="C367" s="1" t="str">
        <f>MID(iccwt20_2024[[#This Row],[Times]],FIND(",",iccwt20_2024[[#This Row],[Times]])+2,LEN(iccwt20_2024[[#This Row],[Times]])-FIND(",",iccwt20_2024[[#This Row],[Times]])-1)</f>
        <v>08:30 PM LOCAL  </v>
      </c>
      <c r="D367" s="1" t="str">
        <f>MID(iccwt20_2024[[#This Row],[Times]],FIND(",",iccwt20_2024[[#This Row],[Times]])-3,6)&amp;" 2024"</f>
        <v> 11, 0 2024</v>
      </c>
      <c r="E367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7" t="str">
        <f>TEXT(DATE(2024,MONTH(DATEVALUE(LEFT(iccwt20_2024[[#This Row],[Times]],3)&amp;" 1")),MID(iccwt20_2024[[#This Row],[Times]],5,2)),"dddd")</f>
        <v>Tuesday</v>
      </c>
      <c r="G367" t="s">
        <v>778</v>
      </c>
      <c r="H367" t="s">
        <v>429</v>
      </c>
      <c r="I367" t="s">
        <v>423</v>
      </c>
      <c r="J367" t="s">
        <v>779</v>
      </c>
      <c r="K367" t="s">
        <v>149</v>
      </c>
      <c r="L367" s="2" t="s">
        <v>781</v>
      </c>
      <c r="M367" s="2">
        <v>36</v>
      </c>
      <c r="N367" s="2">
        <v>43</v>
      </c>
      <c r="O367" s="2">
        <f>iccwt20_2024[[#This Row],[scored_4s]]+iccwt20_2024[[#This Row],[scored_6s]]</f>
        <v>5</v>
      </c>
      <c r="P367" s="2">
        <v>4</v>
      </c>
      <c r="Q367" s="2">
        <v>1</v>
      </c>
      <c r="R367" s="2">
        <v>83.72</v>
      </c>
      <c r="S367" s="2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366</v>
      </c>
    </row>
    <row r="368" spans="1:26">
      <c r="A368" t="s">
        <v>26</v>
      </c>
      <c r="B368" t="s">
        <v>40</v>
      </c>
      <c r="C368" s="1" t="str">
        <f>MID(iccwt20_2024[[#This Row],[Times]],FIND(",",iccwt20_2024[[#This Row],[Times]])+2,LEN(iccwt20_2024[[#This Row],[Times]])-FIND(",",iccwt20_2024[[#This Row],[Times]])-1)</f>
        <v>08:30 PM LOCAL  </v>
      </c>
      <c r="D368" s="1" t="str">
        <f>MID(iccwt20_2024[[#This Row],[Times]],FIND(",",iccwt20_2024[[#This Row],[Times]])-3,6)&amp;" 2024"</f>
        <v> 11, 0 2024</v>
      </c>
      <c r="E368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8" t="str">
        <f>TEXT(DATE(2024,MONTH(DATEVALUE(LEFT(iccwt20_2024[[#This Row],[Times]],3)&amp;" 1")),MID(iccwt20_2024[[#This Row],[Times]],5,2)),"dddd")</f>
        <v>Tuesday</v>
      </c>
      <c r="G368" t="s">
        <v>778</v>
      </c>
      <c r="H368" t="s">
        <v>429</v>
      </c>
      <c r="I368" t="s">
        <v>423</v>
      </c>
      <c r="J368" t="s">
        <v>779</v>
      </c>
      <c r="K368" t="s">
        <v>357</v>
      </c>
      <c r="L368" s="2" t="s">
        <v>603</v>
      </c>
      <c r="M368" s="2">
        <v>3</v>
      </c>
      <c r="N368" s="2">
        <v>9</v>
      </c>
      <c r="O368" s="2">
        <f>iccwt20_2024[[#This Row],[scored_4s]]+iccwt20_2024[[#This Row],[scored_6s]]</f>
        <v>0</v>
      </c>
      <c r="P368" s="2">
        <v>0</v>
      </c>
      <c r="Q368" s="2">
        <v>0</v>
      </c>
      <c r="R368" s="2">
        <v>33.33</v>
      </c>
      <c r="S368" s="2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367</v>
      </c>
    </row>
    <row r="369" spans="1:26">
      <c r="A369" t="s">
        <v>26</v>
      </c>
      <c r="B369" t="s">
        <v>40</v>
      </c>
      <c r="C369" s="1" t="str">
        <f>MID(iccwt20_2024[[#This Row],[Times]],FIND(",",iccwt20_2024[[#This Row],[Times]])+2,LEN(iccwt20_2024[[#This Row],[Times]])-FIND(",",iccwt20_2024[[#This Row],[Times]])-1)</f>
        <v>08:30 PM LOCAL  </v>
      </c>
      <c r="D369" s="1" t="str">
        <f>MID(iccwt20_2024[[#This Row],[Times]],FIND(",",iccwt20_2024[[#This Row],[Times]])-3,6)&amp;" 2024"</f>
        <v> 11, 0 2024</v>
      </c>
      <c r="E369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69" t="str">
        <f>TEXT(DATE(2024,MONTH(DATEVALUE(LEFT(iccwt20_2024[[#This Row],[Times]],3)&amp;" 1")),MID(iccwt20_2024[[#This Row],[Times]],5,2)),"dddd")</f>
        <v>Tuesday</v>
      </c>
      <c r="G369" t="s">
        <v>778</v>
      </c>
      <c r="H369" t="s">
        <v>429</v>
      </c>
      <c r="I369" t="s">
        <v>423</v>
      </c>
      <c r="J369" t="s">
        <v>779</v>
      </c>
      <c r="K369" t="s">
        <v>396</v>
      </c>
      <c r="L369" s="2" t="s">
        <v>782</v>
      </c>
      <c r="M369" s="2">
        <v>1</v>
      </c>
      <c r="N369" s="2">
        <v>4</v>
      </c>
      <c r="O369" s="2">
        <f>iccwt20_2024[[#This Row],[scored_4s]]+iccwt20_2024[[#This Row],[scored_6s]]</f>
        <v>0</v>
      </c>
      <c r="P369" s="2">
        <v>0</v>
      </c>
      <c r="Q369" s="2">
        <v>0</v>
      </c>
      <c r="R369" s="2">
        <v>25</v>
      </c>
      <c r="S369" s="2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368</v>
      </c>
    </row>
    <row r="370" spans="1:26">
      <c r="A370" t="s">
        <v>26</v>
      </c>
      <c r="B370" t="s">
        <v>40</v>
      </c>
      <c r="C370" s="1" t="str">
        <f>MID(iccwt20_2024[[#This Row],[Times]],FIND(",",iccwt20_2024[[#This Row],[Times]])+2,LEN(iccwt20_2024[[#This Row],[Times]])-FIND(",",iccwt20_2024[[#This Row],[Times]])-1)</f>
        <v>08:30 PM LOCAL  </v>
      </c>
      <c r="D370" s="1" t="str">
        <f>MID(iccwt20_2024[[#This Row],[Times]],FIND(",",iccwt20_2024[[#This Row],[Times]])-3,6)&amp;" 2024"</f>
        <v> 11, 0 2024</v>
      </c>
      <c r="E370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0" t="str">
        <f>TEXT(DATE(2024,MONTH(DATEVALUE(LEFT(iccwt20_2024[[#This Row],[Times]],3)&amp;" 1")),MID(iccwt20_2024[[#This Row],[Times]],5,2)),"dddd")</f>
        <v>Tuesday</v>
      </c>
      <c r="G370" t="s">
        <v>778</v>
      </c>
      <c r="H370" t="s">
        <v>429</v>
      </c>
      <c r="I370" t="s">
        <v>423</v>
      </c>
      <c r="J370" t="s">
        <v>779</v>
      </c>
      <c r="K370" t="s">
        <v>394</v>
      </c>
      <c r="L370" s="2" t="s">
        <v>607</v>
      </c>
      <c r="M370" s="2">
        <v>1</v>
      </c>
      <c r="N370" s="2">
        <v>7</v>
      </c>
      <c r="O370" s="2">
        <f>iccwt20_2024[[#This Row],[scored_4s]]+iccwt20_2024[[#This Row],[scored_6s]]</f>
        <v>0</v>
      </c>
      <c r="P370" s="2">
        <v>0</v>
      </c>
      <c r="Q370" s="2">
        <v>0</v>
      </c>
      <c r="R370" s="2">
        <v>14.29</v>
      </c>
      <c r="S370" s="2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369</v>
      </c>
    </row>
    <row r="371" spans="1:26">
      <c r="A371" t="s">
        <v>26</v>
      </c>
      <c r="B371" t="s">
        <v>40</v>
      </c>
      <c r="C371" s="1" t="str">
        <f>MID(iccwt20_2024[[#This Row],[Times]],FIND(",",iccwt20_2024[[#This Row],[Times]])+2,LEN(iccwt20_2024[[#This Row],[Times]])-FIND(",",iccwt20_2024[[#This Row],[Times]])-1)</f>
        <v>08:30 PM LOCAL  </v>
      </c>
      <c r="D371" s="1" t="str">
        <f>MID(iccwt20_2024[[#This Row],[Times]],FIND(",",iccwt20_2024[[#This Row],[Times]])-3,6)&amp;" 2024"</f>
        <v> 11, 0 2024</v>
      </c>
      <c r="E371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1" t="str">
        <f>TEXT(DATE(2024,MONTH(DATEVALUE(LEFT(iccwt20_2024[[#This Row],[Times]],3)&amp;" 1")),MID(iccwt20_2024[[#This Row],[Times]],5,2)),"dddd")</f>
        <v>Tuesday</v>
      </c>
      <c r="G371" t="s">
        <v>778</v>
      </c>
      <c r="H371" t="s">
        <v>429</v>
      </c>
      <c r="I371" t="s">
        <v>423</v>
      </c>
      <c r="J371" t="s">
        <v>779</v>
      </c>
      <c r="K371" t="s">
        <v>382</v>
      </c>
      <c r="L371" s="2" t="s">
        <v>783</v>
      </c>
      <c r="M371" s="2">
        <v>7</v>
      </c>
      <c r="N371" s="2">
        <v>7</v>
      </c>
      <c r="O371" s="2">
        <f>iccwt20_2024[[#This Row],[scored_4s]]+iccwt20_2024[[#This Row],[scored_6s]]</f>
        <v>1</v>
      </c>
      <c r="P371" s="2">
        <v>0</v>
      </c>
      <c r="Q371" s="2">
        <v>1</v>
      </c>
      <c r="R371" s="2">
        <v>100</v>
      </c>
      <c r="S371" s="2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370</v>
      </c>
    </row>
    <row r="372" spans="1:26">
      <c r="A372" t="s">
        <v>26</v>
      </c>
      <c r="B372" t="s">
        <v>40</v>
      </c>
      <c r="C372" s="1" t="str">
        <f>MID(iccwt20_2024[[#This Row],[Times]],FIND(",",iccwt20_2024[[#This Row],[Times]])+2,LEN(iccwt20_2024[[#This Row],[Times]])-FIND(",",iccwt20_2024[[#This Row],[Times]])-1)</f>
        <v>08:30 PM LOCAL  </v>
      </c>
      <c r="D372" s="1" t="str">
        <f>MID(iccwt20_2024[[#This Row],[Times]],FIND(",",iccwt20_2024[[#This Row],[Times]])-3,6)&amp;" 2024"</f>
        <v> 11, 0 2024</v>
      </c>
      <c r="E372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2" t="str">
        <f>TEXT(DATE(2024,MONTH(DATEVALUE(LEFT(iccwt20_2024[[#This Row],[Times]],3)&amp;" 1")),MID(iccwt20_2024[[#This Row],[Times]],5,2)),"dddd")</f>
        <v>Tuesday</v>
      </c>
      <c r="G372" t="s">
        <v>778</v>
      </c>
      <c r="H372" t="s">
        <v>429</v>
      </c>
      <c r="I372" t="s">
        <v>423</v>
      </c>
      <c r="J372" t="s">
        <v>779</v>
      </c>
      <c r="K372" t="s">
        <v>101</v>
      </c>
      <c r="L372" s="2" t="s">
        <v>608</v>
      </c>
      <c r="M372" s="2">
        <v>0</v>
      </c>
      <c r="N372" s="2">
        <v>2</v>
      </c>
      <c r="O372" s="2">
        <f>iccwt20_2024[[#This Row],[scored_4s]]+iccwt20_2024[[#This Row],[scored_6s]]</f>
        <v>0</v>
      </c>
      <c r="P372" s="2">
        <v>0</v>
      </c>
      <c r="Q372" s="2">
        <v>0</v>
      </c>
      <c r="R372" s="2">
        <v>0</v>
      </c>
      <c r="S372" s="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371</v>
      </c>
    </row>
    <row r="373" spans="1:26">
      <c r="A373" t="s">
        <v>26</v>
      </c>
      <c r="B373" t="s">
        <v>40</v>
      </c>
      <c r="C373" s="1" t="str">
        <f>MID(iccwt20_2024[[#This Row],[Times]],FIND(",",iccwt20_2024[[#This Row],[Times]])+2,LEN(iccwt20_2024[[#This Row],[Times]])-FIND(",",iccwt20_2024[[#This Row],[Times]])-1)</f>
        <v>08:30 PM LOCAL  </v>
      </c>
      <c r="D373" s="1" t="str">
        <f>MID(iccwt20_2024[[#This Row],[Times]],FIND(",",iccwt20_2024[[#This Row],[Times]])-3,6)&amp;" 2024"</f>
        <v> 11, 0 2024</v>
      </c>
      <c r="E373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3" t="str">
        <f>TEXT(DATE(2024,MONTH(DATEVALUE(LEFT(iccwt20_2024[[#This Row],[Times]],3)&amp;" 1")),MID(iccwt20_2024[[#This Row],[Times]],5,2)),"dddd")</f>
        <v>Tuesday</v>
      </c>
      <c r="G373" t="s">
        <v>778</v>
      </c>
      <c r="H373" t="s">
        <v>429</v>
      </c>
      <c r="I373" t="s">
        <v>423</v>
      </c>
      <c r="J373" t="s">
        <v>779</v>
      </c>
      <c r="K373" t="s">
        <v>172</v>
      </c>
      <c r="L373" s="2" t="s">
        <v>475</v>
      </c>
      <c r="M373" s="2">
        <v>2</v>
      </c>
      <c r="N373" s="2">
        <v>3</v>
      </c>
      <c r="O373" s="2">
        <f>iccwt20_2024[[#This Row],[scored_4s]]+iccwt20_2024[[#This Row],[scored_6s]]</f>
        <v>0</v>
      </c>
      <c r="P373" s="2">
        <v>0</v>
      </c>
      <c r="Q373" s="2">
        <v>0</v>
      </c>
      <c r="R373" s="2">
        <v>66.67</v>
      </c>
      <c r="S373" s="2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372</v>
      </c>
    </row>
    <row r="374" spans="1:26">
      <c r="A374" t="s">
        <v>26</v>
      </c>
      <c r="B374" t="s">
        <v>40</v>
      </c>
      <c r="C374" s="1" t="str">
        <f>MID(iccwt20_2024[[#This Row],[Times]],FIND(",",iccwt20_2024[[#This Row],[Times]])+2,LEN(iccwt20_2024[[#This Row],[Times]])-FIND(",",iccwt20_2024[[#This Row],[Times]])-1)</f>
        <v>08:30 PM LOCAL  </v>
      </c>
      <c r="D374" s="1" t="str">
        <f>MID(iccwt20_2024[[#This Row],[Times]],FIND(",",iccwt20_2024[[#This Row],[Times]])-3,6)&amp;" 2024"</f>
        <v> 11, 0 2024</v>
      </c>
      <c r="E374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4" t="str">
        <f>TEXT(DATE(2024,MONTH(DATEVALUE(LEFT(iccwt20_2024[[#This Row],[Times]],3)&amp;" 1")),MID(iccwt20_2024[[#This Row],[Times]],5,2)),"dddd")</f>
        <v>Tuesday</v>
      </c>
      <c r="G374" t="s">
        <v>778</v>
      </c>
      <c r="H374" t="s">
        <v>429</v>
      </c>
      <c r="I374" t="s">
        <v>423</v>
      </c>
      <c r="J374" t="s">
        <v>779</v>
      </c>
      <c r="K374" t="s">
        <v>97</v>
      </c>
      <c r="L374" s="2" t="s">
        <v>609</v>
      </c>
      <c r="M374" s="2">
        <v>0</v>
      </c>
      <c r="N374" s="2">
        <v>4</v>
      </c>
      <c r="O374" s="2">
        <f>iccwt20_2024[[#This Row],[scored_4s]]+iccwt20_2024[[#This Row],[scored_6s]]</f>
        <v>0</v>
      </c>
      <c r="P374" s="2">
        <v>0</v>
      </c>
      <c r="Q374" s="2">
        <v>0</v>
      </c>
      <c r="R374" s="2">
        <v>0</v>
      </c>
      <c r="S374" s="2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373</v>
      </c>
    </row>
    <row r="375" spans="1:26">
      <c r="A375" t="s">
        <v>26</v>
      </c>
      <c r="B375" t="s">
        <v>40</v>
      </c>
      <c r="C375" s="1" t="str">
        <f>MID(iccwt20_2024[[#This Row],[Times]],FIND(",",iccwt20_2024[[#This Row],[Times]])+2,LEN(iccwt20_2024[[#This Row],[Times]])-FIND(",",iccwt20_2024[[#This Row],[Times]])-1)</f>
        <v>08:30 PM LOCAL  </v>
      </c>
      <c r="D375" s="1" t="str">
        <f>MID(iccwt20_2024[[#This Row],[Times]],FIND(",",iccwt20_2024[[#This Row],[Times]])-3,6)&amp;" 2024"</f>
        <v> 11, 0 2024</v>
      </c>
      <c r="E375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5" t="str">
        <f>TEXT(DATE(2024,MONTH(DATEVALUE(LEFT(iccwt20_2024[[#This Row],[Times]],3)&amp;" 1")),MID(iccwt20_2024[[#This Row],[Times]],5,2)),"dddd")</f>
        <v>Tuesday</v>
      </c>
      <c r="G375" t="s">
        <v>778</v>
      </c>
      <c r="H375" t="s">
        <v>423</v>
      </c>
      <c r="I375" t="s">
        <v>429</v>
      </c>
      <c r="J375" t="s">
        <v>784</v>
      </c>
      <c r="K375" t="s">
        <v>127</v>
      </c>
      <c r="L375" s="2" t="s">
        <v>506</v>
      </c>
      <c r="M375" s="2">
        <v>20</v>
      </c>
      <c r="N375" s="2">
        <v>8</v>
      </c>
      <c r="O375" s="2">
        <f>iccwt20_2024[[#This Row],[scored_4s]]+iccwt20_2024[[#This Row],[scored_6s]]</f>
        <v>4</v>
      </c>
      <c r="P375" s="2">
        <v>3</v>
      </c>
      <c r="Q375" s="2">
        <v>1</v>
      </c>
      <c r="R375" s="2">
        <v>250</v>
      </c>
      <c r="S375" s="2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374</v>
      </c>
    </row>
    <row r="376" spans="1:26">
      <c r="A376" t="s">
        <v>26</v>
      </c>
      <c r="B376" t="s">
        <v>40</v>
      </c>
      <c r="C376" s="1" t="str">
        <f>MID(iccwt20_2024[[#This Row],[Times]],FIND(",",iccwt20_2024[[#This Row],[Times]])+2,LEN(iccwt20_2024[[#This Row],[Times]])-FIND(",",iccwt20_2024[[#This Row],[Times]])-1)</f>
        <v>08:30 PM LOCAL  </v>
      </c>
      <c r="D376" s="1" t="str">
        <f>MID(iccwt20_2024[[#This Row],[Times]],FIND(",",iccwt20_2024[[#This Row],[Times]])-3,6)&amp;" 2024"</f>
        <v> 11, 0 2024</v>
      </c>
      <c r="E376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6" t="str">
        <f>TEXT(DATE(2024,MONTH(DATEVALUE(LEFT(iccwt20_2024[[#This Row],[Times]],3)&amp;" 1")),MID(iccwt20_2024[[#This Row],[Times]],5,2)),"dddd")</f>
        <v>Tuesday</v>
      </c>
      <c r="G376" t="s">
        <v>778</v>
      </c>
      <c r="H376" t="s">
        <v>423</v>
      </c>
      <c r="I376" t="s">
        <v>429</v>
      </c>
      <c r="J376" t="s">
        <v>784</v>
      </c>
      <c r="K376" t="s">
        <v>379</v>
      </c>
      <c r="L376" s="2" t="s">
        <v>475</v>
      </c>
      <c r="M376" s="2">
        <v>34</v>
      </c>
      <c r="N376" s="2">
        <v>17</v>
      </c>
      <c r="O376" s="2">
        <f>iccwt20_2024[[#This Row],[scored_4s]]+iccwt20_2024[[#This Row],[scored_6s]]</f>
        <v>7</v>
      </c>
      <c r="P376" s="2">
        <v>5</v>
      </c>
      <c r="Q376" s="2">
        <v>2</v>
      </c>
      <c r="R376" s="2">
        <v>200</v>
      </c>
      <c r="S376" s="2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375</v>
      </c>
    </row>
    <row r="377" spans="1:26">
      <c r="A377" t="s">
        <v>26</v>
      </c>
      <c r="B377" t="s">
        <v>40</v>
      </c>
      <c r="C377" s="1" t="str">
        <f>MID(iccwt20_2024[[#This Row],[Times]],FIND(",",iccwt20_2024[[#This Row],[Times]])+2,LEN(iccwt20_2024[[#This Row],[Times]])-FIND(",",iccwt20_2024[[#This Row],[Times]])-1)</f>
        <v>08:30 PM LOCAL  </v>
      </c>
      <c r="D377" s="1" t="str">
        <f>MID(iccwt20_2024[[#This Row],[Times]],FIND(",",iccwt20_2024[[#This Row],[Times]])-3,6)&amp;" 2024"</f>
        <v> 11, 0 2024</v>
      </c>
      <c r="E377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377" t="str">
        <f>TEXT(DATE(2024,MONTH(DATEVALUE(LEFT(iccwt20_2024[[#This Row],[Times]],3)&amp;" 1")),MID(iccwt20_2024[[#This Row],[Times]],5,2)),"dddd")</f>
        <v>Tuesday</v>
      </c>
      <c r="G377" t="s">
        <v>778</v>
      </c>
      <c r="H377" t="s">
        <v>423</v>
      </c>
      <c r="I377" t="s">
        <v>429</v>
      </c>
      <c r="J377" t="s">
        <v>784</v>
      </c>
      <c r="K377" t="s">
        <v>247</v>
      </c>
      <c r="L377" s="2" t="s">
        <v>475</v>
      </c>
      <c r="M377" s="2">
        <v>18</v>
      </c>
      <c r="N377" s="2">
        <v>9</v>
      </c>
      <c r="O377" s="2">
        <f>iccwt20_2024[[#This Row],[scored_4s]]+iccwt20_2024[[#This Row],[scored_6s]]</f>
        <v>4</v>
      </c>
      <c r="P377" s="2">
        <v>3</v>
      </c>
      <c r="Q377" s="2">
        <v>1</v>
      </c>
      <c r="R377" s="2">
        <v>200</v>
      </c>
      <c r="S377" s="2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376</v>
      </c>
    </row>
    <row r="378" spans="1:26">
      <c r="A378" t="s">
        <v>92</v>
      </c>
      <c r="B378" t="s">
        <v>34</v>
      </c>
      <c r="C378" s="1" t="str">
        <f>MID(iccwt20_2024[[#This Row],[Times]],FIND(",",iccwt20_2024[[#This Row],[Times]])+2,LEN(iccwt20_2024[[#This Row],[Times]])-FIND(",",iccwt20_2024[[#This Row],[Times]])-1)</f>
        <v>10:30 AM LOCAL  </v>
      </c>
      <c r="D378" s="1" t="str">
        <f>MID(iccwt20_2024[[#This Row],[Times]],FIND(",",iccwt20_2024[[#This Row],[Times]])-3,6)&amp;" 2024"</f>
        <v> 12, 1 2024</v>
      </c>
      <c r="E378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78" t="str">
        <f>TEXT(DATE(2024,MONTH(DATEVALUE(LEFT(iccwt20_2024[[#This Row],[Times]],3)&amp;" 1")),MID(iccwt20_2024[[#This Row],[Times]],5,2)),"dddd")</f>
        <v>Wednesday</v>
      </c>
      <c r="G378" t="s">
        <v>785</v>
      </c>
      <c r="H378" t="s">
        <v>441</v>
      </c>
      <c r="I378" t="s">
        <v>427</v>
      </c>
      <c r="J378" t="s">
        <v>786</v>
      </c>
      <c r="K378" t="s">
        <v>349</v>
      </c>
      <c r="L378" s="2" t="s">
        <v>787</v>
      </c>
      <c r="M378" s="2">
        <v>0</v>
      </c>
      <c r="N378" s="2">
        <v>1</v>
      </c>
      <c r="O378" s="2">
        <f>iccwt20_2024[[#This Row],[scored_4s]]+iccwt20_2024[[#This Row],[scored_6s]]</f>
        <v>0</v>
      </c>
      <c r="P378" s="2">
        <v>0</v>
      </c>
      <c r="Q378" s="2">
        <v>0</v>
      </c>
      <c r="R378" s="2">
        <v>0</v>
      </c>
      <c r="S378" s="2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377</v>
      </c>
    </row>
    <row r="379" spans="1:26">
      <c r="A379" t="s">
        <v>92</v>
      </c>
      <c r="B379" t="s">
        <v>34</v>
      </c>
      <c r="C379" s="1" t="str">
        <f>MID(iccwt20_2024[[#This Row],[Times]],FIND(",",iccwt20_2024[[#This Row],[Times]])+2,LEN(iccwt20_2024[[#This Row],[Times]])-FIND(",",iccwt20_2024[[#This Row],[Times]])-1)</f>
        <v>10:30 AM LOCAL  </v>
      </c>
      <c r="D379" s="1" t="str">
        <f>MID(iccwt20_2024[[#This Row],[Times]],FIND(",",iccwt20_2024[[#This Row],[Times]])-3,6)&amp;" 2024"</f>
        <v> 12, 1 2024</v>
      </c>
      <c r="E379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79" t="str">
        <f>TEXT(DATE(2024,MONTH(DATEVALUE(LEFT(iccwt20_2024[[#This Row],[Times]],3)&amp;" 1")),MID(iccwt20_2024[[#This Row],[Times]],5,2)),"dddd")</f>
        <v>Wednesday</v>
      </c>
      <c r="G379" t="s">
        <v>785</v>
      </c>
      <c r="H379" t="s">
        <v>441</v>
      </c>
      <c r="I379" t="s">
        <v>427</v>
      </c>
      <c r="J379" t="s">
        <v>786</v>
      </c>
      <c r="K379" t="s">
        <v>362</v>
      </c>
      <c r="L379" s="2" t="s">
        <v>788</v>
      </c>
      <c r="M379" s="2">
        <v>24</v>
      </c>
      <c r="N379" s="2">
        <v>30</v>
      </c>
      <c r="O379" s="2">
        <f>iccwt20_2024[[#This Row],[scored_4s]]+iccwt20_2024[[#This Row],[scored_6s]]</f>
        <v>2</v>
      </c>
      <c r="P379" s="2">
        <v>0</v>
      </c>
      <c r="Q379" s="2">
        <v>2</v>
      </c>
      <c r="R379" s="2">
        <v>80</v>
      </c>
      <c r="S379" s="2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378</v>
      </c>
    </row>
    <row r="380" spans="1:26">
      <c r="A380" t="s">
        <v>92</v>
      </c>
      <c r="B380" t="s">
        <v>34</v>
      </c>
      <c r="C380" s="1" t="str">
        <f>MID(iccwt20_2024[[#This Row],[Times]],FIND(",",iccwt20_2024[[#This Row],[Times]])+2,LEN(iccwt20_2024[[#This Row],[Times]])-FIND(",",iccwt20_2024[[#This Row],[Times]])-1)</f>
        <v>10:30 AM LOCAL  </v>
      </c>
      <c r="D380" s="1" t="str">
        <f>MID(iccwt20_2024[[#This Row],[Times]],FIND(",",iccwt20_2024[[#This Row],[Times]])-3,6)&amp;" 2024"</f>
        <v> 12, 1 2024</v>
      </c>
      <c r="E380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0" t="str">
        <f>TEXT(DATE(2024,MONTH(DATEVALUE(LEFT(iccwt20_2024[[#This Row],[Times]],3)&amp;" 1")),MID(iccwt20_2024[[#This Row],[Times]],5,2)),"dddd")</f>
        <v>Wednesday</v>
      </c>
      <c r="G380" t="s">
        <v>785</v>
      </c>
      <c r="H380" t="s">
        <v>441</v>
      </c>
      <c r="I380" t="s">
        <v>427</v>
      </c>
      <c r="J380" t="s">
        <v>786</v>
      </c>
      <c r="K380" t="s">
        <v>53</v>
      </c>
      <c r="L380" s="2" t="s">
        <v>789</v>
      </c>
      <c r="M380" s="2">
        <v>2</v>
      </c>
      <c r="N380" s="2">
        <v>5</v>
      </c>
      <c r="O380" s="2">
        <f>iccwt20_2024[[#This Row],[scored_4s]]+iccwt20_2024[[#This Row],[scored_6s]]</f>
        <v>0</v>
      </c>
      <c r="P380" s="2">
        <v>0</v>
      </c>
      <c r="Q380" s="2">
        <v>0</v>
      </c>
      <c r="R380" s="2">
        <v>40</v>
      </c>
      <c r="S380" s="2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379</v>
      </c>
    </row>
    <row r="381" spans="1:26">
      <c r="A381" t="s">
        <v>92</v>
      </c>
      <c r="B381" t="s">
        <v>34</v>
      </c>
      <c r="C381" s="1" t="str">
        <f>MID(iccwt20_2024[[#This Row],[Times]],FIND(",",iccwt20_2024[[#This Row],[Times]])+2,LEN(iccwt20_2024[[#This Row],[Times]])-FIND(",",iccwt20_2024[[#This Row],[Times]])-1)</f>
        <v>10:30 AM LOCAL  </v>
      </c>
      <c r="D381" s="1" t="str">
        <f>MID(iccwt20_2024[[#This Row],[Times]],FIND(",",iccwt20_2024[[#This Row],[Times]])-3,6)&amp;" 2024"</f>
        <v> 12, 1 2024</v>
      </c>
      <c r="E381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1" t="str">
        <f>TEXT(DATE(2024,MONTH(DATEVALUE(LEFT(iccwt20_2024[[#This Row],[Times]],3)&amp;" 1")),MID(iccwt20_2024[[#This Row],[Times]],5,2)),"dddd")</f>
        <v>Wednesday</v>
      </c>
      <c r="G381" t="s">
        <v>785</v>
      </c>
      <c r="H381" t="s">
        <v>441</v>
      </c>
      <c r="I381" t="s">
        <v>427</v>
      </c>
      <c r="J381" t="s">
        <v>786</v>
      </c>
      <c r="K381" t="s">
        <v>9</v>
      </c>
      <c r="L381" s="2" t="s">
        <v>790</v>
      </c>
      <c r="M381" s="2">
        <v>11</v>
      </c>
      <c r="N381" s="2">
        <v>22</v>
      </c>
      <c r="O381" s="2">
        <f>iccwt20_2024[[#This Row],[scored_4s]]+iccwt20_2024[[#This Row],[scored_6s]]</f>
        <v>1</v>
      </c>
      <c r="P381" s="2">
        <v>0</v>
      </c>
      <c r="Q381" s="2">
        <v>1</v>
      </c>
      <c r="R381" s="2">
        <v>50</v>
      </c>
      <c r="S381" s="2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380</v>
      </c>
    </row>
    <row r="382" spans="1:26">
      <c r="A382" t="s">
        <v>92</v>
      </c>
      <c r="B382" t="s">
        <v>34</v>
      </c>
      <c r="C382" s="1" t="str">
        <f>MID(iccwt20_2024[[#This Row],[Times]],FIND(",",iccwt20_2024[[#This Row],[Times]])+2,LEN(iccwt20_2024[[#This Row],[Times]])-FIND(",",iccwt20_2024[[#This Row],[Times]])-1)</f>
        <v>10:30 AM LOCAL  </v>
      </c>
      <c r="D382" s="1" t="str">
        <f>MID(iccwt20_2024[[#This Row],[Times]],FIND(",",iccwt20_2024[[#This Row],[Times]])-3,6)&amp;" 2024"</f>
        <v> 12, 1 2024</v>
      </c>
      <c r="E382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2" t="str">
        <f>TEXT(DATE(2024,MONTH(DATEVALUE(LEFT(iccwt20_2024[[#This Row],[Times]],3)&amp;" 1")),MID(iccwt20_2024[[#This Row],[Times]],5,2)),"dddd")</f>
        <v>Wednesday</v>
      </c>
      <c r="G382" t="s">
        <v>785</v>
      </c>
      <c r="H382" t="s">
        <v>441</v>
      </c>
      <c r="I382" t="s">
        <v>427</v>
      </c>
      <c r="J382" t="s">
        <v>786</v>
      </c>
      <c r="K382" t="s">
        <v>286</v>
      </c>
      <c r="L382" s="2" t="s">
        <v>791</v>
      </c>
      <c r="M382" s="2">
        <v>27</v>
      </c>
      <c r="N382" s="2">
        <v>23</v>
      </c>
      <c r="O382" s="2">
        <f>iccwt20_2024[[#This Row],[scored_4s]]+iccwt20_2024[[#This Row],[scored_6s]]</f>
        <v>3</v>
      </c>
      <c r="P382" s="2">
        <v>2</v>
      </c>
      <c r="Q382" s="2">
        <v>1</v>
      </c>
      <c r="R382" s="2">
        <v>117.39</v>
      </c>
      <c r="S382" s="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381</v>
      </c>
    </row>
    <row r="383" spans="1:26">
      <c r="A383" t="s">
        <v>92</v>
      </c>
      <c r="B383" t="s">
        <v>34</v>
      </c>
      <c r="C383" s="1" t="str">
        <f>MID(iccwt20_2024[[#This Row],[Times]],FIND(",",iccwt20_2024[[#This Row],[Times]])+2,LEN(iccwt20_2024[[#This Row],[Times]])-FIND(",",iccwt20_2024[[#This Row],[Times]])-1)</f>
        <v>10:30 AM LOCAL  </v>
      </c>
      <c r="D383" s="1" t="str">
        <f>MID(iccwt20_2024[[#This Row],[Times]],FIND(",",iccwt20_2024[[#This Row],[Times]])-3,6)&amp;" 2024"</f>
        <v> 12, 1 2024</v>
      </c>
      <c r="E383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3" t="str">
        <f>TEXT(DATE(2024,MONTH(DATEVALUE(LEFT(iccwt20_2024[[#This Row],[Times]],3)&amp;" 1")),MID(iccwt20_2024[[#This Row],[Times]],5,2)),"dddd")</f>
        <v>Wednesday</v>
      </c>
      <c r="G383" t="s">
        <v>785</v>
      </c>
      <c r="H383" t="s">
        <v>441</v>
      </c>
      <c r="I383" t="s">
        <v>427</v>
      </c>
      <c r="J383" t="s">
        <v>786</v>
      </c>
      <c r="K383" t="s">
        <v>118</v>
      </c>
      <c r="L383" s="2" t="s">
        <v>570</v>
      </c>
      <c r="M383" s="2">
        <v>15</v>
      </c>
      <c r="N383" s="2">
        <v>12</v>
      </c>
      <c r="O383" s="2">
        <f>iccwt20_2024[[#This Row],[scored_4s]]+iccwt20_2024[[#This Row],[scored_6s]]</f>
        <v>2</v>
      </c>
      <c r="P383" s="2">
        <v>1</v>
      </c>
      <c r="Q383" s="2">
        <v>1</v>
      </c>
      <c r="R383" s="2">
        <v>125</v>
      </c>
      <c r="S383" s="2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382</v>
      </c>
    </row>
    <row r="384" spans="1:26">
      <c r="A384" t="s">
        <v>92</v>
      </c>
      <c r="B384" t="s">
        <v>34</v>
      </c>
      <c r="C384" s="1" t="str">
        <f>MID(iccwt20_2024[[#This Row],[Times]],FIND(",",iccwt20_2024[[#This Row],[Times]])+2,LEN(iccwt20_2024[[#This Row],[Times]])-FIND(",",iccwt20_2024[[#This Row],[Times]])-1)</f>
        <v>10:30 AM LOCAL  </v>
      </c>
      <c r="D384" s="1" t="str">
        <f>MID(iccwt20_2024[[#This Row],[Times]],FIND(",",iccwt20_2024[[#This Row],[Times]])-3,6)&amp;" 2024"</f>
        <v> 12, 1 2024</v>
      </c>
      <c r="E384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4" t="str">
        <f>TEXT(DATE(2024,MONTH(DATEVALUE(LEFT(iccwt20_2024[[#This Row],[Times]],3)&amp;" 1")),MID(iccwt20_2024[[#This Row],[Times]],5,2)),"dddd")</f>
        <v>Wednesday</v>
      </c>
      <c r="G384" t="s">
        <v>785</v>
      </c>
      <c r="H384" t="s">
        <v>441</v>
      </c>
      <c r="I384" t="s">
        <v>427</v>
      </c>
      <c r="J384" t="s">
        <v>786</v>
      </c>
      <c r="K384" t="s">
        <v>159</v>
      </c>
      <c r="L384" s="2" t="s">
        <v>567</v>
      </c>
      <c r="M384" s="2">
        <v>10</v>
      </c>
      <c r="N384" s="2">
        <v>10</v>
      </c>
      <c r="O384" s="2">
        <f>iccwt20_2024[[#This Row],[scored_4s]]+iccwt20_2024[[#This Row],[scored_6s]]</f>
        <v>1</v>
      </c>
      <c r="P384" s="2">
        <v>0</v>
      </c>
      <c r="Q384" s="2">
        <v>1</v>
      </c>
      <c r="R384" s="2">
        <v>100</v>
      </c>
      <c r="S384" s="2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383</v>
      </c>
    </row>
    <row r="385" spans="1:26">
      <c r="A385" t="s">
        <v>92</v>
      </c>
      <c r="B385" t="s">
        <v>34</v>
      </c>
      <c r="C385" s="1" t="str">
        <f>MID(iccwt20_2024[[#This Row],[Times]],FIND(",",iccwt20_2024[[#This Row],[Times]])+2,LEN(iccwt20_2024[[#This Row],[Times]])-FIND(",",iccwt20_2024[[#This Row],[Times]])-1)</f>
        <v>10:30 AM LOCAL  </v>
      </c>
      <c r="D385" s="1" t="str">
        <f>MID(iccwt20_2024[[#This Row],[Times]],FIND(",",iccwt20_2024[[#This Row],[Times]])-3,6)&amp;" 2024"</f>
        <v> 12, 1 2024</v>
      </c>
      <c r="E385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5" t="str">
        <f>TEXT(DATE(2024,MONTH(DATEVALUE(LEFT(iccwt20_2024[[#This Row],[Times]],3)&amp;" 1")),MID(iccwt20_2024[[#This Row],[Times]],5,2)),"dddd")</f>
        <v>Wednesday</v>
      </c>
      <c r="G385" t="s">
        <v>785</v>
      </c>
      <c r="H385" t="s">
        <v>441</v>
      </c>
      <c r="I385" t="s">
        <v>427</v>
      </c>
      <c r="J385" t="s">
        <v>786</v>
      </c>
      <c r="K385" t="s">
        <v>386</v>
      </c>
      <c r="L385" s="2" t="s">
        <v>475</v>
      </c>
      <c r="M385" s="2">
        <v>11</v>
      </c>
      <c r="N385" s="2">
        <v>10</v>
      </c>
      <c r="O385" s="2">
        <f>iccwt20_2024[[#This Row],[scored_4s]]+iccwt20_2024[[#This Row],[scored_6s]]</f>
        <v>1</v>
      </c>
      <c r="P385" s="2">
        <v>1</v>
      </c>
      <c r="Q385" s="2">
        <v>0</v>
      </c>
      <c r="R385" s="2">
        <v>110</v>
      </c>
      <c r="S385" s="2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384</v>
      </c>
    </row>
    <row r="386" spans="1:26">
      <c r="A386" t="s">
        <v>92</v>
      </c>
      <c r="B386" t="s">
        <v>34</v>
      </c>
      <c r="C386" s="1" t="str">
        <f>MID(iccwt20_2024[[#This Row],[Times]],FIND(",",iccwt20_2024[[#This Row],[Times]])+2,LEN(iccwt20_2024[[#This Row],[Times]])-FIND(",",iccwt20_2024[[#This Row],[Times]])-1)</f>
        <v>10:30 AM LOCAL  </v>
      </c>
      <c r="D386" s="1" t="str">
        <f>MID(iccwt20_2024[[#This Row],[Times]],FIND(",",iccwt20_2024[[#This Row],[Times]])-3,6)&amp;" 2024"</f>
        <v> 12, 1 2024</v>
      </c>
      <c r="E386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6" t="str">
        <f>TEXT(DATE(2024,MONTH(DATEVALUE(LEFT(iccwt20_2024[[#This Row],[Times]],3)&amp;" 1")),MID(iccwt20_2024[[#This Row],[Times]],5,2)),"dddd")</f>
        <v>Wednesday</v>
      </c>
      <c r="G386" t="s">
        <v>785</v>
      </c>
      <c r="H386" t="s">
        <v>441</v>
      </c>
      <c r="I386" t="s">
        <v>427</v>
      </c>
      <c r="J386" t="s">
        <v>786</v>
      </c>
      <c r="K386" t="s">
        <v>176</v>
      </c>
      <c r="L386" s="2" t="s">
        <v>792</v>
      </c>
      <c r="M386" s="2">
        <v>2</v>
      </c>
      <c r="N386" s="2">
        <v>7</v>
      </c>
      <c r="O386" s="2">
        <f>iccwt20_2024[[#This Row],[scored_4s]]+iccwt20_2024[[#This Row],[scored_6s]]</f>
        <v>0</v>
      </c>
      <c r="P386" s="2">
        <v>0</v>
      </c>
      <c r="Q386" s="2">
        <v>0</v>
      </c>
      <c r="R386" s="2">
        <v>28.57</v>
      </c>
      <c r="S386" s="2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385</v>
      </c>
    </row>
    <row r="387" spans="1:26">
      <c r="A387" t="s">
        <v>92</v>
      </c>
      <c r="B387" t="s">
        <v>34</v>
      </c>
      <c r="C387" s="1" t="str">
        <f>MID(iccwt20_2024[[#This Row],[Times]],FIND(",",iccwt20_2024[[#This Row],[Times]])+2,LEN(iccwt20_2024[[#This Row],[Times]])-FIND(",",iccwt20_2024[[#This Row],[Times]])-1)</f>
        <v>10:30 AM LOCAL  </v>
      </c>
      <c r="D387" s="1" t="str">
        <f>MID(iccwt20_2024[[#This Row],[Times]],FIND(",",iccwt20_2024[[#This Row],[Times]])-3,6)&amp;" 2024"</f>
        <v> 12, 1 2024</v>
      </c>
      <c r="E387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7" t="str">
        <f>TEXT(DATE(2024,MONTH(DATEVALUE(LEFT(iccwt20_2024[[#This Row],[Times]],3)&amp;" 1")),MID(iccwt20_2024[[#This Row],[Times]],5,2)),"dddd")</f>
        <v>Wednesday</v>
      </c>
      <c r="G387" t="s">
        <v>785</v>
      </c>
      <c r="H387" t="s">
        <v>427</v>
      </c>
      <c r="I387" t="s">
        <v>441</v>
      </c>
      <c r="J387" t="s">
        <v>793</v>
      </c>
      <c r="K387" t="s">
        <v>320</v>
      </c>
      <c r="L387" s="2" t="s">
        <v>794</v>
      </c>
      <c r="M387" s="2">
        <v>3</v>
      </c>
      <c r="N387" s="2">
        <v>6</v>
      </c>
      <c r="O387" s="2">
        <f>iccwt20_2024[[#This Row],[scored_4s]]+iccwt20_2024[[#This Row],[scored_6s]]</f>
        <v>0</v>
      </c>
      <c r="P387" s="2">
        <v>0</v>
      </c>
      <c r="Q387" s="2">
        <v>0</v>
      </c>
      <c r="R387" s="2">
        <v>50</v>
      </c>
      <c r="S387" s="2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386</v>
      </c>
    </row>
    <row r="388" spans="1:26">
      <c r="A388" t="s">
        <v>92</v>
      </c>
      <c r="B388" t="s">
        <v>34</v>
      </c>
      <c r="C388" s="1" t="str">
        <f>MID(iccwt20_2024[[#This Row],[Times]],FIND(",",iccwt20_2024[[#This Row],[Times]])+2,LEN(iccwt20_2024[[#This Row],[Times]])-FIND(",",iccwt20_2024[[#This Row],[Times]])-1)</f>
        <v>10:30 AM LOCAL  </v>
      </c>
      <c r="D388" s="1" t="str">
        <f>MID(iccwt20_2024[[#This Row],[Times]],FIND(",",iccwt20_2024[[#This Row],[Times]])-3,6)&amp;" 2024"</f>
        <v> 12, 1 2024</v>
      </c>
      <c r="E388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8" t="str">
        <f>TEXT(DATE(2024,MONTH(DATEVALUE(LEFT(iccwt20_2024[[#This Row],[Times]],3)&amp;" 1")),MID(iccwt20_2024[[#This Row],[Times]],5,2)),"dddd")</f>
        <v>Wednesday</v>
      </c>
      <c r="G388" t="s">
        <v>785</v>
      </c>
      <c r="H388" t="s">
        <v>427</v>
      </c>
      <c r="I388" t="s">
        <v>441</v>
      </c>
      <c r="J388" t="s">
        <v>793</v>
      </c>
      <c r="K388" t="s">
        <v>388</v>
      </c>
      <c r="L388" s="2" t="s">
        <v>795</v>
      </c>
      <c r="M388" s="2">
        <v>0</v>
      </c>
      <c r="N388" s="2">
        <v>1</v>
      </c>
      <c r="O388" s="2">
        <f>iccwt20_2024[[#This Row],[scored_4s]]+iccwt20_2024[[#This Row],[scored_6s]]</f>
        <v>0</v>
      </c>
      <c r="P388" s="2">
        <v>0</v>
      </c>
      <c r="Q388" s="2">
        <v>0</v>
      </c>
      <c r="R388" s="2">
        <v>0</v>
      </c>
      <c r="S388" s="2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387</v>
      </c>
    </row>
    <row r="389" spans="1:26">
      <c r="A389" t="s">
        <v>92</v>
      </c>
      <c r="B389" t="s">
        <v>34</v>
      </c>
      <c r="C389" s="1" t="str">
        <f>MID(iccwt20_2024[[#This Row],[Times]],FIND(",",iccwt20_2024[[#This Row],[Times]])+2,LEN(iccwt20_2024[[#This Row],[Times]])-FIND(",",iccwt20_2024[[#This Row],[Times]])-1)</f>
        <v>10:30 AM LOCAL  </v>
      </c>
      <c r="D389" s="1" t="str">
        <f>MID(iccwt20_2024[[#This Row],[Times]],FIND(",",iccwt20_2024[[#This Row],[Times]])-3,6)&amp;" 2024"</f>
        <v> 12, 1 2024</v>
      </c>
      <c r="E389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89" t="str">
        <f>TEXT(DATE(2024,MONTH(DATEVALUE(LEFT(iccwt20_2024[[#This Row],[Times]],3)&amp;" 1")),MID(iccwt20_2024[[#This Row],[Times]],5,2)),"dddd")</f>
        <v>Wednesday</v>
      </c>
      <c r="G389" t="s">
        <v>785</v>
      </c>
      <c r="H389" t="s">
        <v>427</v>
      </c>
      <c r="I389" t="s">
        <v>441</v>
      </c>
      <c r="J389" t="s">
        <v>793</v>
      </c>
      <c r="K389" t="s">
        <v>313</v>
      </c>
      <c r="L389" s="2" t="s">
        <v>796</v>
      </c>
      <c r="M389" s="2">
        <v>18</v>
      </c>
      <c r="N389" s="2">
        <v>20</v>
      </c>
      <c r="O389" s="2">
        <f>iccwt20_2024[[#This Row],[scored_4s]]+iccwt20_2024[[#This Row],[scored_6s]]</f>
        <v>2</v>
      </c>
      <c r="P389" s="2">
        <v>1</v>
      </c>
      <c r="Q389" s="2">
        <v>1</v>
      </c>
      <c r="R389" s="2">
        <v>90</v>
      </c>
      <c r="S389" s="2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388</v>
      </c>
    </row>
    <row r="390" spans="1:26">
      <c r="A390" t="s">
        <v>92</v>
      </c>
      <c r="B390" t="s">
        <v>34</v>
      </c>
      <c r="C390" s="1" t="str">
        <f>MID(iccwt20_2024[[#This Row],[Times]],FIND(",",iccwt20_2024[[#This Row],[Times]])+2,LEN(iccwt20_2024[[#This Row],[Times]])-FIND(",",iccwt20_2024[[#This Row],[Times]])-1)</f>
        <v>10:30 AM LOCAL  </v>
      </c>
      <c r="D390" s="1" t="str">
        <f>MID(iccwt20_2024[[#This Row],[Times]],FIND(",",iccwt20_2024[[#This Row],[Times]])-3,6)&amp;" 2024"</f>
        <v> 12, 1 2024</v>
      </c>
      <c r="E390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90" t="str">
        <f>TEXT(DATE(2024,MONTH(DATEVALUE(LEFT(iccwt20_2024[[#This Row],[Times]],3)&amp;" 1")),MID(iccwt20_2024[[#This Row],[Times]],5,2)),"dddd")</f>
        <v>Wednesday</v>
      </c>
      <c r="G390" t="s">
        <v>785</v>
      </c>
      <c r="H390" t="s">
        <v>427</v>
      </c>
      <c r="I390" t="s">
        <v>441</v>
      </c>
      <c r="J390" t="s">
        <v>793</v>
      </c>
      <c r="K390" t="s">
        <v>366</v>
      </c>
      <c r="L390" s="2" t="s">
        <v>475</v>
      </c>
      <c r="M390" s="2">
        <v>50</v>
      </c>
      <c r="N390" s="2">
        <v>49</v>
      </c>
      <c r="O390" s="2">
        <f>iccwt20_2024[[#This Row],[scored_4s]]+iccwt20_2024[[#This Row],[scored_6s]]</f>
        <v>4</v>
      </c>
      <c r="P390" s="2">
        <v>2</v>
      </c>
      <c r="Q390" s="2">
        <v>2</v>
      </c>
      <c r="R390" s="2">
        <v>102.04</v>
      </c>
      <c r="S390" s="2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389</v>
      </c>
    </row>
    <row r="391" spans="1:26">
      <c r="A391" t="s">
        <v>92</v>
      </c>
      <c r="B391" t="s">
        <v>34</v>
      </c>
      <c r="C391" s="1" t="str">
        <f>MID(iccwt20_2024[[#This Row],[Times]],FIND(",",iccwt20_2024[[#This Row],[Times]])+2,LEN(iccwt20_2024[[#This Row],[Times]])-FIND(",",iccwt20_2024[[#This Row],[Times]])-1)</f>
        <v>10:30 AM LOCAL  </v>
      </c>
      <c r="D391" s="1" t="str">
        <f>MID(iccwt20_2024[[#This Row],[Times]],FIND(",",iccwt20_2024[[#This Row],[Times]])-3,6)&amp;" 2024"</f>
        <v> 12, 1 2024</v>
      </c>
      <c r="E391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391" t="str">
        <f>TEXT(DATE(2024,MONTH(DATEVALUE(LEFT(iccwt20_2024[[#This Row],[Times]],3)&amp;" 1")),MID(iccwt20_2024[[#This Row],[Times]],5,2)),"dddd")</f>
        <v>Wednesday</v>
      </c>
      <c r="G391" t="s">
        <v>785</v>
      </c>
      <c r="H391" t="s">
        <v>427</v>
      </c>
      <c r="I391" t="s">
        <v>441</v>
      </c>
      <c r="J391" t="s">
        <v>793</v>
      </c>
      <c r="K391" t="s">
        <v>351</v>
      </c>
      <c r="L391" s="2" t="s">
        <v>475</v>
      </c>
      <c r="M391" s="2">
        <v>31</v>
      </c>
      <c r="N391" s="2">
        <v>35</v>
      </c>
      <c r="O391" s="2">
        <f>iccwt20_2024[[#This Row],[scored_4s]]+iccwt20_2024[[#This Row],[scored_6s]]</f>
        <v>2</v>
      </c>
      <c r="P391" s="2">
        <v>1</v>
      </c>
      <c r="Q391" s="2">
        <v>1</v>
      </c>
      <c r="R391" s="2">
        <v>88.57</v>
      </c>
      <c r="S391" s="2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390</v>
      </c>
    </row>
    <row r="392" spans="1:26">
      <c r="A392" t="s">
        <v>98</v>
      </c>
      <c r="B392" t="s">
        <v>19</v>
      </c>
      <c r="C392" s="1" t="str">
        <f>MID(iccwt20_2024[[#This Row],[Times]],FIND(",",iccwt20_2024[[#This Row],[Times]])+2,LEN(iccwt20_2024[[#This Row],[Times]])-FIND(",",iccwt20_2024[[#This Row],[Times]])-1)</f>
        <v>08:30 PM LOCAL  </v>
      </c>
      <c r="D392" s="1" t="str">
        <f>MID(iccwt20_2024[[#This Row],[Times]],FIND(",",iccwt20_2024[[#This Row],[Times]])-3,6)&amp;" 2024"</f>
        <v> 12, 0 2024</v>
      </c>
      <c r="E392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2" t="str">
        <f>TEXT(DATE(2024,MONTH(DATEVALUE(LEFT(iccwt20_2024[[#This Row],[Times]],3)&amp;" 1")),MID(iccwt20_2024[[#This Row],[Times]],5,2)),"dddd")</f>
        <v>Wednesday</v>
      </c>
      <c r="G392" t="s">
        <v>797</v>
      </c>
      <c r="H392" t="s">
        <v>442</v>
      </c>
      <c r="I392" t="s">
        <v>432</v>
      </c>
      <c r="J392" t="s">
        <v>798</v>
      </c>
      <c r="K392" t="s">
        <v>109</v>
      </c>
      <c r="L392" s="2" t="s">
        <v>799</v>
      </c>
      <c r="M392" s="2">
        <v>9</v>
      </c>
      <c r="N392" s="2">
        <v>12</v>
      </c>
      <c r="O392" s="2">
        <f>iccwt20_2024[[#This Row],[scored_4s]]+iccwt20_2024[[#This Row],[scored_6s]]</f>
        <v>1</v>
      </c>
      <c r="P392" s="2">
        <v>0</v>
      </c>
      <c r="Q392" s="2">
        <v>1</v>
      </c>
      <c r="R392" s="2">
        <v>75</v>
      </c>
      <c r="S392" s="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391</v>
      </c>
    </row>
    <row r="393" spans="1:26">
      <c r="A393" t="s">
        <v>98</v>
      </c>
      <c r="B393" t="s">
        <v>19</v>
      </c>
      <c r="C393" s="1" t="str">
        <f>MID(iccwt20_2024[[#This Row],[Times]],FIND(",",iccwt20_2024[[#This Row],[Times]])+2,LEN(iccwt20_2024[[#This Row],[Times]])-FIND(",",iccwt20_2024[[#This Row],[Times]])-1)</f>
        <v>08:30 PM LOCAL  </v>
      </c>
      <c r="D393" s="1" t="str">
        <f>MID(iccwt20_2024[[#This Row],[Times]],FIND(",",iccwt20_2024[[#This Row],[Times]])-3,6)&amp;" 2024"</f>
        <v> 12, 0 2024</v>
      </c>
      <c r="E393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3" t="str">
        <f>TEXT(DATE(2024,MONTH(DATEVALUE(LEFT(iccwt20_2024[[#This Row],[Times]],3)&amp;" 1")),MID(iccwt20_2024[[#This Row],[Times]],5,2)),"dddd")</f>
        <v>Wednesday</v>
      </c>
      <c r="G393" t="s">
        <v>797</v>
      </c>
      <c r="H393" t="s">
        <v>442</v>
      </c>
      <c r="I393" t="s">
        <v>432</v>
      </c>
      <c r="J393" t="s">
        <v>798</v>
      </c>
      <c r="K393" t="s">
        <v>171</v>
      </c>
      <c r="L393" s="2" t="s">
        <v>658</v>
      </c>
      <c r="M393" s="2">
        <v>0</v>
      </c>
      <c r="N393" s="2">
        <v>5</v>
      </c>
      <c r="O393" s="2">
        <f>iccwt20_2024[[#This Row],[scored_4s]]+iccwt20_2024[[#This Row],[scored_6s]]</f>
        <v>0</v>
      </c>
      <c r="P393" s="2">
        <v>0</v>
      </c>
      <c r="Q393" s="2">
        <v>0</v>
      </c>
      <c r="R393" s="2">
        <v>0</v>
      </c>
      <c r="S393" s="2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392</v>
      </c>
    </row>
    <row r="394" spans="1:26">
      <c r="A394" t="s">
        <v>98</v>
      </c>
      <c r="B394" t="s">
        <v>19</v>
      </c>
      <c r="C394" s="1" t="str">
        <f>MID(iccwt20_2024[[#This Row],[Times]],FIND(",",iccwt20_2024[[#This Row],[Times]])+2,LEN(iccwt20_2024[[#This Row],[Times]])-FIND(",",iccwt20_2024[[#This Row],[Times]])-1)</f>
        <v>08:30 PM LOCAL  </v>
      </c>
      <c r="D394" s="1" t="str">
        <f>MID(iccwt20_2024[[#This Row],[Times]],FIND(",",iccwt20_2024[[#This Row],[Times]])-3,6)&amp;" 2024"</f>
        <v> 12, 0 2024</v>
      </c>
      <c r="E394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4" t="str">
        <f>TEXT(DATE(2024,MONTH(DATEVALUE(LEFT(iccwt20_2024[[#This Row],[Times]],3)&amp;" 1")),MID(iccwt20_2024[[#This Row],[Times]],5,2)),"dddd")</f>
        <v>Wednesday</v>
      </c>
      <c r="G394" t="s">
        <v>797</v>
      </c>
      <c r="H394" t="s">
        <v>442</v>
      </c>
      <c r="I394" t="s">
        <v>432</v>
      </c>
      <c r="J394" t="s">
        <v>798</v>
      </c>
      <c r="K394" t="s">
        <v>298</v>
      </c>
      <c r="L394" s="2" t="s">
        <v>800</v>
      </c>
      <c r="M394" s="2">
        <v>17</v>
      </c>
      <c r="N394" s="2">
        <v>12</v>
      </c>
      <c r="O394" s="2">
        <f>iccwt20_2024[[#This Row],[scored_4s]]+iccwt20_2024[[#This Row],[scored_6s]]</f>
        <v>3</v>
      </c>
      <c r="P394" s="2">
        <v>3</v>
      </c>
      <c r="Q394" s="2">
        <v>0</v>
      </c>
      <c r="R394" s="2">
        <v>141.67</v>
      </c>
      <c r="S394" s="2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393</v>
      </c>
    </row>
    <row r="395" spans="1:26">
      <c r="A395" t="s">
        <v>98</v>
      </c>
      <c r="B395" t="s">
        <v>19</v>
      </c>
      <c r="C395" s="1" t="str">
        <f>MID(iccwt20_2024[[#This Row],[Times]],FIND(",",iccwt20_2024[[#This Row],[Times]])+2,LEN(iccwt20_2024[[#This Row],[Times]])-FIND(",",iccwt20_2024[[#This Row],[Times]])-1)</f>
        <v>08:30 PM LOCAL  </v>
      </c>
      <c r="D395" s="1" t="str">
        <f>MID(iccwt20_2024[[#This Row],[Times]],FIND(",",iccwt20_2024[[#This Row],[Times]])-3,6)&amp;" 2024"</f>
        <v> 12, 0 2024</v>
      </c>
      <c r="E395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5" t="str">
        <f>TEXT(DATE(2024,MONTH(DATEVALUE(LEFT(iccwt20_2024[[#This Row],[Times]],3)&amp;" 1")),MID(iccwt20_2024[[#This Row],[Times]],5,2)),"dddd")</f>
        <v>Wednesday</v>
      </c>
      <c r="G395" t="s">
        <v>797</v>
      </c>
      <c r="H395" t="s">
        <v>442</v>
      </c>
      <c r="I395" t="s">
        <v>432</v>
      </c>
      <c r="J395" t="s">
        <v>798</v>
      </c>
      <c r="K395" t="s">
        <v>323</v>
      </c>
      <c r="L395" s="2" t="s">
        <v>801</v>
      </c>
      <c r="M395" s="2">
        <v>0</v>
      </c>
      <c r="N395" s="2">
        <v>3</v>
      </c>
      <c r="O395" s="2">
        <f>iccwt20_2024[[#This Row],[scored_4s]]+iccwt20_2024[[#This Row],[scored_6s]]</f>
        <v>0</v>
      </c>
      <c r="P395" s="2">
        <v>0</v>
      </c>
      <c r="Q395" s="2">
        <v>0</v>
      </c>
      <c r="R395" s="2">
        <v>0</v>
      </c>
      <c r="S395" s="2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394</v>
      </c>
    </row>
    <row r="396" spans="1:26">
      <c r="A396" t="s">
        <v>98</v>
      </c>
      <c r="B396" t="s">
        <v>19</v>
      </c>
      <c r="C396" s="1" t="str">
        <f>MID(iccwt20_2024[[#This Row],[Times]],FIND(",",iccwt20_2024[[#This Row],[Times]])+2,LEN(iccwt20_2024[[#This Row],[Times]])-FIND(",",iccwt20_2024[[#This Row],[Times]])-1)</f>
        <v>08:30 PM LOCAL  </v>
      </c>
      <c r="D396" s="1" t="str">
        <f>MID(iccwt20_2024[[#This Row],[Times]],FIND(",",iccwt20_2024[[#This Row],[Times]])-3,6)&amp;" 2024"</f>
        <v> 12, 0 2024</v>
      </c>
      <c r="E396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6" t="str">
        <f>TEXT(DATE(2024,MONTH(DATEVALUE(LEFT(iccwt20_2024[[#This Row],[Times]],3)&amp;" 1")),MID(iccwt20_2024[[#This Row],[Times]],5,2)),"dddd")</f>
        <v>Wednesday</v>
      </c>
      <c r="G396" t="s">
        <v>797</v>
      </c>
      <c r="H396" t="s">
        <v>442</v>
      </c>
      <c r="I396" t="s">
        <v>432</v>
      </c>
      <c r="J396" t="s">
        <v>798</v>
      </c>
      <c r="K396" t="s">
        <v>324</v>
      </c>
      <c r="L396" s="2" t="s">
        <v>800</v>
      </c>
      <c r="M396" s="2">
        <v>1</v>
      </c>
      <c r="N396" s="2">
        <v>5</v>
      </c>
      <c r="O396" s="2">
        <f>iccwt20_2024[[#This Row],[scored_4s]]+iccwt20_2024[[#This Row],[scored_6s]]</f>
        <v>0</v>
      </c>
      <c r="P396" s="2">
        <v>0</v>
      </c>
      <c r="Q396" s="2">
        <v>0</v>
      </c>
      <c r="R396" s="2">
        <v>20</v>
      </c>
      <c r="S396" s="2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395</v>
      </c>
    </row>
    <row r="397" spans="1:26">
      <c r="A397" t="s">
        <v>98</v>
      </c>
      <c r="B397" t="s">
        <v>19</v>
      </c>
      <c r="C397" s="1" t="str">
        <f>MID(iccwt20_2024[[#This Row],[Times]],FIND(",",iccwt20_2024[[#This Row],[Times]])+2,LEN(iccwt20_2024[[#This Row],[Times]])-FIND(",",iccwt20_2024[[#This Row],[Times]])-1)</f>
        <v>08:30 PM LOCAL  </v>
      </c>
      <c r="D397" s="1" t="str">
        <f>MID(iccwt20_2024[[#This Row],[Times]],FIND(",",iccwt20_2024[[#This Row],[Times]])-3,6)&amp;" 2024"</f>
        <v> 12, 0 2024</v>
      </c>
      <c r="E397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7" t="str">
        <f>TEXT(DATE(2024,MONTH(DATEVALUE(LEFT(iccwt20_2024[[#This Row],[Times]],3)&amp;" 1")),MID(iccwt20_2024[[#This Row],[Times]],5,2)),"dddd")</f>
        <v>Wednesday</v>
      </c>
      <c r="G397" t="s">
        <v>797</v>
      </c>
      <c r="H397" t="s">
        <v>442</v>
      </c>
      <c r="I397" t="s">
        <v>432</v>
      </c>
      <c r="J397" t="s">
        <v>798</v>
      </c>
      <c r="K397" t="s">
        <v>350</v>
      </c>
      <c r="L397" s="2" t="s">
        <v>475</v>
      </c>
      <c r="M397" s="2">
        <v>68</v>
      </c>
      <c r="N397" s="2">
        <v>39</v>
      </c>
      <c r="O397" s="2">
        <f>iccwt20_2024[[#This Row],[scored_4s]]+iccwt20_2024[[#This Row],[scored_6s]]</f>
        <v>8</v>
      </c>
      <c r="P397" s="2">
        <v>2</v>
      </c>
      <c r="Q397" s="2">
        <v>6</v>
      </c>
      <c r="R397" s="2">
        <v>174.36</v>
      </c>
      <c r="S397" s="2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396</v>
      </c>
    </row>
    <row r="398" spans="1:26">
      <c r="A398" t="s">
        <v>98</v>
      </c>
      <c r="B398" t="s">
        <v>19</v>
      </c>
      <c r="C398" s="1" t="str">
        <f>MID(iccwt20_2024[[#This Row],[Times]],FIND(",",iccwt20_2024[[#This Row],[Times]])+2,LEN(iccwt20_2024[[#This Row],[Times]])-FIND(",",iccwt20_2024[[#This Row],[Times]])-1)</f>
        <v>08:30 PM LOCAL  </v>
      </c>
      <c r="D398" s="1" t="str">
        <f>MID(iccwt20_2024[[#This Row],[Times]],FIND(",",iccwt20_2024[[#This Row],[Times]])-3,6)&amp;" 2024"</f>
        <v> 12, 0 2024</v>
      </c>
      <c r="E398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8" t="str">
        <f>TEXT(DATE(2024,MONTH(DATEVALUE(LEFT(iccwt20_2024[[#This Row],[Times]],3)&amp;" 1")),MID(iccwt20_2024[[#This Row],[Times]],5,2)),"dddd")</f>
        <v>Wednesday</v>
      </c>
      <c r="G398" t="s">
        <v>797</v>
      </c>
      <c r="H398" t="s">
        <v>442</v>
      </c>
      <c r="I398" t="s">
        <v>432</v>
      </c>
      <c r="J398" t="s">
        <v>798</v>
      </c>
      <c r="K398" t="s">
        <v>33</v>
      </c>
      <c r="L398" s="2" t="s">
        <v>802</v>
      </c>
      <c r="M398" s="2">
        <v>15</v>
      </c>
      <c r="N398" s="2">
        <v>17</v>
      </c>
      <c r="O398" s="2">
        <f>iccwt20_2024[[#This Row],[scored_4s]]+iccwt20_2024[[#This Row],[scored_6s]]</f>
        <v>1</v>
      </c>
      <c r="P398" s="2">
        <v>0</v>
      </c>
      <c r="Q398" s="2">
        <v>1</v>
      </c>
      <c r="R398" s="2">
        <v>88.24</v>
      </c>
      <c r="S398" s="2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397</v>
      </c>
    </row>
    <row r="399" spans="1:26">
      <c r="A399" t="s">
        <v>98</v>
      </c>
      <c r="B399" t="s">
        <v>19</v>
      </c>
      <c r="C399" s="1" t="str">
        <f>MID(iccwt20_2024[[#This Row],[Times]],FIND(",",iccwt20_2024[[#This Row],[Times]])+2,LEN(iccwt20_2024[[#This Row],[Times]])-FIND(",",iccwt20_2024[[#This Row],[Times]])-1)</f>
        <v>08:30 PM LOCAL  </v>
      </c>
      <c r="D399" s="1" t="str">
        <f>MID(iccwt20_2024[[#This Row],[Times]],FIND(",",iccwt20_2024[[#This Row],[Times]])-3,6)&amp;" 2024"</f>
        <v> 12, 0 2024</v>
      </c>
      <c r="E399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399" t="str">
        <f>TEXT(DATE(2024,MONTH(DATEVALUE(LEFT(iccwt20_2024[[#This Row],[Times]],3)&amp;" 1")),MID(iccwt20_2024[[#This Row],[Times]],5,2)),"dddd")</f>
        <v>Wednesday</v>
      </c>
      <c r="G399" t="s">
        <v>797</v>
      </c>
      <c r="H399" t="s">
        <v>442</v>
      </c>
      <c r="I399" t="s">
        <v>432</v>
      </c>
      <c r="J399" t="s">
        <v>798</v>
      </c>
      <c r="K399" t="s">
        <v>326</v>
      </c>
      <c r="L399" s="2" t="s">
        <v>803</v>
      </c>
      <c r="M399" s="2">
        <v>14</v>
      </c>
      <c r="N399" s="2">
        <v>7</v>
      </c>
      <c r="O399" s="2">
        <f>iccwt20_2024[[#This Row],[scored_4s]]+iccwt20_2024[[#This Row],[scored_6s]]</f>
        <v>3</v>
      </c>
      <c r="P399" s="2">
        <v>2</v>
      </c>
      <c r="Q399" s="2">
        <v>1</v>
      </c>
      <c r="R399" s="2">
        <v>200</v>
      </c>
      <c r="S399" s="2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398</v>
      </c>
    </row>
    <row r="400" spans="1:26">
      <c r="A400" t="s">
        <v>98</v>
      </c>
      <c r="B400" t="s">
        <v>19</v>
      </c>
      <c r="C400" s="1" t="str">
        <f>MID(iccwt20_2024[[#This Row],[Times]],FIND(",",iccwt20_2024[[#This Row],[Times]])+2,LEN(iccwt20_2024[[#This Row],[Times]])-FIND(",",iccwt20_2024[[#This Row],[Times]])-1)</f>
        <v>08:30 PM LOCAL  </v>
      </c>
      <c r="D400" s="1" t="str">
        <f>MID(iccwt20_2024[[#This Row],[Times]],FIND(",",iccwt20_2024[[#This Row],[Times]])-3,6)&amp;" 2024"</f>
        <v> 12, 0 2024</v>
      </c>
      <c r="E400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0" t="str">
        <f>TEXT(DATE(2024,MONTH(DATEVALUE(LEFT(iccwt20_2024[[#This Row],[Times]],3)&amp;" 1")),MID(iccwt20_2024[[#This Row],[Times]],5,2)),"dddd")</f>
        <v>Wednesday</v>
      </c>
      <c r="G400" t="s">
        <v>797</v>
      </c>
      <c r="H400" t="s">
        <v>442</v>
      </c>
      <c r="I400" t="s">
        <v>432</v>
      </c>
      <c r="J400" t="s">
        <v>798</v>
      </c>
      <c r="K400" t="s">
        <v>321</v>
      </c>
      <c r="L400" s="2" t="s">
        <v>804</v>
      </c>
      <c r="M400" s="2">
        <v>13</v>
      </c>
      <c r="N400" s="2">
        <v>13</v>
      </c>
      <c r="O400" s="2">
        <f>iccwt20_2024[[#This Row],[scored_4s]]+iccwt20_2024[[#This Row],[scored_6s]]</f>
        <v>1</v>
      </c>
      <c r="P400" s="2">
        <v>0</v>
      </c>
      <c r="Q400" s="2">
        <v>1</v>
      </c>
      <c r="R400" s="2">
        <v>100</v>
      </c>
      <c r="S400" s="2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399</v>
      </c>
    </row>
    <row r="401" spans="1:26">
      <c r="A401" t="s">
        <v>98</v>
      </c>
      <c r="B401" t="s">
        <v>19</v>
      </c>
      <c r="C401" s="1" t="str">
        <f>MID(iccwt20_2024[[#This Row],[Times]],FIND(",",iccwt20_2024[[#This Row],[Times]])+2,LEN(iccwt20_2024[[#This Row],[Times]])-FIND(",",iccwt20_2024[[#This Row],[Times]])-1)</f>
        <v>08:30 PM LOCAL  </v>
      </c>
      <c r="D401" s="1" t="str">
        <f>MID(iccwt20_2024[[#This Row],[Times]],FIND(",",iccwt20_2024[[#This Row],[Times]])-3,6)&amp;" 2024"</f>
        <v> 12, 0 2024</v>
      </c>
      <c r="E401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1" t="str">
        <f>TEXT(DATE(2024,MONTH(DATEVALUE(LEFT(iccwt20_2024[[#This Row],[Times]],3)&amp;" 1")),MID(iccwt20_2024[[#This Row],[Times]],5,2)),"dddd")</f>
        <v>Wednesday</v>
      </c>
      <c r="G401" t="s">
        <v>797</v>
      </c>
      <c r="H401" t="s">
        <v>442</v>
      </c>
      <c r="I401" t="s">
        <v>432</v>
      </c>
      <c r="J401" t="s">
        <v>798</v>
      </c>
      <c r="K401" t="s">
        <v>45</v>
      </c>
      <c r="L401" s="2" t="s">
        <v>658</v>
      </c>
      <c r="M401" s="2">
        <v>6</v>
      </c>
      <c r="N401" s="2">
        <v>6</v>
      </c>
      <c r="O401" s="2">
        <f>iccwt20_2024[[#This Row],[scored_4s]]+iccwt20_2024[[#This Row],[scored_6s]]</f>
        <v>1</v>
      </c>
      <c r="P401" s="2">
        <v>1</v>
      </c>
      <c r="Q401" s="2">
        <v>0</v>
      </c>
      <c r="R401" s="2">
        <v>100</v>
      </c>
      <c r="S401" s="2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400</v>
      </c>
    </row>
    <row r="402" spans="1:26">
      <c r="A402" t="s">
        <v>98</v>
      </c>
      <c r="B402" t="s">
        <v>19</v>
      </c>
      <c r="C402" s="1" t="str">
        <f>MID(iccwt20_2024[[#This Row],[Times]],FIND(",",iccwt20_2024[[#This Row],[Times]])+2,LEN(iccwt20_2024[[#This Row],[Times]])-FIND(",",iccwt20_2024[[#This Row],[Times]])-1)</f>
        <v>08:30 PM LOCAL  </v>
      </c>
      <c r="D402" s="1" t="str">
        <f>MID(iccwt20_2024[[#This Row],[Times]],FIND(",",iccwt20_2024[[#This Row],[Times]])-3,6)&amp;" 2024"</f>
        <v> 12, 0 2024</v>
      </c>
      <c r="E402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2" t="str">
        <f>TEXT(DATE(2024,MONTH(DATEVALUE(LEFT(iccwt20_2024[[#This Row],[Times]],3)&amp;" 1")),MID(iccwt20_2024[[#This Row],[Times]],5,2)),"dddd")</f>
        <v>Wednesday</v>
      </c>
      <c r="G402" t="s">
        <v>797</v>
      </c>
      <c r="H402" t="s">
        <v>442</v>
      </c>
      <c r="I402" t="s">
        <v>432</v>
      </c>
      <c r="J402" t="s">
        <v>798</v>
      </c>
      <c r="K402" t="s">
        <v>258</v>
      </c>
      <c r="L402" s="2" t="s">
        <v>475</v>
      </c>
      <c r="M402" s="2">
        <v>0</v>
      </c>
      <c r="N402" s="2">
        <v>1</v>
      </c>
      <c r="O402" s="2">
        <f>iccwt20_2024[[#This Row],[scored_4s]]+iccwt20_2024[[#This Row],[scored_6s]]</f>
        <v>0</v>
      </c>
      <c r="P402" s="2">
        <v>0</v>
      </c>
      <c r="Q402" s="2">
        <v>0</v>
      </c>
      <c r="R402" s="2">
        <v>0</v>
      </c>
      <c r="S402" s="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401</v>
      </c>
    </row>
    <row r="403" spans="1:26">
      <c r="A403" t="s">
        <v>98</v>
      </c>
      <c r="B403" t="s">
        <v>19</v>
      </c>
      <c r="C403" s="1" t="str">
        <f>MID(iccwt20_2024[[#This Row],[Times]],FIND(",",iccwt20_2024[[#This Row],[Times]])+2,LEN(iccwt20_2024[[#This Row],[Times]])-FIND(",",iccwt20_2024[[#This Row],[Times]])-1)</f>
        <v>08:30 PM LOCAL  </v>
      </c>
      <c r="D403" s="1" t="str">
        <f>MID(iccwt20_2024[[#This Row],[Times]],FIND(",",iccwt20_2024[[#This Row],[Times]])-3,6)&amp;" 2024"</f>
        <v> 12, 0 2024</v>
      </c>
      <c r="E403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3" t="str">
        <f>TEXT(DATE(2024,MONTH(DATEVALUE(LEFT(iccwt20_2024[[#This Row],[Times]],3)&amp;" 1")),MID(iccwt20_2024[[#This Row],[Times]],5,2)),"dddd")</f>
        <v>Wednesday</v>
      </c>
      <c r="G403" t="s">
        <v>797</v>
      </c>
      <c r="H403" t="s">
        <v>432</v>
      </c>
      <c r="I403" t="s">
        <v>442</v>
      </c>
      <c r="J403" t="s">
        <v>805</v>
      </c>
      <c r="K403" t="s">
        <v>131</v>
      </c>
      <c r="L403" s="2" t="s">
        <v>806</v>
      </c>
      <c r="M403" s="2">
        <v>5</v>
      </c>
      <c r="N403" s="2">
        <v>8</v>
      </c>
      <c r="O403" s="2">
        <f>iccwt20_2024[[#This Row],[scored_4s]]+iccwt20_2024[[#This Row],[scored_6s]]</f>
        <v>0</v>
      </c>
      <c r="P403" s="2">
        <v>0</v>
      </c>
      <c r="Q403" s="2">
        <v>0</v>
      </c>
      <c r="R403" s="2">
        <v>62.5</v>
      </c>
      <c r="S403" s="2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402</v>
      </c>
    </row>
    <row r="404" spans="1:26">
      <c r="A404" t="s">
        <v>98</v>
      </c>
      <c r="B404" t="s">
        <v>19</v>
      </c>
      <c r="C404" s="1" t="str">
        <f>MID(iccwt20_2024[[#This Row],[Times]],FIND(",",iccwt20_2024[[#This Row],[Times]])+2,LEN(iccwt20_2024[[#This Row],[Times]])-FIND(",",iccwt20_2024[[#This Row],[Times]])-1)</f>
        <v>08:30 PM LOCAL  </v>
      </c>
      <c r="D404" s="1" t="str">
        <f>MID(iccwt20_2024[[#This Row],[Times]],FIND(",",iccwt20_2024[[#This Row],[Times]])-3,6)&amp;" 2024"</f>
        <v> 12, 0 2024</v>
      </c>
      <c r="E404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4" t="str">
        <f>TEXT(DATE(2024,MONTH(DATEVALUE(LEFT(iccwt20_2024[[#This Row],[Times]],3)&amp;" 1")),MID(iccwt20_2024[[#This Row],[Times]],5,2)),"dddd")</f>
        <v>Wednesday</v>
      </c>
      <c r="G404" t="s">
        <v>797</v>
      </c>
      <c r="H404" t="s">
        <v>432</v>
      </c>
      <c r="I404" t="s">
        <v>442</v>
      </c>
      <c r="J404" t="s">
        <v>805</v>
      </c>
      <c r="K404" t="s">
        <v>144</v>
      </c>
      <c r="L404" s="2" t="s">
        <v>807</v>
      </c>
      <c r="M404" s="2">
        <v>26</v>
      </c>
      <c r="N404" s="2">
        <v>23</v>
      </c>
      <c r="O404" s="2">
        <f>iccwt20_2024[[#This Row],[scored_4s]]+iccwt20_2024[[#This Row],[scored_6s]]</f>
        <v>4</v>
      </c>
      <c r="P404" s="2">
        <v>3</v>
      </c>
      <c r="Q404" s="2">
        <v>1</v>
      </c>
      <c r="R404" s="2">
        <v>113.04</v>
      </c>
      <c r="S404" s="2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403</v>
      </c>
    </row>
    <row r="405" spans="1:26">
      <c r="A405" t="s">
        <v>98</v>
      </c>
      <c r="B405" t="s">
        <v>19</v>
      </c>
      <c r="C405" s="1" t="str">
        <f>MID(iccwt20_2024[[#This Row],[Times]],FIND(",",iccwt20_2024[[#This Row],[Times]])+2,LEN(iccwt20_2024[[#This Row],[Times]])-FIND(",",iccwt20_2024[[#This Row],[Times]])-1)</f>
        <v>08:30 PM LOCAL  </v>
      </c>
      <c r="D405" s="1" t="str">
        <f>MID(iccwt20_2024[[#This Row],[Times]],FIND(",",iccwt20_2024[[#This Row],[Times]])-3,6)&amp;" 2024"</f>
        <v> 12, 0 2024</v>
      </c>
      <c r="E405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5" t="str">
        <f>TEXT(DATE(2024,MONTH(DATEVALUE(LEFT(iccwt20_2024[[#This Row],[Times]],3)&amp;" 1")),MID(iccwt20_2024[[#This Row],[Times]],5,2)),"dddd")</f>
        <v>Wednesday</v>
      </c>
      <c r="G405" t="s">
        <v>797</v>
      </c>
      <c r="H405" t="s">
        <v>432</v>
      </c>
      <c r="I405" t="s">
        <v>442</v>
      </c>
      <c r="J405" t="s">
        <v>805</v>
      </c>
      <c r="K405" t="s">
        <v>303</v>
      </c>
      <c r="L405" s="2" t="s">
        <v>808</v>
      </c>
      <c r="M405" s="2">
        <v>10</v>
      </c>
      <c r="N405" s="2">
        <v>13</v>
      </c>
      <c r="O405" s="2">
        <f>iccwt20_2024[[#This Row],[scored_4s]]+iccwt20_2024[[#This Row],[scored_6s]]</f>
        <v>0</v>
      </c>
      <c r="P405" s="2">
        <v>0</v>
      </c>
      <c r="Q405" s="2">
        <v>0</v>
      </c>
      <c r="R405" s="2">
        <v>76.92</v>
      </c>
      <c r="S405" s="2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404</v>
      </c>
    </row>
    <row r="406" spans="1:26">
      <c r="A406" t="s">
        <v>98</v>
      </c>
      <c r="B406" t="s">
        <v>19</v>
      </c>
      <c r="C406" s="1" t="str">
        <f>MID(iccwt20_2024[[#This Row],[Times]],FIND(",",iccwt20_2024[[#This Row],[Times]])+2,LEN(iccwt20_2024[[#This Row],[Times]])-FIND(",",iccwt20_2024[[#This Row],[Times]])-1)</f>
        <v>08:30 PM LOCAL  </v>
      </c>
      <c r="D406" s="1" t="str">
        <f>MID(iccwt20_2024[[#This Row],[Times]],FIND(",",iccwt20_2024[[#This Row],[Times]])-3,6)&amp;" 2024"</f>
        <v> 12, 0 2024</v>
      </c>
      <c r="E406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6" t="str">
        <f>TEXT(DATE(2024,MONTH(DATEVALUE(LEFT(iccwt20_2024[[#This Row],[Times]],3)&amp;" 1")),MID(iccwt20_2024[[#This Row],[Times]],5,2)),"dddd")</f>
        <v>Wednesday</v>
      </c>
      <c r="G406" t="s">
        <v>797</v>
      </c>
      <c r="H406" t="s">
        <v>432</v>
      </c>
      <c r="I406" t="s">
        <v>442</v>
      </c>
      <c r="J406" t="s">
        <v>805</v>
      </c>
      <c r="K406" t="s">
        <v>196</v>
      </c>
      <c r="L406" s="2" t="s">
        <v>809</v>
      </c>
      <c r="M406" s="2">
        <v>1</v>
      </c>
      <c r="N406" s="2">
        <v>2</v>
      </c>
      <c r="O406" s="2">
        <f>iccwt20_2024[[#This Row],[scored_4s]]+iccwt20_2024[[#This Row],[scored_6s]]</f>
        <v>0</v>
      </c>
      <c r="P406" s="2">
        <v>0</v>
      </c>
      <c r="Q406" s="2">
        <v>0</v>
      </c>
      <c r="R406" s="2">
        <v>50</v>
      </c>
      <c r="S406" s="2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405</v>
      </c>
    </row>
    <row r="407" spans="1:26">
      <c r="A407" t="s">
        <v>98</v>
      </c>
      <c r="B407" t="s">
        <v>19</v>
      </c>
      <c r="C407" s="1" t="str">
        <f>MID(iccwt20_2024[[#This Row],[Times]],FIND(",",iccwt20_2024[[#This Row],[Times]])+2,LEN(iccwt20_2024[[#This Row],[Times]])-FIND(",",iccwt20_2024[[#This Row],[Times]])-1)</f>
        <v>08:30 PM LOCAL  </v>
      </c>
      <c r="D407" s="1" t="str">
        <f>MID(iccwt20_2024[[#This Row],[Times]],FIND(",",iccwt20_2024[[#This Row],[Times]])-3,6)&amp;" 2024"</f>
        <v> 12, 0 2024</v>
      </c>
      <c r="E407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7" t="str">
        <f>TEXT(DATE(2024,MONTH(DATEVALUE(LEFT(iccwt20_2024[[#This Row],[Times]],3)&amp;" 1")),MID(iccwt20_2024[[#This Row],[Times]],5,2)),"dddd")</f>
        <v>Wednesday</v>
      </c>
      <c r="G407" t="s">
        <v>797</v>
      </c>
      <c r="H407" t="s">
        <v>432</v>
      </c>
      <c r="I407" t="s">
        <v>442</v>
      </c>
      <c r="J407" t="s">
        <v>805</v>
      </c>
      <c r="K407" t="s">
        <v>124</v>
      </c>
      <c r="L407" s="2" t="s">
        <v>810</v>
      </c>
      <c r="M407" s="2">
        <v>12</v>
      </c>
      <c r="N407" s="2">
        <v>13</v>
      </c>
      <c r="O407" s="2">
        <f>iccwt20_2024[[#This Row],[scored_4s]]+iccwt20_2024[[#This Row],[scored_6s]]</f>
        <v>1</v>
      </c>
      <c r="P407" s="2">
        <v>1</v>
      </c>
      <c r="Q407" s="2">
        <v>0</v>
      </c>
      <c r="R407" s="2">
        <v>92.31</v>
      </c>
      <c r="S407" s="2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406</v>
      </c>
    </row>
    <row r="408" spans="1:26">
      <c r="A408" t="s">
        <v>98</v>
      </c>
      <c r="B408" t="s">
        <v>19</v>
      </c>
      <c r="C408" s="1" t="str">
        <f>MID(iccwt20_2024[[#This Row],[Times]],FIND(",",iccwt20_2024[[#This Row],[Times]])+2,LEN(iccwt20_2024[[#This Row],[Times]])-FIND(",",iccwt20_2024[[#This Row],[Times]])-1)</f>
        <v>08:30 PM LOCAL  </v>
      </c>
      <c r="D408" s="1" t="str">
        <f>MID(iccwt20_2024[[#This Row],[Times]],FIND(",",iccwt20_2024[[#This Row],[Times]])-3,6)&amp;" 2024"</f>
        <v> 12, 0 2024</v>
      </c>
      <c r="E408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8" t="str">
        <f>TEXT(DATE(2024,MONTH(DATEVALUE(LEFT(iccwt20_2024[[#This Row],[Times]],3)&amp;" 1")),MID(iccwt20_2024[[#This Row],[Times]],5,2)),"dddd")</f>
        <v>Wednesday</v>
      </c>
      <c r="G408" t="s">
        <v>797</v>
      </c>
      <c r="H408" t="s">
        <v>432</v>
      </c>
      <c r="I408" t="s">
        <v>442</v>
      </c>
      <c r="J408" t="s">
        <v>805</v>
      </c>
      <c r="K408" t="s">
        <v>151</v>
      </c>
      <c r="L408" s="2" t="s">
        <v>811</v>
      </c>
      <c r="M408" s="2">
        <v>40</v>
      </c>
      <c r="N408" s="2">
        <v>33</v>
      </c>
      <c r="O408" s="2">
        <f>iccwt20_2024[[#This Row],[scored_4s]]+iccwt20_2024[[#This Row],[scored_6s]]</f>
        <v>5</v>
      </c>
      <c r="P408" s="2">
        <v>3</v>
      </c>
      <c r="Q408" s="2">
        <v>2</v>
      </c>
      <c r="R408" s="2">
        <v>121.21</v>
      </c>
      <c r="S408" s="2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407</v>
      </c>
    </row>
    <row r="409" spans="1:26">
      <c r="A409" t="s">
        <v>98</v>
      </c>
      <c r="B409" t="s">
        <v>19</v>
      </c>
      <c r="C409" s="1" t="str">
        <f>MID(iccwt20_2024[[#This Row],[Times]],FIND(",",iccwt20_2024[[#This Row],[Times]])+2,LEN(iccwt20_2024[[#This Row],[Times]])-FIND(",",iccwt20_2024[[#This Row],[Times]])-1)</f>
        <v>08:30 PM LOCAL  </v>
      </c>
      <c r="D409" s="1" t="str">
        <f>MID(iccwt20_2024[[#This Row],[Times]],FIND(",",iccwt20_2024[[#This Row],[Times]])-3,6)&amp;" 2024"</f>
        <v> 12, 0 2024</v>
      </c>
      <c r="E409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09" t="str">
        <f>TEXT(DATE(2024,MONTH(DATEVALUE(LEFT(iccwt20_2024[[#This Row],[Times]],3)&amp;" 1")),MID(iccwt20_2024[[#This Row],[Times]],5,2)),"dddd")</f>
        <v>Wednesday</v>
      </c>
      <c r="G409" t="s">
        <v>797</v>
      </c>
      <c r="H409" t="s">
        <v>432</v>
      </c>
      <c r="I409" t="s">
        <v>442</v>
      </c>
      <c r="J409" t="s">
        <v>805</v>
      </c>
      <c r="K409" t="s">
        <v>174</v>
      </c>
      <c r="L409" s="2" t="s">
        <v>812</v>
      </c>
      <c r="M409" s="2">
        <v>10</v>
      </c>
      <c r="N409" s="2">
        <v>11</v>
      </c>
      <c r="O409" s="2">
        <f>iccwt20_2024[[#This Row],[scored_4s]]+iccwt20_2024[[#This Row],[scored_6s]]</f>
        <v>1</v>
      </c>
      <c r="P409" s="2">
        <v>0</v>
      </c>
      <c r="Q409" s="2">
        <v>1</v>
      </c>
      <c r="R409" s="2">
        <v>90.91</v>
      </c>
      <c r="S409" s="2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408</v>
      </c>
    </row>
    <row r="410" spans="1:26">
      <c r="A410" t="s">
        <v>98</v>
      </c>
      <c r="B410" t="s">
        <v>19</v>
      </c>
      <c r="C410" s="1" t="str">
        <f>MID(iccwt20_2024[[#This Row],[Times]],FIND(",",iccwt20_2024[[#This Row],[Times]])+2,LEN(iccwt20_2024[[#This Row],[Times]])-FIND(",",iccwt20_2024[[#This Row],[Times]])-1)</f>
        <v>08:30 PM LOCAL  </v>
      </c>
      <c r="D410" s="1" t="str">
        <f>MID(iccwt20_2024[[#This Row],[Times]],FIND(",",iccwt20_2024[[#This Row],[Times]])-3,6)&amp;" 2024"</f>
        <v> 12, 0 2024</v>
      </c>
      <c r="E410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10" t="str">
        <f>TEXT(DATE(2024,MONTH(DATEVALUE(LEFT(iccwt20_2024[[#This Row],[Times]],3)&amp;" 1")),MID(iccwt20_2024[[#This Row],[Times]],5,2)),"dddd")</f>
        <v>Wednesday</v>
      </c>
      <c r="G410" t="s">
        <v>797</v>
      </c>
      <c r="H410" t="s">
        <v>432</v>
      </c>
      <c r="I410" t="s">
        <v>442</v>
      </c>
      <c r="J410" t="s">
        <v>805</v>
      </c>
      <c r="K410" t="s">
        <v>248</v>
      </c>
      <c r="L410" s="2" t="s">
        <v>475</v>
      </c>
      <c r="M410" s="2">
        <v>21</v>
      </c>
      <c r="N410" s="2">
        <v>12</v>
      </c>
      <c r="O410" s="2">
        <f>iccwt20_2024[[#This Row],[scored_4s]]+iccwt20_2024[[#This Row],[scored_6s]]</f>
        <v>3</v>
      </c>
      <c r="P410" s="2">
        <v>0</v>
      </c>
      <c r="Q410" s="2">
        <v>3</v>
      </c>
      <c r="R410" s="2">
        <v>175</v>
      </c>
      <c r="S410" s="2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409</v>
      </c>
    </row>
    <row r="411" spans="1:26">
      <c r="A411" t="s">
        <v>98</v>
      </c>
      <c r="B411" t="s">
        <v>19</v>
      </c>
      <c r="C411" s="1" t="str">
        <f>MID(iccwt20_2024[[#This Row],[Times]],FIND(",",iccwt20_2024[[#This Row],[Times]])+2,LEN(iccwt20_2024[[#This Row],[Times]])-FIND(",",iccwt20_2024[[#This Row],[Times]])-1)</f>
        <v>08:30 PM LOCAL  </v>
      </c>
      <c r="D411" s="1" t="str">
        <f>MID(iccwt20_2024[[#This Row],[Times]],FIND(",",iccwt20_2024[[#This Row],[Times]])-3,6)&amp;" 2024"</f>
        <v> 12, 0 2024</v>
      </c>
      <c r="E411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11" t="str">
        <f>TEXT(DATE(2024,MONTH(DATEVALUE(LEFT(iccwt20_2024[[#This Row],[Times]],3)&amp;" 1")),MID(iccwt20_2024[[#This Row],[Times]],5,2)),"dddd")</f>
        <v>Wednesday</v>
      </c>
      <c r="G411" t="s">
        <v>797</v>
      </c>
      <c r="H411" t="s">
        <v>432</v>
      </c>
      <c r="I411" t="s">
        <v>442</v>
      </c>
      <c r="J411" t="s">
        <v>805</v>
      </c>
      <c r="K411" t="s">
        <v>376</v>
      </c>
      <c r="L411" s="2" t="s">
        <v>813</v>
      </c>
      <c r="M411" s="2">
        <v>0</v>
      </c>
      <c r="N411" s="2">
        <v>1</v>
      </c>
      <c r="O411" s="2">
        <f>iccwt20_2024[[#This Row],[scored_4s]]+iccwt20_2024[[#This Row],[scored_6s]]</f>
        <v>0</v>
      </c>
      <c r="P411" s="2">
        <v>0</v>
      </c>
      <c r="Q411" s="2">
        <v>0</v>
      </c>
      <c r="R411" s="2">
        <v>0</v>
      </c>
      <c r="S411" s="2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410</v>
      </c>
    </row>
    <row r="412" spans="1:26">
      <c r="A412" t="s">
        <v>98</v>
      </c>
      <c r="B412" t="s">
        <v>19</v>
      </c>
      <c r="C412" s="1" t="str">
        <f>MID(iccwt20_2024[[#This Row],[Times]],FIND(",",iccwt20_2024[[#This Row],[Times]])+2,LEN(iccwt20_2024[[#This Row],[Times]])-FIND(",",iccwt20_2024[[#This Row],[Times]])-1)</f>
        <v>08:30 PM LOCAL  </v>
      </c>
      <c r="D412" s="1" t="str">
        <f>MID(iccwt20_2024[[#This Row],[Times]],FIND(",",iccwt20_2024[[#This Row],[Times]])-3,6)&amp;" 2024"</f>
        <v> 12, 0 2024</v>
      </c>
      <c r="E412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12" t="str">
        <f>TEXT(DATE(2024,MONTH(DATEVALUE(LEFT(iccwt20_2024[[#This Row],[Times]],3)&amp;" 1")),MID(iccwt20_2024[[#This Row],[Times]],5,2)),"dddd")</f>
        <v>Wednesday</v>
      </c>
      <c r="G412" t="s">
        <v>797</v>
      </c>
      <c r="H412" t="s">
        <v>432</v>
      </c>
      <c r="I412" t="s">
        <v>442</v>
      </c>
      <c r="J412" t="s">
        <v>805</v>
      </c>
      <c r="K412" t="s">
        <v>380</v>
      </c>
      <c r="L412" s="2" t="s">
        <v>814</v>
      </c>
      <c r="M412" s="2">
        <v>7</v>
      </c>
      <c r="N412" s="2">
        <v>4</v>
      </c>
      <c r="O412" s="2">
        <f>iccwt20_2024[[#This Row],[scored_4s]]+iccwt20_2024[[#This Row],[scored_6s]]</f>
        <v>1</v>
      </c>
      <c r="P412" s="2">
        <v>0</v>
      </c>
      <c r="Q412" s="2">
        <v>1</v>
      </c>
      <c r="R412" s="2">
        <v>175</v>
      </c>
      <c r="S412" s="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411</v>
      </c>
    </row>
    <row r="413" spans="1:26">
      <c r="A413" t="s">
        <v>98</v>
      </c>
      <c r="B413" t="s">
        <v>19</v>
      </c>
      <c r="C413" s="1" t="str">
        <f>MID(iccwt20_2024[[#This Row],[Times]],FIND(",",iccwt20_2024[[#This Row],[Times]])+2,LEN(iccwt20_2024[[#This Row],[Times]])-FIND(",",iccwt20_2024[[#This Row],[Times]])-1)</f>
        <v>08:30 PM LOCAL  </v>
      </c>
      <c r="D413" s="1" t="str">
        <f>MID(iccwt20_2024[[#This Row],[Times]],FIND(",",iccwt20_2024[[#This Row],[Times]])-3,6)&amp;" 2024"</f>
        <v> 12, 0 2024</v>
      </c>
      <c r="E413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413" t="str">
        <f>TEXT(DATE(2024,MONTH(DATEVALUE(LEFT(iccwt20_2024[[#This Row],[Times]],3)&amp;" 1")),MID(iccwt20_2024[[#This Row],[Times]],5,2)),"dddd")</f>
        <v>Wednesday</v>
      </c>
      <c r="G413" t="s">
        <v>797</v>
      </c>
      <c r="H413" t="s">
        <v>432</v>
      </c>
      <c r="I413" t="s">
        <v>442</v>
      </c>
      <c r="J413" t="s">
        <v>805</v>
      </c>
      <c r="K413" t="s">
        <v>217</v>
      </c>
      <c r="L413" s="2" t="s">
        <v>475</v>
      </c>
      <c r="M413" s="2">
        <v>0</v>
      </c>
      <c r="N413" s="2">
        <v>0</v>
      </c>
      <c r="O413" s="2">
        <f>iccwt20_2024[[#This Row],[scored_4s]]+iccwt20_2024[[#This Row],[scored_6s]]</f>
        <v>0</v>
      </c>
      <c r="P413" s="2">
        <v>0</v>
      </c>
      <c r="Q413" s="2">
        <v>0</v>
      </c>
      <c r="R413" s="2">
        <v>0</v>
      </c>
      <c r="S413" s="2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412</v>
      </c>
    </row>
    <row r="414" spans="1:26">
      <c r="A414" t="s">
        <v>44</v>
      </c>
      <c r="B414" t="s">
        <v>40</v>
      </c>
      <c r="C414" s="1" t="str">
        <f>MID(iccwt20_2024[[#This Row],[Times]],FIND(",",iccwt20_2024[[#This Row],[Times]])+2,LEN(iccwt20_2024[[#This Row],[Times]])-FIND(",",iccwt20_2024[[#This Row],[Times]])-1)</f>
        <v>03:00 PM LOCAL  </v>
      </c>
      <c r="D414" s="1" t="str">
        <f>MID(iccwt20_2024[[#This Row],[Times]],FIND(",",iccwt20_2024[[#This Row],[Times]])-3,6)&amp;" 2024"</f>
        <v> 13, 0 2024</v>
      </c>
      <c r="E414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4" t="str">
        <f>TEXT(DATE(2024,MONTH(DATEVALUE(LEFT(iccwt20_2024[[#This Row],[Times]],3)&amp;" 1")),MID(iccwt20_2024[[#This Row],[Times]],5,2)),"dddd")</f>
        <v>Thursday</v>
      </c>
      <c r="G414" t="s">
        <v>815</v>
      </c>
      <c r="H414" t="s">
        <v>433</v>
      </c>
      <c r="I414" t="s">
        <v>426</v>
      </c>
      <c r="J414" t="s">
        <v>816</v>
      </c>
      <c r="K414" t="s">
        <v>299</v>
      </c>
      <c r="L414" s="2" t="s">
        <v>817</v>
      </c>
      <c r="M414" s="2">
        <v>5</v>
      </c>
      <c r="N414" s="2">
        <v>3</v>
      </c>
      <c r="O414" s="2">
        <f>iccwt20_2024[[#This Row],[scored_4s]]+iccwt20_2024[[#This Row],[scored_6s]]</f>
        <v>1</v>
      </c>
      <c r="P414" s="2">
        <v>1</v>
      </c>
      <c r="Q414" s="2">
        <v>0</v>
      </c>
      <c r="R414" s="2">
        <v>166.67</v>
      </c>
      <c r="S414" s="2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413</v>
      </c>
    </row>
    <row r="415" spans="1:26">
      <c r="A415" t="s">
        <v>44</v>
      </c>
      <c r="B415" t="s">
        <v>40</v>
      </c>
      <c r="C415" s="1" t="str">
        <f>MID(iccwt20_2024[[#This Row],[Times]],FIND(",",iccwt20_2024[[#This Row],[Times]])+2,LEN(iccwt20_2024[[#This Row],[Times]])-FIND(",",iccwt20_2024[[#This Row],[Times]])-1)</f>
        <v>03:00 PM LOCAL  </v>
      </c>
      <c r="D415" s="1" t="str">
        <f>MID(iccwt20_2024[[#This Row],[Times]],FIND(",",iccwt20_2024[[#This Row],[Times]])-3,6)&amp;" 2024"</f>
        <v> 13, 0 2024</v>
      </c>
      <c r="E415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5" t="str">
        <f>TEXT(DATE(2024,MONTH(DATEVALUE(LEFT(iccwt20_2024[[#This Row],[Times]],3)&amp;" 1")),MID(iccwt20_2024[[#This Row],[Times]],5,2)),"dddd")</f>
        <v>Thursday</v>
      </c>
      <c r="G415" t="s">
        <v>815</v>
      </c>
      <c r="H415" t="s">
        <v>433</v>
      </c>
      <c r="I415" t="s">
        <v>426</v>
      </c>
      <c r="J415" t="s">
        <v>816</v>
      </c>
      <c r="K415" t="s">
        <v>199</v>
      </c>
      <c r="L415" s="2" t="s">
        <v>818</v>
      </c>
      <c r="M415" s="2">
        <v>9</v>
      </c>
      <c r="N415" s="2">
        <v>16</v>
      </c>
      <c r="O415" s="2">
        <f>iccwt20_2024[[#This Row],[scored_4s]]+iccwt20_2024[[#This Row],[scored_6s]]</f>
        <v>1</v>
      </c>
      <c r="P415" s="2">
        <v>0</v>
      </c>
      <c r="Q415" s="2">
        <v>1</v>
      </c>
      <c r="R415" s="2">
        <v>56.25</v>
      </c>
      <c r="S415" s="2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414</v>
      </c>
    </row>
    <row r="416" spans="1:26">
      <c r="A416" t="s">
        <v>44</v>
      </c>
      <c r="B416" t="s">
        <v>40</v>
      </c>
      <c r="C416" s="1" t="str">
        <f>MID(iccwt20_2024[[#This Row],[Times]],FIND(",",iccwt20_2024[[#This Row],[Times]])+2,LEN(iccwt20_2024[[#This Row],[Times]])-FIND(",",iccwt20_2024[[#This Row],[Times]])-1)</f>
        <v>03:00 PM LOCAL  </v>
      </c>
      <c r="D416" s="1" t="str">
        <f>MID(iccwt20_2024[[#This Row],[Times]],FIND(",",iccwt20_2024[[#This Row],[Times]])-3,6)&amp;" 2024"</f>
        <v> 13, 0 2024</v>
      </c>
      <c r="E416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6" t="str">
        <f>TEXT(DATE(2024,MONTH(DATEVALUE(LEFT(iccwt20_2024[[#This Row],[Times]],3)&amp;" 1")),MID(iccwt20_2024[[#This Row],[Times]],5,2)),"dddd")</f>
        <v>Thursday</v>
      </c>
      <c r="G416" t="s">
        <v>815</v>
      </c>
      <c r="H416" t="s">
        <v>433</v>
      </c>
      <c r="I416" t="s">
        <v>426</v>
      </c>
      <c r="J416" t="s">
        <v>816</v>
      </c>
      <c r="K416" t="s">
        <v>63</v>
      </c>
      <c r="L416" s="2" t="s">
        <v>819</v>
      </c>
      <c r="M416" s="2">
        <v>8</v>
      </c>
      <c r="N416" s="2">
        <v>10</v>
      </c>
      <c r="O416" s="2">
        <f>iccwt20_2024[[#This Row],[scored_4s]]+iccwt20_2024[[#This Row],[scored_6s]]</f>
        <v>1</v>
      </c>
      <c r="P416" s="2">
        <v>1</v>
      </c>
      <c r="Q416" s="2">
        <v>0</v>
      </c>
      <c r="R416" s="2">
        <v>80</v>
      </c>
      <c r="S416" s="2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415</v>
      </c>
    </row>
    <row r="417" spans="1:26">
      <c r="A417" t="s">
        <v>44</v>
      </c>
      <c r="B417" t="s">
        <v>40</v>
      </c>
      <c r="C417" s="1" t="str">
        <f>MID(iccwt20_2024[[#This Row],[Times]],FIND(",",iccwt20_2024[[#This Row],[Times]])+2,LEN(iccwt20_2024[[#This Row],[Times]])-FIND(",",iccwt20_2024[[#This Row],[Times]])-1)</f>
        <v>03:00 PM LOCAL  </v>
      </c>
      <c r="D417" s="1" t="str">
        <f>MID(iccwt20_2024[[#This Row],[Times]],FIND(",",iccwt20_2024[[#This Row],[Times]])-3,6)&amp;" 2024"</f>
        <v> 13, 0 2024</v>
      </c>
      <c r="E417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7" t="str">
        <f>TEXT(DATE(2024,MONTH(DATEVALUE(LEFT(iccwt20_2024[[#This Row],[Times]],3)&amp;" 1")),MID(iccwt20_2024[[#This Row],[Times]],5,2)),"dddd")</f>
        <v>Thursday</v>
      </c>
      <c r="G417" t="s">
        <v>815</v>
      </c>
      <c r="H417" t="s">
        <v>433</v>
      </c>
      <c r="I417" t="s">
        <v>426</v>
      </c>
      <c r="J417" t="s">
        <v>816</v>
      </c>
      <c r="K417" t="s">
        <v>397</v>
      </c>
      <c r="L417" s="2" t="s">
        <v>820</v>
      </c>
      <c r="M417" s="2">
        <v>1</v>
      </c>
      <c r="N417" s="2">
        <v>5</v>
      </c>
      <c r="O417" s="2">
        <f>iccwt20_2024[[#This Row],[scored_4s]]+iccwt20_2024[[#This Row],[scored_6s]]</f>
        <v>0</v>
      </c>
      <c r="P417" s="2">
        <v>0</v>
      </c>
      <c r="Q417" s="2">
        <v>0</v>
      </c>
      <c r="R417" s="2">
        <v>20</v>
      </c>
      <c r="S417" s="2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416</v>
      </c>
    </row>
    <row r="418" spans="1:26">
      <c r="A418" t="s">
        <v>44</v>
      </c>
      <c r="B418" t="s">
        <v>40</v>
      </c>
      <c r="C418" s="1" t="str">
        <f>MID(iccwt20_2024[[#This Row],[Times]],FIND(",",iccwt20_2024[[#This Row],[Times]])+2,LEN(iccwt20_2024[[#This Row],[Times]])-FIND(",",iccwt20_2024[[#This Row],[Times]])-1)</f>
        <v>03:00 PM LOCAL  </v>
      </c>
      <c r="D418" s="1" t="str">
        <f>MID(iccwt20_2024[[#This Row],[Times]],FIND(",",iccwt20_2024[[#This Row],[Times]])-3,6)&amp;" 2024"</f>
        <v> 13, 0 2024</v>
      </c>
      <c r="E418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8" t="str">
        <f>TEXT(DATE(2024,MONTH(DATEVALUE(LEFT(iccwt20_2024[[#This Row],[Times]],3)&amp;" 1")),MID(iccwt20_2024[[#This Row],[Times]],5,2)),"dddd")</f>
        <v>Thursday</v>
      </c>
      <c r="G418" t="s">
        <v>815</v>
      </c>
      <c r="H418" t="s">
        <v>433</v>
      </c>
      <c r="I418" t="s">
        <v>426</v>
      </c>
      <c r="J418" t="s">
        <v>816</v>
      </c>
      <c r="K418" t="s">
        <v>203</v>
      </c>
      <c r="L418" s="2" t="s">
        <v>821</v>
      </c>
      <c r="M418" s="2">
        <v>1</v>
      </c>
      <c r="N418" s="2">
        <v>3</v>
      </c>
      <c r="O418" s="2">
        <f>iccwt20_2024[[#This Row],[scored_4s]]+iccwt20_2024[[#This Row],[scored_6s]]</f>
        <v>0</v>
      </c>
      <c r="P418" s="2">
        <v>0</v>
      </c>
      <c r="Q418" s="2">
        <v>0</v>
      </c>
      <c r="R418" s="2">
        <v>33.33</v>
      </c>
      <c r="S418" s="2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417</v>
      </c>
    </row>
    <row r="419" spans="1:26">
      <c r="A419" t="s">
        <v>44</v>
      </c>
      <c r="B419" t="s">
        <v>40</v>
      </c>
      <c r="C419" s="1" t="str">
        <f>MID(iccwt20_2024[[#This Row],[Times]],FIND(",",iccwt20_2024[[#This Row],[Times]])+2,LEN(iccwt20_2024[[#This Row],[Times]])-FIND(",",iccwt20_2024[[#This Row],[Times]])-1)</f>
        <v>03:00 PM LOCAL  </v>
      </c>
      <c r="D419" s="1" t="str">
        <f>MID(iccwt20_2024[[#This Row],[Times]],FIND(",",iccwt20_2024[[#This Row],[Times]])-3,6)&amp;" 2024"</f>
        <v> 13, 0 2024</v>
      </c>
      <c r="E419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19" t="str">
        <f>TEXT(DATE(2024,MONTH(DATEVALUE(LEFT(iccwt20_2024[[#This Row],[Times]],3)&amp;" 1")),MID(iccwt20_2024[[#This Row],[Times]],5,2)),"dddd")</f>
        <v>Thursday</v>
      </c>
      <c r="G419" t="s">
        <v>815</v>
      </c>
      <c r="H419" t="s">
        <v>433</v>
      </c>
      <c r="I419" t="s">
        <v>426</v>
      </c>
      <c r="J419" t="s">
        <v>816</v>
      </c>
      <c r="K419" t="s">
        <v>79</v>
      </c>
      <c r="L419" s="2" t="s">
        <v>822</v>
      </c>
      <c r="M419" s="2">
        <v>1</v>
      </c>
      <c r="N419" s="2">
        <v>5</v>
      </c>
      <c r="O419" s="2">
        <f>iccwt20_2024[[#This Row],[scored_4s]]+iccwt20_2024[[#This Row],[scored_6s]]</f>
        <v>0</v>
      </c>
      <c r="P419" s="2">
        <v>0</v>
      </c>
      <c r="Q419" s="2">
        <v>0</v>
      </c>
      <c r="R419" s="2">
        <v>20</v>
      </c>
      <c r="S419" s="2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418</v>
      </c>
    </row>
    <row r="420" spans="1:26">
      <c r="A420" t="s">
        <v>44</v>
      </c>
      <c r="B420" t="s">
        <v>40</v>
      </c>
      <c r="C420" s="1" t="str">
        <f>MID(iccwt20_2024[[#This Row],[Times]],FIND(",",iccwt20_2024[[#This Row],[Times]])+2,LEN(iccwt20_2024[[#This Row],[Times]])-FIND(",",iccwt20_2024[[#This Row],[Times]])-1)</f>
        <v>03:00 PM LOCAL  </v>
      </c>
      <c r="D420" s="1" t="str">
        <f>MID(iccwt20_2024[[#This Row],[Times]],FIND(",",iccwt20_2024[[#This Row],[Times]])-3,6)&amp;" 2024"</f>
        <v> 13, 0 2024</v>
      </c>
      <c r="E420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0" t="str">
        <f>TEXT(DATE(2024,MONTH(DATEVALUE(LEFT(iccwt20_2024[[#This Row],[Times]],3)&amp;" 1")),MID(iccwt20_2024[[#This Row],[Times]],5,2)),"dddd")</f>
        <v>Thursday</v>
      </c>
      <c r="G420" t="s">
        <v>815</v>
      </c>
      <c r="H420" t="s">
        <v>433</v>
      </c>
      <c r="I420" t="s">
        <v>426</v>
      </c>
      <c r="J420" t="s">
        <v>816</v>
      </c>
      <c r="K420" t="s">
        <v>352</v>
      </c>
      <c r="L420" s="2" t="s">
        <v>823</v>
      </c>
      <c r="M420" s="2">
        <v>11</v>
      </c>
      <c r="N420" s="2">
        <v>23</v>
      </c>
      <c r="O420" s="2">
        <f>iccwt20_2024[[#This Row],[scored_4s]]+iccwt20_2024[[#This Row],[scored_6s]]</f>
        <v>1</v>
      </c>
      <c r="P420" s="2">
        <v>1</v>
      </c>
      <c r="Q420" s="2">
        <v>0</v>
      </c>
      <c r="R420" s="2">
        <v>47.83</v>
      </c>
      <c r="S420" s="2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419</v>
      </c>
    </row>
    <row r="421" spans="1:26">
      <c r="A421" t="s">
        <v>44</v>
      </c>
      <c r="B421" t="s">
        <v>40</v>
      </c>
      <c r="C421" s="1" t="str">
        <f>MID(iccwt20_2024[[#This Row],[Times]],FIND(",",iccwt20_2024[[#This Row],[Times]])+2,LEN(iccwt20_2024[[#This Row],[Times]])-FIND(",",iccwt20_2024[[#This Row],[Times]])-1)</f>
        <v>03:00 PM LOCAL  </v>
      </c>
      <c r="D421" s="1" t="str">
        <f>MID(iccwt20_2024[[#This Row],[Times]],FIND(",",iccwt20_2024[[#This Row],[Times]])-3,6)&amp;" 2024"</f>
        <v> 13, 0 2024</v>
      </c>
      <c r="E421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1" t="str">
        <f>TEXT(DATE(2024,MONTH(DATEVALUE(LEFT(iccwt20_2024[[#This Row],[Times]],3)&amp;" 1")),MID(iccwt20_2024[[#This Row],[Times]],5,2)),"dddd")</f>
        <v>Thursday</v>
      </c>
      <c r="G421" t="s">
        <v>815</v>
      </c>
      <c r="H421" t="s">
        <v>433</v>
      </c>
      <c r="I421" t="s">
        <v>426</v>
      </c>
      <c r="J421" t="s">
        <v>816</v>
      </c>
      <c r="K421" t="s">
        <v>241</v>
      </c>
      <c r="L421" s="2" t="s">
        <v>824</v>
      </c>
      <c r="M421" s="2">
        <v>0</v>
      </c>
      <c r="N421" s="2">
        <v>2</v>
      </c>
      <c r="O421" s="2">
        <f>iccwt20_2024[[#This Row],[scored_4s]]+iccwt20_2024[[#This Row],[scored_6s]]</f>
        <v>0</v>
      </c>
      <c r="P421" s="2">
        <v>0</v>
      </c>
      <c r="Q421" s="2">
        <v>0</v>
      </c>
      <c r="R421" s="2">
        <v>0</v>
      </c>
      <c r="S421" s="2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420</v>
      </c>
    </row>
    <row r="422" spans="1:26">
      <c r="A422" t="s">
        <v>44</v>
      </c>
      <c r="B422" t="s">
        <v>40</v>
      </c>
      <c r="C422" s="1" t="str">
        <f>MID(iccwt20_2024[[#This Row],[Times]],FIND(",",iccwt20_2024[[#This Row],[Times]])+2,LEN(iccwt20_2024[[#This Row],[Times]])-FIND(",",iccwt20_2024[[#This Row],[Times]])-1)</f>
        <v>03:00 PM LOCAL  </v>
      </c>
      <c r="D422" s="1" t="str">
        <f>MID(iccwt20_2024[[#This Row],[Times]],FIND(",",iccwt20_2024[[#This Row],[Times]])-3,6)&amp;" 2024"</f>
        <v> 13, 0 2024</v>
      </c>
      <c r="E422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2" t="str">
        <f>TEXT(DATE(2024,MONTH(DATEVALUE(LEFT(iccwt20_2024[[#This Row],[Times]],3)&amp;" 1")),MID(iccwt20_2024[[#This Row],[Times]],5,2)),"dddd")</f>
        <v>Thursday</v>
      </c>
      <c r="G422" t="s">
        <v>815</v>
      </c>
      <c r="H422" t="s">
        <v>433</v>
      </c>
      <c r="I422" t="s">
        <v>426</v>
      </c>
      <c r="J422" t="s">
        <v>816</v>
      </c>
      <c r="K422" t="s">
        <v>142</v>
      </c>
      <c r="L422" s="2" t="s">
        <v>825</v>
      </c>
      <c r="M422" s="2">
        <v>2</v>
      </c>
      <c r="N422" s="2">
        <v>7</v>
      </c>
      <c r="O422" s="2">
        <f>iccwt20_2024[[#This Row],[scored_4s]]+iccwt20_2024[[#This Row],[scored_6s]]</f>
        <v>0</v>
      </c>
      <c r="P422" s="2">
        <v>0</v>
      </c>
      <c r="Q422" s="2">
        <v>0</v>
      </c>
      <c r="R422" s="2">
        <v>28.57</v>
      </c>
      <c r="S422" s="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421</v>
      </c>
    </row>
    <row r="423" spans="1:26">
      <c r="A423" t="s">
        <v>44</v>
      </c>
      <c r="B423" t="s">
        <v>40</v>
      </c>
      <c r="C423" s="1" t="str">
        <f>MID(iccwt20_2024[[#This Row],[Times]],FIND(",",iccwt20_2024[[#This Row],[Times]])+2,LEN(iccwt20_2024[[#This Row],[Times]])-FIND(",",iccwt20_2024[[#This Row],[Times]])-1)</f>
        <v>03:00 PM LOCAL  </v>
      </c>
      <c r="D423" s="1" t="str">
        <f>MID(iccwt20_2024[[#This Row],[Times]],FIND(",",iccwt20_2024[[#This Row],[Times]])-3,6)&amp;" 2024"</f>
        <v> 13, 0 2024</v>
      </c>
      <c r="E423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3" t="str">
        <f>TEXT(DATE(2024,MONTH(DATEVALUE(LEFT(iccwt20_2024[[#This Row],[Times]],3)&amp;" 1")),MID(iccwt20_2024[[#This Row],[Times]],5,2)),"dddd")</f>
        <v>Thursday</v>
      </c>
      <c r="G423" t="s">
        <v>815</v>
      </c>
      <c r="H423" t="s">
        <v>433</v>
      </c>
      <c r="I423" t="s">
        <v>426</v>
      </c>
      <c r="J423" t="s">
        <v>816</v>
      </c>
      <c r="K423" t="s">
        <v>194</v>
      </c>
      <c r="L423" s="2" t="s">
        <v>825</v>
      </c>
      <c r="M423" s="2">
        <v>5</v>
      </c>
      <c r="N423" s="2">
        <v>5</v>
      </c>
      <c r="O423" s="2">
        <f>iccwt20_2024[[#This Row],[scored_4s]]+iccwt20_2024[[#This Row],[scored_6s]]</f>
        <v>1</v>
      </c>
      <c r="P423" s="2">
        <v>1</v>
      </c>
      <c r="Q423" s="2">
        <v>0</v>
      </c>
      <c r="R423" s="2">
        <v>100</v>
      </c>
      <c r="S423" s="2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422</v>
      </c>
    </row>
    <row r="424" spans="1:26">
      <c r="A424" t="s">
        <v>44</v>
      </c>
      <c r="B424" t="s">
        <v>40</v>
      </c>
      <c r="C424" s="1" t="str">
        <f>MID(iccwt20_2024[[#This Row],[Times]],FIND(",",iccwt20_2024[[#This Row],[Times]])+2,LEN(iccwt20_2024[[#This Row],[Times]])-FIND(",",iccwt20_2024[[#This Row],[Times]])-1)</f>
        <v>03:00 PM LOCAL  </v>
      </c>
      <c r="D424" s="1" t="str">
        <f>MID(iccwt20_2024[[#This Row],[Times]],FIND(",",iccwt20_2024[[#This Row],[Times]])-3,6)&amp;" 2024"</f>
        <v> 13, 0 2024</v>
      </c>
      <c r="E424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4" t="str">
        <f>TEXT(DATE(2024,MONTH(DATEVALUE(LEFT(iccwt20_2024[[#This Row],[Times]],3)&amp;" 1")),MID(iccwt20_2024[[#This Row],[Times]],5,2)),"dddd")</f>
        <v>Thursday</v>
      </c>
      <c r="G424" t="s">
        <v>815</v>
      </c>
      <c r="H424" t="s">
        <v>433</v>
      </c>
      <c r="I424" t="s">
        <v>426</v>
      </c>
      <c r="J424" t="s">
        <v>816</v>
      </c>
      <c r="K424" t="s">
        <v>105</v>
      </c>
      <c r="L424" s="2" t="s">
        <v>475</v>
      </c>
      <c r="M424" s="2">
        <v>0</v>
      </c>
      <c r="N424" s="2">
        <v>1</v>
      </c>
      <c r="O424" s="2">
        <f>iccwt20_2024[[#This Row],[scored_4s]]+iccwt20_2024[[#This Row],[scored_6s]]</f>
        <v>0</v>
      </c>
      <c r="P424" s="2">
        <v>0</v>
      </c>
      <c r="Q424" s="2">
        <v>0</v>
      </c>
      <c r="R424" s="2">
        <v>0</v>
      </c>
      <c r="S424" s="2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423</v>
      </c>
    </row>
    <row r="425" spans="1:26">
      <c r="A425" t="s">
        <v>44</v>
      </c>
      <c r="B425" t="s">
        <v>40</v>
      </c>
      <c r="C425" s="1" t="str">
        <f>MID(iccwt20_2024[[#This Row],[Times]],FIND(",",iccwt20_2024[[#This Row],[Times]])+2,LEN(iccwt20_2024[[#This Row],[Times]])-FIND(",",iccwt20_2024[[#This Row],[Times]])-1)</f>
        <v>03:00 PM LOCAL  </v>
      </c>
      <c r="D425" s="1" t="str">
        <f>MID(iccwt20_2024[[#This Row],[Times]],FIND(",",iccwt20_2024[[#This Row],[Times]])-3,6)&amp;" 2024"</f>
        <v> 13, 0 2024</v>
      </c>
      <c r="E425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5" t="str">
        <f>TEXT(DATE(2024,MONTH(DATEVALUE(LEFT(iccwt20_2024[[#This Row],[Times]],3)&amp;" 1")),MID(iccwt20_2024[[#This Row],[Times]],5,2)),"dddd")</f>
        <v>Thursday</v>
      </c>
      <c r="G425" t="s">
        <v>815</v>
      </c>
      <c r="H425" t="s">
        <v>426</v>
      </c>
      <c r="I425" t="s">
        <v>433</v>
      </c>
      <c r="J425" t="s">
        <v>826</v>
      </c>
      <c r="K425" t="s">
        <v>297</v>
      </c>
      <c r="L425" s="2" t="s">
        <v>508</v>
      </c>
      <c r="M425" s="2">
        <v>12</v>
      </c>
      <c r="N425" s="2">
        <v>3</v>
      </c>
      <c r="O425" s="2">
        <f>iccwt20_2024[[#This Row],[scored_4s]]+iccwt20_2024[[#This Row],[scored_6s]]</f>
        <v>2</v>
      </c>
      <c r="P425" s="2">
        <v>0</v>
      </c>
      <c r="Q425" s="2">
        <v>2</v>
      </c>
      <c r="R425" s="2">
        <v>400</v>
      </c>
      <c r="S425" s="2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424</v>
      </c>
    </row>
    <row r="426" spans="1:26">
      <c r="A426" t="s">
        <v>44</v>
      </c>
      <c r="B426" t="s">
        <v>40</v>
      </c>
      <c r="C426" s="1" t="str">
        <f>MID(iccwt20_2024[[#This Row],[Times]],FIND(",",iccwt20_2024[[#This Row],[Times]])+2,LEN(iccwt20_2024[[#This Row],[Times]])-FIND(",",iccwt20_2024[[#This Row],[Times]])-1)</f>
        <v>03:00 PM LOCAL  </v>
      </c>
      <c r="D426" s="1" t="str">
        <f>MID(iccwt20_2024[[#This Row],[Times]],FIND(",",iccwt20_2024[[#This Row],[Times]])-3,6)&amp;" 2024"</f>
        <v> 13, 0 2024</v>
      </c>
      <c r="E426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6" t="str">
        <f>TEXT(DATE(2024,MONTH(DATEVALUE(LEFT(iccwt20_2024[[#This Row],[Times]],3)&amp;" 1")),MID(iccwt20_2024[[#This Row],[Times]],5,2)),"dddd")</f>
        <v>Thursday</v>
      </c>
      <c r="G426" t="s">
        <v>815</v>
      </c>
      <c r="H426" t="s">
        <v>426</v>
      </c>
      <c r="I426" t="s">
        <v>433</v>
      </c>
      <c r="J426" t="s">
        <v>826</v>
      </c>
      <c r="K426" t="s">
        <v>185</v>
      </c>
      <c r="L426" s="2" t="s">
        <v>475</v>
      </c>
      <c r="M426" s="2">
        <v>24</v>
      </c>
      <c r="N426" s="2">
        <v>8</v>
      </c>
      <c r="O426" s="2">
        <f>iccwt20_2024[[#This Row],[scored_4s]]+iccwt20_2024[[#This Row],[scored_6s]]</f>
        <v>5</v>
      </c>
      <c r="P426" s="2">
        <v>4</v>
      </c>
      <c r="Q426" s="2">
        <v>1</v>
      </c>
      <c r="R426" s="2">
        <v>300</v>
      </c>
      <c r="S426" s="2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425</v>
      </c>
    </row>
    <row r="427" spans="1:26">
      <c r="A427" t="s">
        <v>44</v>
      </c>
      <c r="B427" t="s">
        <v>40</v>
      </c>
      <c r="C427" s="1" t="str">
        <f>MID(iccwt20_2024[[#This Row],[Times]],FIND(",",iccwt20_2024[[#This Row],[Times]])+2,LEN(iccwt20_2024[[#This Row],[Times]])-FIND(",",iccwt20_2024[[#This Row],[Times]])-1)</f>
        <v>03:00 PM LOCAL  </v>
      </c>
      <c r="D427" s="1" t="str">
        <f>MID(iccwt20_2024[[#This Row],[Times]],FIND(",",iccwt20_2024[[#This Row],[Times]])-3,6)&amp;" 2024"</f>
        <v> 13, 0 2024</v>
      </c>
      <c r="E427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7" t="str">
        <f>TEXT(DATE(2024,MONTH(DATEVALUE(LEFT(iccwt20_2024[[#This Row],[Times]],3)&amp;" 1")),MID(iccwt20_2024[[#This Row],[Times]],5,2)),"dddd")</f>
        <v>Thursday</v>
      </c>
      <c r="G427" t="s">
        <v>815</v>
      </c>
      <c r="H427" t="s">
        <v>426</v>
      </c>
      <c r="I427" t="s">
        <v>433</v>
      </c>
      <c r="J427" t="s">
        <v>826</v>
      </c>
      <c r="K427" t="s">
        <v>395</v>
      </c>
      <c r="L427" s="2" t="s">
        <v>827</v>
      </c>
      <c r="M427" s="2">
        <v>5</v>
      </c>
      <c r="N427" s="2">
        <v>7</v>
      </c>
      <c r="O427" s="2">
        <f>iccwt20_2024[[#This Row],[scored_4s]]+iccwt20_2024[[#This Row],[scored_6s]]</f>
        <v>1</v>
      </c>
      <c r="P427" s="2">
        <v>1</v>
      </c>
      <c r="Q427" s="2">
        <v>0</v>
      </c>
      <c r="R427" s="2">
        <v>71.43</v>
      </c>
      <c r="S427" s="2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426</v>
      </c>
    </row>
    <row r="428" spans="1:26">
      <c r="A428" t="s">
        <v>44</v>
      </c>
      <c r="B428" t="s">
        <v>40</v>
      </c>
      <c r="C428" s="1" t="str">
        <f>MID(iccwt20_2024[[#This Row],[Times]],FIND(",",iccwt20_2024[[#This Row],[Times]])+2,LEN(iccwt20_2024[[#This Row],[Times]])-FIND(",",iccwt20_2024[[#This Row],[Times]])-1)</f>
        <v>03:00 PM LOCAL  </v>
      </c>
      <c r="D428" s="1" t="str">
        <f>MID(iccwt20_2024[[#This Row],[Times]],FIND(",",iccwt20_2024[[#This Row],[Times]])-3,6)&amp;" 2024"</f>
        <v> 13, 0 2024</v>
      </c>
      <c r="E428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428" t="str">
        <f>TEXT(DATE(2024,MONTH(DATEVALUE(LEFT(iccwt20_2024[[#This Row],[Times]],3)&amp;" 1")),MID(iccwt20_2024[[#This Row],[Times]],5,2)),"dddd")</f>
        <v>Thursday</v>
      </c>
      <c r="G428" t="s">
        <v>815</v>
      </c>
      <c r="H428" t="s">
        <v>426</v>
      </c>
      <c r="I428" t="s">
        <v>433</v>
      </c>
      <c r="J428" t="s">
        <v>826</v>
      </c>
      <c r="K428" t="s">
        <v>184</v>
      </c>
      <c r="L428" s="2" t="s">
        <v>475</v>
      </c>
      <c r="M428" s="2">
        <v>8</v>
      </c>
      <c r="N428" s="2">
        <v>2</v>
      </c>
      <c r="O428" s="2">
        <f>iccwt20_2024[[#This Row],[scored_4s]]+iccwt20_2024[[#This Row],[scored_6s]]</f>
        <v>2</v>
      </c>
      <c r="P428" s="2">
        <v>2</v>
      </c>
      <c r="Q428" s="2">
        <v>0</v>
      </c>
      <c r="R428" s="2">
        <v>400</v>
      </c>
      <c r="S428" s="2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427</v>
      </c>
    </row>
    <row r="429" spans="1:26">
      <c r="A429" t="s">
        <v>38</v>
      </c>
      <c r="B429" t="s">
        <v>16</v>
      </c>
      <c r="C429" s="1" t="str">
        <f>MID(iccwt20_2024[[#This Row],[Times]],FIND(",",iccwt20_2024[[#This Row],[Times]])+2,LEN(iccwt20_2024[[#This Row],[Times]])-FIND(",",iccwt20_2024[[#This Row],[Times]])-1)</f>
        <v>10:30 AM LOCAL  </v>
      </c>
      <c r="D429" s="1" t="str">
        <f>MID(iccwt20_2024[[#This Row],[Times]],FIND(",",iccwt20_2024[[#This Row],[Times]])-3,6)&amp;" 2024"</f>
        <v> 13, 1 2024</v>
      </c>
      <c r="E429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29" t="str">
        <f>TEXT(DATE(2024,MONTH(DATEVALUE(LEFT(iccwt20_2024[[#This Row],[Times]],3)&amp;" 1")),MID(iccwt20_2024[[#This Row],[Times]],5,2)),"dddd")</f>
        <v>Thursday</v>
      </c>
      <c r="G429" t="s">
        <v>828</v>
      </c>
      <c r="H429" t="s">
        <v>424</v>
      </c>
      <c r="I429" t="s">
        <v>431</v>
      </c>
      <c r="J429" t="s">
        <v>829</v>
      </c>
      <c r="K429" t="s">
        <v>370</v>
      </c>
      <c r="L429" s="2" t="s">
        <v>830</v>
      </c>
      <c r="M429" s="2">
        <v>35</v>
      </c>
      <c r="N429" s="2">
        <v>26</v>
      </c>
      <c r="O429" s="2">
        <f>iccwt20_2024[[#This Row],[scored_4s]]+iccwt20_2024[[#This Row],[scored_6s]]</f>
        <v>6</v>
      </c>
      <c r="P429" s="2">
        <v>5</v>
      </c>
      <c r="Q429" s="2">
        <v>1</v>
      </c>
      <c r="R429" s="2">
        <v>134.62</v>
      </c>
      <c r="S429" s="2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428</v>
      </c>
    </row>
    <row r="430" spans="1:26">
      <c r="A430" t="s">
        <v>38</v>
      </c>
      <c r="B430" t="s">
        <v>16</v>
      </c>
      <c r="C430" s="1" t="str">
        <f>MID(iccwt20_2024[[#This Row],[Times]],FIND(",",iccwt20_2024[[#This Row],[Times]])+2,LEN(iccwt20_2024[[#This Row],[Times]])-FIND(",",iccwt20_2024[[#This Row],[Times]])-1)</f>
        <v>10:30 AM LOCAL  </v>
      </c>
      <c r="D430" s="1" t="str">
        <f>MID(iccwt20_2024[[#This Row],[Times]],FIND(",",iccwt20_2024[[#This Row],[Times]])-3,6)&amp;" 2024"</f>
        <v> 13, 1 2024</v>
      </c>
      <c r="E430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0" t="str">
        <f>TEXT(DATE(2024,MONTH(DATEVALUE(LEFT(iccwt20_2024[[#This Row],[Times]],3)&amp;" 1")),MID(iccwt20_2024[[#This Row],[Times]],5,2)),"dddd")</f>
        <v>Thursday</v>
      </c>
      <c r="G430" t="s">
        <v>828</v>
      </c>
      <c r="H430" t="s">
        <v>424</v>
      </c>
      <c r="I430" t="s">
        <v>431</v>
      </c>
      <c r="J430" t="s">
        <v>829</v>
      </c>
      <c r="K430" t="s">
        <v>348</v>
      </c>
      <c r="L430" s="2" t="s">
        <v>831</v>
      </c>
      <c r="M430" s="2">
        <v>1</v>
      </c>
      <c r="N430" s="2">
        <v>3</v>
      </c>
      <c r="O430" s="2">
        <f>iccwt20_2024[[#This Row],[scored_4s]]+iccwt20_2024[[#This Row],[scored_6s]]</f>
        <v>0</v>
      </c>
      <c r="P430" s="2">
        <v>0</v>
      </c>
      <c r="Q430" s="2">
        <v>0</v>
      </c>
      <c r="R430" s="2">
        <v>33.33</v>
      </c>
      <c r="S430" s="2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429</v>
      </c>
    </row>
    <row r="431" spans="1:26">
      <c r="A431" t="s">
        <v>38</v>
      </c>
      <c r="B431" t="s">
        <v>16</v>
      </c>
      <c r="C431" s="1" t="str">
        <f>MID(iccwt20_2024[[#This Row],[Times]],FIND(",",iccwt20_2024[[#This Row],[Times]])+2,LEN(iccwt20_2024[[#This Row],[Times]])-FIND(",",iccwt20_2024[[#This Row],[Times]])-1)</f>
        <v>10:30 AM LOCAL  </v>
      </c>
      <c r="D431" s="1" t="str">
        <f>MID(iccwt20_2024[[#This Row],[Times]],FIND(",",iccwt20_2024[[#This Row],[Times]])-3,6)&amp;" 2024"</f>
        <v> 13, 1 2024</v>
      </c>
      <c r="E431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1" t="str">
        <f>TEXT(DATE(2024,MONTH(DATEVALUE(LEFT(iccwt20_2024[[#This Row],[Times]],3)&amp;" 1")),MID(iccwt20_2024[[#This Row],[Times]],5,2)),"dddd")</f>
        <v>Thursday</v>
      </c>
      <c r="G431" t="s">
        <v>828</v>
      </c>
      <c r="H431" t="s">
        <v>424</v>
      </c>
      <c r="I431" t="s">
        <v>431</v>
      </c>
      <c r="J431" t="s">
        <v>829</v>
      </c>
      <c r="K431" t="s">
        <v>215</v>
      </c>
      <c r="L431" s="2" t="s">
        <v>832</v>
      </c>
      <c r="M431" s="2">
        <v>1</v>
      </c>
      <c r="N431" s="2">
        <v>2</v>
      </c>
      <c r="O431" s="2">
        <f>iccwt20_2024[[#This Row],[scored_4s]]+iccwt20_2024[[#This Row],[scored_6s]]</f>
        <v>0</v>
      </c>
      <c r="P431" s="2">
        <v>0</v>
      </c>
      <c r="Q431" s="2">
        <v>0</v>
      </c>
      <c r="R431" s="2">
        <v>50</v>
      </c>
      <c r="S431" s="2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430</v>
      </c>
    </row>
    <row r="432" spans="1:26">
      <c r="A432" t="s">
        <v>38</v>
      </c>
      <c r="B432" t="s">
        <v>16</v>
      </c>
      <c r="C432" s="1" t="str">
        <f>MID(iccwt20_2024[[#This Row],[Times]],FIND(",",iccwt20_2024[[#This Row],[Times]])+2,LEN(iccwt20_2024[[#This Row],[Times]])-FIND(",",iccwt20_2024[[#This Row],[Times]])-1)</f>
        <v>10:30 AM LOCAL  </v>
      </c>
      <c r="D432" s="1" t="str">
        <f>MID(iccwt20_2024[[#This Row],[Times]],FIND(",",iccwt20_2024[[#This Row],[Times]])-3,6)&amp;" 2024"</f>
        <v> 13, 1 2024</v>
      </c>
      <c r="E432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2" t="str">
        <f>TEXT(DATE(2024,MONTH(DATEVALUE(LEFT(iccwt20_2024[[#This Row],[Times]],3)&amp;" 1")),MID(iccwt20_2024[[#This Row],[Times]],5,2)),"dddd")</f>
        <v>Thursday</v>
      </c>
      <c r="G432" t="s">
        <v>828</v>
      </c>
      <c r="H432" t="s">
        <v>424</v>
      </c>
      <c r="I432" t="s">
        <v>431</v>
      </c>
      <c r="J432" t="s">
        <v>829</v>
      </c>
      <c r="K432" t="s">
        <v>345</v>
      </c>
      <c r="L432" s="2" t="s">
        <v>475</v>
      </c>
      <c r="M432" s="2">
        <v>64</v>
      </c>
      <c r="N432" s="2">
        <v>46</v>
      </c>
      <c r="O432" s="2">
        <f>iccwt20_2024[[#This Row],[scored_4s]]+iccwt20_2024[[#This Row],[scored_6s]]</f>
        <v>9</v>
      </c>
      <c r="P432" s="2">
        <v>9</v>
      </c>
      <c r="Q432" s="2">
        <v>0</v>
      </c>
      <c r="R432" s="2">
        <v>139.13</v>
      </c>
      <c r="S432" s="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431</v>
      </c>
    </row>
    <row r="433" spans="1:26">
      <c r="A433" t="s">
        <v>38</v>
      </c>
      <c r="B433" t="s">
        <v>16</v>
      </c>
      <c r="C433" s="1" t="str">
        <f>MID(iccwt20_2024[[#This Row],[Times]],FIND(",",iccwt20_2024[[#This Row],[Times]])+2,LEN(iccwt20_2024[[#This Row],[Times]])-FIND(",",iccwt20_2024[[#This Row],[Times]])-1)</f>
        <v>10:30 AM LOCAL  </v>
      </c>
      <c r="D433" s="1" t="str">
        <f>MID(iccwt20_2024[[#This Row],[Times]],FIND(",",iccwt20_2024[[#This Row],[Times]])-3,6)&amp;" 2024"</f>
        <v> 13, 1 2024</v>
      </c>
      <c r="E433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3" t="str">
        <f>TEXT(DATE(2024,MONTH(DATEVALUE(LEFT(iccwt20_2024[[#This Row],[Times]],3)&amp;" 1")),MID(iccwt20_2024[[#This Row],[Times]],5,2)),"dddd")</f>
        <v>Thursday</v>
      </c>
      <c r="G433" t="s">
        <v>828</v>
      </c>
      <c r="H433" t="s">
        <v>424</v>
      </c>
      <c r="I433" t="s">
        <v>431</v>
      </c>
      <c r="J433" t="s">
        <v>829</v>
      </c>
      <c r="K433" t="s">
        <v>378</v>
      </c>
      <c r="L433" s="2" t="s">
        <v>833</v>
      </c>
      <c r="M433" s="2">
        <v>9</v>
      </c>
      <c r="N433" s="2">
        <v>15</v>
      </c>
      <c r="O433" s="2">
        <f>iccwt20_2024[[#This Row],[scored_4s]]+iccwt20_2024[[#This Row],[scored_6s]]</f>
        <v>0</v>
      </c>
      <c r="P433" s="2">
        <v>0</v>
      </c>
      <c r="Q433" s="2">
        <v>0</v>
      </c>
      <c r="R433" s="2">
        <v>60</v>
      </c>
      <c r="S433" s="2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432</v>
      </c>
    </row>
    <row r="434" spans="1:26">
      <c r="A434" t="s">
        <v>38</v>
      </c>
      <c r="B434" t="s">
        <v>16</v>
      </c>
      <c r="C434" s="1" t="str">
        <f>MID(iccwt20_2024[[#This Row],[Times]],FIND(",",iccwt20_2024[[#This Row],[Times]])+2,LEN(iccwt20_2024[[#This Row],[Times]])-FIND(",",iccwt20_2024[[#This Row],[Times]])-1)</f>
        <v>10:30 AM LOCAL  </v>
      </c>
      <c r="D434" s="1" t="str">
        <f>MID(iccwt20_2024[[#This Row],[Times]],FIND(",",iccwt20_2024[[#This Row],[Times]])-3,6)&amp;" 2024"</f>
        <v> 13, 1 2024</v>
      </c>
      <c r="E434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4" t="str">
        <f>TEXT(DATE(2024,MONTH(DATEVALUE(LEFT(iccwt20_2024[[#This Row],[Times]],3)&amp;" 1")),MID(iccwt20_2024[[#This Row],[Times]],5,2)),"dddd")</f>
        <v>Thursday</v>
      </c>
      <c r="G434" t="s">
        <v>828</v>
      </c>
      <c r="H434" t="s">
        <v>424</v>
      </c>
      <c r="I434" t="s">
        <v>431</v>
      </c>
      <c r="J434" t="s">
        <v>829</v>
      </c>
      <c r="K434" t="s">
        <v>224</v>
      </c>
      <c r="L434" s="2" t="s">
        <v>834</v>
      </c>
      <c r="M434" s="2">
        <v>25</v>
      </c>
      <c r="N434" s="2">
        <v>21</v>
      </c>
      <c r="O434" s="2">
        <f>iccwt20_2024[[#This Row],[scored_4s]]+iccwt20_2024[[#This Row],[scored_6s]]</f>
        <v>4</v>
      </c>
      <c r="P434" s="2">
        <v>2</v>
      </c>
      <c r="Q434" s="2">
        <v>2</v>
      </c>
      <c r="R434" s="2">
        <v>119.05</v>
      </c>
      <c r="S434" s="2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433</v>
      </c>
    </row>
    <row r="435" spans="1:26">
      <c r="A435" t="s">
        <v>38</v>
      </c>
      <c r="B435" t="s">
        <v>16</v>
      </c>
      <c r="C435" s="1" t="str">
        <f>MID(iccwt20_2024[[#This Row],[Times]],FIND(",",iccwt20_2024[[#This Row],[Times]])+2,LEN(iccwt20_2024[[#This Row],[Times]])-FIND(",",iccwt20_2024[[#This Row],[Times]])-1)</f>
        <v>10:30 AM LOCAL  </v>
      </c>
      <c r="D435" s="1" t="str">
        <f>MID(iccwt20_2024[[#This Row],[Times]],FIND(",",iccwt20_2024[[#This Row],[Times]])-3,6)&amp;" 2024"</f>
        <v> 13, 1 2024</v>
      </c>
      <c r="E435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5" t="str">
        <f>TEXT(DATE(2024,MONTH(DATEVALUE(LEFT(iccwt20_2024[[#This Row],[Times]],3)&amp;" 1")),MID(iccwt20_2024[[#This Row],[Times]],5,2)),"dddd")</f>
        <v>Thursday</v>
      </c>
      <c r="G435" t="s">
        <v>828</v>
      </c>
      <c r="H435" t="s">
        <v>424</v>
      </c>
      <c r="I435" t="s">
        <v>431</v>
      </c>
      <c r="J435" t="s">
        <v>829</v>
      </c>
      <c r="K435" t="s">
        <v>173</v>
      </c>
      <c r="L435" s="2" t="s">
        <v>475</v>
      </c>
      <c r="M435" s="2">
        <v>14</v>
      </c>
      <c r="N435" s="2">
        <v>7</v>
      </c>
      <c r="O435" s="2">
        <f>iccwt20_2024[[#This Row],[scored_4s]]+iccwt20_2024[[#This Row],[scored_6s]]</f>
        <v>3</v>
      </c>
      <c r="P435" s="2">
        <v>3</v>
      </c>
      <c r="Q435" s="2">
        <v>0</v>
      </c>
      <c r="R435" s="2">
        <v>200</v>
      </c>
      <c r="S435" s="2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434</v>
      </c>
    </row>
    <row r="436" spans="1:26">
      <c r="A436" t="s">
        <v>38</v>
      </c>
      <c r="B436" t="s">
        <v>16</v>
      </c>
      <c r="C436" s="1" t="str">
        <f>MID(iccwt20_2024[[#This Row],[Times]],FIND(",",iccwt20_2024[[#This Row],[Times]])+2,LEN(iccwt20_2024[[#This Row],[Times]])-FIND(",",iccwt20_2024[[#This Row],[Times]])-1)</f>
        <v>10:30 AM LOCAL  </v>
      </c>
      <c r="D436" s="1" t="str">
        <f>MID(iccwt20_2024[[#This Row],[Times]],FIND(",",iccwt20_2024[[#This Row],[Times]])-3,6)&amp;" 2024"</f>
        <v> 13, 1 2024</v>
      </c>
      <c r="E436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6" t="str">
        <f>TEXT(DATE(2024,MONTH(DATEVALUE(LEFT(iccwt20_2024[[#This Row],[Times]],3)&amp;" 1")),MID(iccwt20_2024[[#This Row],[Times]],5,2)),"dddd")</f>
        <v>Thursday</v>
      </c>
      <c r="G436" t="s">
        <v>828</v>
      </c>
      <c r="H436" t="s">
        <v>431</v>
      </c>
      <c r="I436" t="s">
        <v>424</v>
      </c>
      <c r="J436" t="s">
        <v>835</v>
      </c>
      <c r="K436" t="s">
        <v>245</v>
      </c>
      <c r="L436" s="2" t="s">
        <v>836</v>
      </c>
      <c r="M436" s="2">
        <v>18</v>
      </c>
      <c r="N436" s="2">
        <v>16</v>
      </c>
      <c r="O436" s="2">
        <f>iccwt20_2024[[#This Row],[scored_4s]]+iccwt20_2024[[#This Row],[scored_6s]]</f>
        <v>3</v>
      </c>
      <c r="P436" s="2">
        <v>2</v>
      </c>
      <c r="Q436" s="2">
        <v>1</v>
      </c>
      <c r="R436" s="2">
        <v>112.5</v>
      </c>
      <c r="S436" s="2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435</v>
      </c>
    </row>
    <row r="437" spans="1:26">
      <c r="A437" t="s">
        <v>38</v>
      </c>
      <c r="B437" t="s">
        <v>16</v>
      </c>
      <c r="C437" s="1" t="str">
        <f>MID(iccwt20_2024[[#This Row],[Times]],FIND(",",iccwt20_2024[[#This Row],[Times]])+2,LEN(iccwt20_2024[[#This Row],[Times]])-FIND(",",iccwt20_2024[[#This Row],[Times]])-1)</f>
        <v>10:30 AM LOCAL  </v>
      </c>
      <c r="D437" s="1" t="str">
        <f>MID(iccwt20_2024[[#This Row],[Times]],FIND(",",iccwt20_2024[[#This Row],[Times]])-3,6)&amp;" 2024"</f>
        <v> 13, 1 2024</v>
      </c>
      <c r="E437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7" t="str">
        <f>TEXT(DATE(2024,MONTH(DATEVALUE(LEFT(iccwt20_2024[[#This Row],[Times]],3)&amp;" 1")),MID(iccwt20_2024[[#This Row],[Times]],5,2)),"dddd")</f>
        <v>Thursday</v>
      </c>
      <c r="G437" t="s">
        <v>828</v>
      </c>
      <c r="H437" t="s">
        <v>431</v>
      </c>
      <c r="I437" t="s">
        <v>424</v>
      </c>
      <c r="J437" t="s">
        <v>835</v>
      </c>
      <c r="K437" t="s">
        <v>239</v>
      </c>
      <c r="L437" s="2" t="s">
        <v>837</v>
      </c>
      <c r="M437" s="2">
        <v>12</v>
      </c>
      <c r="N437" s="2">
        <v>16</v>
      </c>
      <c r="O437" s="2">
        <f>iccwt20_2024[[#This Row],[scored_4s]]+iccwt20_2024[[#This Row],[scored_6s]]</f>
        <v>3</v>
      </c>
      <c r="P437" s="2">
        <v>3</v>
      </c>
      <c r="Q437" s="2">
        <v>0</v>
      </c>
      <c r="R437" s="2">
        <v>75</v>
      </c>
      <c r="S437" s="2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436</v>
      </c>
    </row>
    <row r="438" spans="1:26">
      <c r="A438" t="s">
        <v>38</v>
      </c>
      <c r="B438" t="s">
        <v>16</v>
      </c>
      <c r="C438" s="1" t="str">
        <f>MID(iccwt20_2024[[#This Row],[Times]],FIND(",",iccwt20_2024[[#This Row],[Times]])+2,LEN(iccwt20_2024[[#This Row],[Times]])-FIND(",",iccwt20_2024[[#This Row],[Times]])-1)</f>
        <v>10:30 AM LOCAL  </v>
      </c>
      <c r="D438" s="1" t="str">
        <f>MID(iccwt20_2024[[#This Row],[Times]],FIND(",",iccwt20_2024[[#This Row],[Times]])-3,6)&amp;" 2024"</f>
        <v> 13, 1 2024</v>
      </c>
      <c r="E438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8" t="str">
        <f>TEXT(DATE(2024,MONTH(DATEVALUE(LEFT(iccwt20_2024[[#This Row],[Times]],3)&amp;" 1")),MID(iccwt20_2024[[#This Row],[Times]],5,2)),"dddd")</f>
        <v>Thursday</v>
      </c>
      <c r="G438" t="s">
        <v>828</v>
      </c>
      <c r="H438" t="s">
        <v>431</v>
      </c>
      <c r="I438" t="s">
        <v>424</v>
      </c>
      <c r="J438" t="s">
        <v>835</v>
      </c>
      <c r="K438" t="s">
        <v>387</v>
      </c>
      <c r="L438" s="2" t="s">
        <v>838</v>
      </c>
      <c r="M438" s="2">
        <v>26</v>
      </c>
      <c r="N438" s="2">
        <v>16</v>
      </c>
      <c r="O438" s="2">
        <f>iccwt20_2024[[#This Row],[scored_4s]]+iccwt20_2024[[#This Row],[scored_6s]]</f>
        <v>3</v>
      </c>
      <c r="P438" s="2">
        <v>0</v>
      </c>
      <c r="Q438" s="2">
        <v>3</v>
      </c>
      <c r="R438" s="2">
        <v>162.5</v>
      </c>
      <c r="S438" s="2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437</v>
      </c>
    </row>
    <row r="439" spans="1:26">
      <c r="A439" t="s">
        <v>38</v>
      </c>
      <c r="B439" t="s">
        <v>16</v>
      </c>
      <c r="C439" s="1" t="str">
        <f>MID(iccwt20_2024[[#This Row],[Times]],FIND(",",iccwt20_2024[[#This Row],[Times]])+2,LEN(iccwt20_2024[[#This Row],[Times]])-FIND(",",iccwt20_2024[[#This Row],[Times]])-1)</f>
        <v>10:30 AM LOCAL  </v>
      </c>
      <c r="D439" s="1" t="str">
        <f>MID(iccwt20_2024[[#This Row],[Times]],FIND(",",iccwt20_2024[[#This Row],[Times]])-3,6)&amp;" 2024"</f>
        <v> 13, 1 2024</v>
      </c>
      <c r="E439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39" t="str">
        <f>TEXT(DATE(2024,MONTH(DATEVALUE(LEFT(iccwt20_2024[[#This Row],[Times]],3)&amp;" 1")),MID(iccwt20_2024[[#This Row],[Times]],5,2)),"dddd")</f>
        <v>Thursday</v>
      </c>
      <c r="G439" t="s">
        <v>828</v>
      </c>
      <c r="H439" t="s">
        <v>431</v>
      </c>
      <c r="I439" t="s">
        <v>424</v>
      </c>
      <c r="J439" t="s">
        <v>835</v>
      </c>
      <c r="K439" t="s">
        <v>367</v>
      </c>
      <c r="L439" s="2" t="s">
        <v>839</v>
      </c>
      <c r="M439" s="2">
        <v>33</v>
      </c>
      <c r="N439" s="2">
        <v>22</v>
      </c>
      <c r="O439" s="2">
        <f>iccwt20_2024[[#This Row],[scored_4s]]+iccwt20_2024[[#This Row],[scored_6s]]</f>
        <v>4</v>
      </c>
      <c r="P439" s="2">
        <v>3</v>
      </c>
      <c r="Q439" s="2">
        <v>1</v>
      </c>
      <c r="R439" s="2">
        <v>150</v>
      </c>
      <c r="S439" s="2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438</v>
      </c>
    </row>
    <row r="440" spans="1:26">
      <c r="A440" t="s">
        <v>38</v>
      </c>
      <c r="B440" t="s">
        <v>16</v>
      </c>
      <c r="C440" s="1" t="str">
        <f>MID(iccwt20_2024[[#This Row],[Times]],FIND(",",iccwt20_2024[[#This Row],[Times]])+2,LEN(iccwt20_2024[[#This Row],[Times]])-FIND(",",iccwt20_2024[[#This Row],[Times]])-1)</f>
        <v>10:30 AM LOCAL  </v>
      </c>
      <c r="D440" s="1" t="str">
        <f>MID(iccwt20_2024[[#This Row],[Times]],FIND(",",iccwt20_2024[[#This Row],[Times]])-3,6)&amp;" 2024"</f>
        <v> 13, 1 2024</v>
      </c>
      <c r="E440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40" t="str">
        <f>TEXT(DATE(2024,MONTH(DATEVALUE(LEFT(iccwt20_2024[[#This Row],[Times]],3)&amp;" 1")),MID(iccwt20_2024[[#This Row],[Times]],5,2)),"dddd")</f>
        <v>Thursday</v>
      </c>
      <c r="G440" t="s">
        <v>828</v>
      </c>
      <c r="H440" t="s">
        <v>431</v>
      </c>
      <c r="I440" t="s">
        <v>424</v>
      </c>
      <c r="J440" t="s">
        <v>835</v>
      </c>
      <c r="K440" t="s">
        <v>337</v>
      </c>
      <c r="L440" s="2" t="s">
        <v>840</v>
      </c>
      <c r="M440" s="2">
        <v>25</v>
      </c>
      <c r="N440" s="2">
        <v>23</v>
      </c>
      <c r="O440" s="2">
        <f>iccwt20_2024[[#This Row],[scored_4s]]+iccwt20_2024[[#This Row],[scored_6s]]</f>
        <v>3</v>
      </c>
      <c r="P440" s="2">
        <v>3</v>
      </c>
      <c r="Q440" s="2">
        <v>0</v>
      </c>
      <c r="R440" s="2">
        <v>108.7</v>
      </c>
      <c r="S440" s="2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439</v>
      </c>
    </row>
    <row r="441" spans="1:26">
      <c r="A441" t="s">
        <v>38</v>
      </c>
      <c r="B441" t="s">
        <v>16</v>
      </c>
      <c r="C441" s="1" t="str">
        <f>MID(iccwt20_2024[[#This Row],[Times]],FIND(",",iccwt20_2024[[#This Row],[Times]])+2,LEN(iccwt20_2024[[#This Row],[Times]])-FIND(",",iccwt20_2024[[#This Row],[Times]])-1)</f>
        <v>10:30 AM LOCAL  </v>
      </c>
      <c r="D441" s="1" t="str">
        <f>MID(iccwt20_2024[[#This Row],[Times]],FIND(",",iccwt20_2024[[#This Row],[Times]])-3,6)&amp;" 2024"</f>
        <v> 13, 1 2024</v>
      </c>
      <c r="E441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41" t="str">
        <f>TEXT(DATE(2024,MONTH(DATEVALUE(LEFT(iccwt20_2024[[#This Row],[Times]],3)&amp;" 1")),MID(iccwt20_2024[[#This Row],[Times]],5,2)),"dddd")</f>
        <v>Thursday</v>
      </c>
      <c r="G441" t="s">
        <v>828</v>
      </c>
      <c r="H441" t="s">
        <v>431</v>
      </c>
      <c r="I441" t="s">
        <v>424</v>
      </c>
      <c r="J441" t="s">
        <v>835</v>
      </c>
      <c r="K441" t="s">
        <v>95</v>
      </c>
      <c r="L441" s="2" t="s">
        <v>675</v>
      </c>
      <c r="M441" s="2">
        <v>0</v>
      </c>
      <c r="N441" s="2">
        <v>2</v>
      </c>
      <c r="O441" s="2">
        <f>iccwt20_2024[[#This Row],[scored_4s]]+iccwt20_2024[[#This Row],[scored_6s]]</f>
        <v>0</v>
      </c>
      <c r="P441" s="2">
        <v>0</v>
      </c>
      <c r="Q441" s="2">
        <v>0</v>
      </c>
      <c r="R441" s="2">
        <v>0</v>
      </c>
      <c r="S441" s="2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440</v>
      </c>
    </row>
    <row r="442" spans="1:26">
      <c r="A442" t="s">
        <v>38</v>
      </c>
      <c r="B442" t="s">
        <v>16</v>
      </c>
      <c r="C442" s="1" t="str">
        <f>MID(iccwt20_2024[[#This Row],[Times]],FIND(",",iccwt20_2024[[#This Row],[Times]])+2,LEN(iccwt20_2024[[#This Row],[Times]])-FIND(",",iccwt20_2024[[#This Row],[Times]])-1)</f>
        <v>10:30 AM LOCAL  </v>
      </c>
      <c r="D442" s="1" t="str">
        <f>MID(iccwt20_2024[[#This Row],[Times]],FIND(",",iccwt20_2024[[#This Row],[Times]])-3,6)&amp;" 2024"</f>
        <v> 13, 1 2024</v>
      </c>
      <c r="E442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42" t="str">
        <f>TEXT(DATE(2024,MONTH(DATEVALUE(LEFT(iccwt20_2024[[#This Row],[Times]],3)&amp;" 1")),MID(iccwt20_2024[[#This Row],[Times]],5,2)),"dddd")</f>
        <v>Thursday</v>
      </c>
      <c r="G442" t="s">
        <v>828</v>
      </c>
      <c r="H442" t="s">
        <v>431</v>
      </c>
      <c r="I442" t="s">
        <v>424</v>
      </c>
      <c r="J442" t="s">
        <v>835</v>
      </c>
      <c r="K442" t="s">
        <v>218</v>
      </c>
      <c r="L442" s="2" t="s">
        <v>841</v>
      </c>
      <c r="M442" s="2">
        <v>2</v>
      </c>
      <c r="N442" s="2">
        <v>3</v>
      </c>
      <c r="O442" s="2">
        <f>iccwt20_2024[[#This Row],[scored_4s]]+iccwt20_2024[[#This Row],[scored_6s]]</f>
        <v>0</v>
      </c>
      <c r="P442" s="2">
        <v>0</v>
      </c>
      <c r="Q442" s="2">
        <v>0</v>
      </c>
      <c r="R442" s="2">
        <v>66.67</v>
      </c>
      <c r="S442" s="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441</v>
      </c>
    </row>
    <row r="443" spans="1:26">
      <c r="A443" t="s">
        <v>38</v>
      </c>
      <c r="B443" t="s">
        <v>16</v>
      </c>
      <c r="C443" s="1" t="str">
        <f>MID(iccwt20_2024[[#This Row],[Times]],FIND(",",iccwt20_2024[[#This Row],[Times]])+2,LEN(iccwt20_2024[[#This Row],[Times]])-FIND(",",iccwt20_2024[[#This Row],[Times]])-1)</f>
        <v>10:30 AM LOCAL  </v>
      </c>
      <c r="D443" s="1" t="str">
        <f>MID(iccwt20_2024[[#This Row],[Times]],FIND(",",iccwt20_2024[[#This Row],[Times]])-3,6)&amp;" 2024"</f>
        <v> 13, 1 2024</v>
      </c>
      <c r="E443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43" t="str">
        <f>TEXT(DATE(2024,MONTH(DATEVALUE(LEFT(iccwt20_2024[[#This Row],[Times]],3)&amp;" 1")),MID(iccwt20_2024[[#This Row],[Times]],5,2)),"dddd")</f>
        <v>Thursday</v>
      </c>
      <c r="G443" t="s">
        <v>828</v>
      </c>
      <c r="H443" t="s">
        <v>431</v>
      </c>
      <c r="I443" t="s">
        <v>424</v>
      </c>
      <c r="J443" t="s">
        <v>835</v>
      </c>
      <c r="K443" t="s">
        <v>375</v>
      </c>
      <c r="L443" s="2" t="s">
        <v>673</v>
      </c>
      <c r="M443" s="2">
        <v>1</v>
      </c>
      <c r="N443" s="2">
        <v>10</v>
      </c>
      <c r="O443" s="2">
        <f>iccwt20_2024[[#This Row],[scored_4s]]+iccwt20_2024[[#This Row],[scored_6s]]</f>
        <v>0</v>
      </c>
      <c r="P443" s="2">
        <v>0</v>
      </c>
      <c r="Q443" s="2">
        <v>0</v>
      </c>
      <c r="R443" s="2">
        <v>10</v>
      </c>
      <c r="S443" s="2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442</v>
      </c>
    </row>
    <row r="444" spans="1:26">
      <c r="A444" t="s">
        <v>38</v>
      </c>
      <c r="B444" t="s">
        <v>16</v>
      </c>
      <c r="C444" s="1" t="str">
        <f>MID(iccwt20_2024[[#This Row],[Times]],FIND(",",iccwt20_2024[[#This Row],[Times]])+2,LEN(iccwt20_2024[[#This Row],[Times]])-FIND(",",iccwt20_2024[[#This Row],[Times]])-1)</f>
        <v>10:30 AM LOCAL  </v>
      </c>
      <c r="D444" s="1" t="str">
        <f>MID(iccwt20_2024[[#This Row],[Times]],FIND(",",iccwt20_2024[[#This Row],[Times]])-3,6)&amp;" 2024"</f>
        <v> 13, 1 2024</v>
      </c>
      <c r="E444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444" t="str">
        <f>TEXT(DATE(2024,MONTH(DATEVALUE(LEFT(iccwt20_2024[[#This Row],[Times]],3)&amp;" 1")),MID(iccwt20_2024[[#This Row],[Times]],5,2)),"dddd")</f>
        <v>Thursday</v>
      </c>
      <c r="G444" t="s">
        <v>828</v>
      </c>
      <c r="H444" t="s">
        <v>431</v>
      </c>
      <c r="I444" t="s">
        <v>424</v>
      </c>
      <c r="J444" t="s">
        <v>835</v>
      </c>
      <c r="K444" t="s">
        <v>67</v>
      </c>
      <c r="L444" s="2" t="s">
        <v>475</v>
      </c>
      <c r="M444" s="2">
        <v>15</v>
      </c>
      <c r="N444" s="2">
        <v>12</v>
      </c>
      <c r="O444" s="2">
        <f>iccwt20_2024[[#This Row],[scored_4s]]+iccwt20_2024[[#This Row],[scored_6s]]</f>
        <v>2</v>
      </c>
      <c r="P444" s="2">
        <v>1</v>
      </c>
      <c r="Q444" s="2">
        <v>1</v>
      </c>
      <c r="R444" s="2">
        <v>125</v>
      </c>
      <c r="S444" s="2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443</v>
      </c>
    </row>
    <row r="445" spans="1:26">
      <c r="A445" t="s">
        <v>17</v>
      </c>
      <c r="B445" t="s">
        <v>19</v>
      </c>
      <c r="C445" s="1" t="str">
        <f>MID(iccwt20_2024[[#This Row],[Times]],FIND(",",iccwt20_2024[[#This Row],[Times]])+2,LEN(iccwt20_2024[[#This Row],[Times]])-FIND(",",iccwt20_2024[[#This Row],[Times]])-1)</f>
        <v>08:30 PM LOCAL  </v>
      </c>
      <c r="D445" s="1" t="str">
        <f>MID(iccwt20_2024[[#This Row],[Times]],FIND(",",iccwt20_2024[[#This Row],[Times]])-3,6)&amp;" 2024"</f>
        <v> 13, 0 2024</v>
      </c>
      <c r="E445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45" t="str">
        <f>TEXT(DATE(2024,MONTH(DATEVALUE(LEFT(iccwt20_2024[[#This Row],[Times]],3)&amp;" 1")),MID(iccwt20_2024[[#This Row],[Times]],5,2)),"dddd")</f>
        <v>Thursday</v>
      </c>
      <c r="G445" t="s">
        <v>842</v>
      </c>
      <c r="H445" t="s">
        <v>436</v>
      </c>
      <c r="I445" t="s">
        <v>422</v>
      </c>
      <c r="J445" t="s">
        <v>843</v>
      </c>
      <c r="K445" t="s">
        <v>377</v>
      </c>
      <c r="L445" s="2" t="s">
        <v>541</v>
      </c>
      <c r="M445" s="2">
        <v>11</v>
      </c>
      <c r="N445" s="2">
        <v>18</v>
      </c>
      <c r="O445" s="2">
        <f>iccwt20_2024[[#This Row],[scored_4s]]+iccwt20_2024[[#This Row],[scored_6s]]</f>
        <v>1</v>
      </c>
      <c r="P445" s="2">
        <v>1</v>
      </c>
      <c r="Q445" s="2">
        <v>0</v>
      </c>
      <c r="R445" s="2">
        <v>61.11</v>
      </c>
      <c r="S445" s="2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444</v>
      </c>
    </row>
    <row r="446" spans="1:26">
      <c r="A446" t="s">
        <v>17</v>
      </c>
      <c r="B446" t="s">
        <v>19</v>
      </c>
      <c r="C446" s="1" t="str">
        <f>MID(iccwt20_2024[[#This Row],[Times]],FIND(",",iccwt20_2024[[#This Row],[Times]])+2,LEN(iccwt20_2024[[#This Row],[Times]])-FIND(",",iccwt20_2024[[#This Row],[Times]])-1)</f>
        <v>08:30 PM LOCAL  </v>
      </c>
      <c r="D446" s="1" t="str">
        <f>MID(iccwt20_2024[[#This Row],[Times]],FIND(",",iccwt20_2024[[#This Row],[Times]])-3,6)&amp;" 2024"</f>
        <v> 13, 0 2024</v>
      </c>
      <c r="E446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46" t="str">
        <f>TEXT(DATE(2024,MONTH(DATEVALUE(LEFT(iccwt20_2024[[#This Row],[Times]],3)&amp;" 1")),MID(iccwt20_2024[[#This Row],[Times]],5,2)),"dddd")</f>
        <v>Thursday</v>
      </c>
      <c r="G446" t="s">
        <v>842</v>
      </c>
      <c r="H446" t="s">
        <v>436</v>
      </c>
      <c r="I446" t="s">
        <v>422</v>
      </c>
      <c r="J446" t="s">
        <v>843</v>
      </c>
      <c r="K446" t="s">
        <v>71</v>
      </c>
      <c r="L446" s="2" t="s">
        <v>844</v>
      </c>
      <c r="M446" s="2">
        <v>3</v>
      </c>
      <c r="N446" s="2">
        <v>2</v>
      </c>
      <c r="O446" s="2">
        <f>iccwt20_2024[[#This Row],[scored_4s]]+iccwt20_2024[[#This Row],[scored_6s]]</f>
        <v>0</v>
      </c>
      <c r="P446" s="2">
        <v>0</v>
      </c>
      <c r="Q446" s="2">
        <v>0</v>
      </c>
      <c r="R446" s="2">
        <v>150</v>
      </c>
      <c r="S446" s="2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445</v>
      </c>
    </row>
    <row r="447" spans="1:26">
      <c r="A447" t="s">
        <v>17</v>
      </c>
      <c r="B447" t="s">
        <v>19</v>
      </c>
      <c r="C447" s="1" t="str">
        <f>MID(iccwt20_2024[[#This Row],[Times]],FIND(",",iccwt20_2024[[#This Row],[Times]])+2,LEN(iccwt20_2024[[#This Row],[Times]])-FIND(",",iccwt20_2024[[#This Row],[Times]])-1)</f>
        <v>08:30 PM LOCAL  </v>
      </c>
      <c r="D447" s="1" t="str">
        <f>MID(iccwt20_2024[[#This Row],[Times]],FIND(",",iccwt20_2024[[#This Row],[Times]])-3,6)&amp;" 2024"</f>
        <v> 13, 0 2024</v>
      </c>
      <c r="E447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47" t="str">
        <f>TEXT(DATE(2024,MONTH(DATEVALUE(LEFT(iccwt20_2024[[#This Row],[Times]],3)&amp;" 1")),MID(iccwt20_2024[[#This Row],[Times]],5,2)),"dddd")</f>
        <v>Thursday</v>
      </c>
      <c r="G447" t="s">
        <v>842</v>
      </c>
      <c r="H447" t="s">
        <v>436</v>
      </c>
      <c r="I447" t="s">
        <v>422</v>
      </c>
      <c r="J447" t="s">
        <v>843</v>
      </c>
      <c r="K447" t="s">
        <v>213</v>
      </c>
      <c r="L447" s="2" t="s">
        <v>543</v>
      </c>
      <c r="M447" s="2">
        <v>0</v>
      </c>
      <c r="N447" s="2">
        <v>1</v>
      </c>
      <c r="O447" s="2">
        <f>iccwt20_2024[[#This Row],[scored_4s]]+iccwt20_2024[[#This Row],[scored_6s]]</f>
        <v>0</v>
      </c>
      <c r="P447" s="2">
        <v>0</v>
      </c>
      <c r="Q447" s="2">
        <v>0</v>
      </c>
      <c r="R447" s="2">
        <v>0</v>
      </c>
      <c r="S447" s="2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446</v>
      </c>
    </row>
    <row r="448" spans="1:26">
      <c r="A448" t="s">
        <v>17</v>
      </c>
      <c r="B448" t="s">
        <v>19</v>
      </c>
      <c r="C448" s="1" t="str">
        <f>MID(iccwt20_2024[[#This Row],[Times]],FIND(",",iccwt20_2024[[#This Row],[Times]])+2,LEN(iccwt20_2024[[#This Row],[Times]])-FIND(",",iccwt20_2024[[#This Row],[Times]])-1)</f>
        <v>08:30 PM LOCAL  </v>
      </c>
      <c r="D448" s="1" t="str">
        <f>MID(iccwt20_2024[[#This Row],[Times]],FIND(",",iccwt20_2024[[#This Row],[Times]])-3,6)&amp;" 2024"</f>
        <v> 13, 0 2024</v>
      </c>
      <c r="E448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48" t="str">
        <f>TEXT(DATE(2024,MONTH(DATEVALUE(LEFT(iccwt20_2024[[#This Row],[Times]],3)&amp;" 1")),MID(iccwt20_2024[[#This Row],[Times]],5,2)),"dddd")</f>
        <v>Thursday</v>
      </c>
      <c r="G448" t="s">
        <v>842</v>
      </c>
      <c r="H448" t="s">
        <v>436</v>
      </c>
      <c r="I448" t="s">
        <v>422</v>
      </c>
      <c r="J448" t="s">
        <v>843</v>
      </c>
      <c r="K448" t="s">
        <v>339</v>
      </c>
      <c r="L448" s="2" t="s">
        <v>543</v>
      </c>
      <c r="M448" s="2">
        <v>0</v>
      </c>
      <c r="N448" s="2">
        <v>1</v>
      </c>
      <c r="O448" s="2">
        <f>iccwt20_2024[[#This Row],[scored_4s]]+iccwt20_2024[[#This Row],[scored_6s]]</f>
        <v>0</v>
      </c>
      <c r="P448" s="2">
        <v>0</v>
      </c>
      <c r="Q448" s="2">
        <v>0</v>
      </c>
      <c r="R448" s="2">
        <v>0</v>
      </c>
      <c r="S448" s="2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447</v>
      </c>
    </row>
    <row r="449" spans="1:26">
      <c r="A449" t="s">
        <v>17</v>
      </c>
      <c r="B449" t="s">
        <v>19</v>
      </c>
      <c r="C449" s="1" t="str">
        <f>MID(iccwt20_2024[[#This Row],[Times]],FIND(",",iccwt20_2024[[#This Row],[Times]])+2,LEN(iccwt20_2024[[#This Row],[Times]])-FIND(",",iccwt20_2024[[#This Row],[Times]])-1)</f>
        <v>08:30 PM LOCAL  </v>
      </c>
      <c r="D449" s="1" t="str">
        <f>MID(iccwt20_2024[[#This Row],[Times]],FIND(",",iccwt20_2024[[#This Row],[Times]])-3,6)&amp;" 2024"</f>
        <v> 13, 0 2024</v>
      </c>
      <c r="E449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49" t="str">
        <f>TEXT(DATE(2024,MONTH(DATEVALUE(LEFT(iccwt20_2024[[#This Row],[Times]],3)&amp;" 1")),MID(iccwt20_2024[[#This Row],[Times]],5,2)),"dddd")</f>
        <v>Thursday</v>
      </c>
      <c r="G449" t="s">
        <v>842</v>
      </c>
      <c r="H449" t="s">
        <v>436</v>
      </c>
      <c r="I449" t="s">
        <v>422</v>
      </c>
      <c r="J449" t="s">
        <v>843</v>
      </c>
      <c r="K449" t="s">
        <v>166</v>
      </c>
      <c r="L449" s="2" t="s">
        <v>541</v>
      </c>
      <c r="M449" s="2">
        <v>1</v>
      </c>
      <c r="N449" s="2">
        <v>3</v>
      </c>
      <c r="O449" s="2">
        <f>iccwt20_2024[[#This Row],[scored_4s]]+iccwt20_2024[[#This Row],[scored_6s]]</f>
        <v>0</v>
      </c>
      <c r="P449" s="2">
        <v>0</v>
      </c>
      <c r="Q449" s="2">
        <v>0</v>
      </c>
      <c r="R449" s="2">
        <v>33.33</v>
      </c>
      <c r="S449" s="2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448</v>
      </c>
    </row>
    <row r="450" spans="1:26">
      <c r="A450" t="s">
        <v>17</v>
      </c>
      <c r="B450" t="s">
        <v>19</v>
      </c>
      <c r="C450" s="1" t="str">
        <f>MID(iccwt20_2024[[#This Row],[Times]],FIND(",",iccwt20_2024[[#This Row],[Times]])+2,LEN(iccwt20_2024[[#This Row],[Times]])-FIND(",",iccwt20_2024[[#This Row],[Times]])-1)</f>
        <v>08:30 PM LOCAL  </v>
      </c>
      <c r="D450" s="1" t="str">
        <f>MID(iccwt20_2024[[#This Row],[Times]],FIND(",",iccwt20_2024[[#This Row],[Times]])-3,6)&amp;" 2024"</f>
        <v> 13, 0 2024</v>
      </c>
      <c r="E450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0" t="str">
        <f>TEXT(DATE(2024,MONTH(DATEVALUE(LEFT(iccwt20_2024[[#This Row],[Times]],3)&amp;" 1")),MID(iccwt20_2024[[#This Row],[Times]],5,2)),"dddd")</f>
        <v>Thursday</v>
      </c>
      <c r="G450" t="s">
        <v>842</v>
      </c>
      <c r="H450" t="s">
        <v>436</v>
      </c>
      <c r="I450" t="s">
        <v>422</v>
      </c>
      <c r="J450" t="s">
        <v>843</v>
      </c>
      <c r="K450" t="s">
        <v>113</v>
      </c>
      <c r="L450" s="2" t="s">
        <v>845</v>
      </c>
      <c r="M450" s="2">
        <v>9</v>
      </c>
      <c r="N450" s="2">
        <v>26</v>
      </c>
      <c r="O450" s="2">
        <f>iccwt20_2024[[#This Row],[scored_4s]]+iccwt20_2024[[#This Row],[scored_6s]]</f>
        <v>0</v>
      </c>
      <c r="P450" s="2">
        <v>0</v>
      </c>
      <c r="Q450" s="2">
        <v>0</v>
      </c>
      <c r="R450" s="2">
        <v>34.62</v>
      </c>
      <c r="S450" s="2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449</v>
      </c>
    </row>
    <row r="451" spans="1:26">
      <c r="A451" t="s">
        <v>17</v>
      </c>
      <c r="B451" t="s">
        <v>19</v>
      </c>
      <c r="C451" s="1" t="str">
        <f>MID(iccwt20_2024[[#This Row],[Times]],FIND(",",iccwt20_2024[[#This Row],[Times]])+2,LEN(iccwt20_2024[[#This Row],[Times]])-FIND(",",iccwt20_2024[[#This Row],[Times]])-1)</f>
        <v>08:30 PM LOCAL  </v>
      </c>
      <c r="D451" s="1" t="str">
        <f>MID(iccwt20_2024[[#This Row],[Times]],FIND(",",iccwt20_2024[[#This Row],[Times]])-3,6)&amp;" 2024"</f>
        <v> 13, 0 2024</v>
      </c>
      <c r="E451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1" t="str">
        <f>TEXT(DATE(2024,MONTH(DATEVALUE(LEFT(iccwt20_2024[[#This Row],[Times]],3)&amp;" 1")),MID(iccwt20_2024[[#This Row],[Times]],5,2)),"dddd")</f>
        <v>Thursday</v>
      </c>
      <c r="G451" t="s">
        <v>842</v>
      </c>
      <c r="H451" t="s">
        <v>436</v>
      </c>
      <c r="I451" t="s">
        <v>422</v>
      </c>
      <c r="J451" t="s">
        <v>843</v>
      </c>
      <c r="K451" t="s">
        <v>205</v>
      </c>
      <c r="L451" s="2" t="s">
        <v>846</v>
      </c>
      <c r="M451" s="2">
        <v>27</v>
      </c>
      <c r="N451" s="2">
        <v>32</v>
      </c>
      <c r="O451" s="2">
        <f>iccwt20_2024[[#This Row],[scored_4s]]+iccwt20_2024[[#This Row],[scored_6s]]</f>
        <v>2</v>
      </c>
      <c r="P451" s="2">
        <v>2</v>
      </c>
      <c r="Q451" s="2">
        <v>0</v>
      </c>
      <c r="R451" s="2">
        <v>84.38</v>
      </c>
      <c r="S451" s="2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450</v>
      </c>
    </row>
    <row r="452" spans="1:26">
      <c r="A452" t="s">
        <v>17</v>
      </c>
      <c r="B452" t="s">
        <v>19</v>
      </c>
      <c r="C452" s="1" t="str">
        <f>MID(iccwt20_2024[[#This Row],[Times]],FIND(",",iccwt20_2024[[#This Row],[Times]])+2,LEN(iccwt20_2024[[#This Row],[Times]])-FIND(",",iccwt20_2024[[#This Row],[Times]])-1)</f>
        <v>08:30 PM LOCAL  </v>
      </c>
      <c r="D452" s="1" t="str">
        <f>MID(iccwt20_2024[[#This Row],[Times]],FIND(",",iccwt20_2024[[#This Row],[Times]])-3,6)&amp;" 2024"</f>
        <v> 13, 0 2024</v>
      </c>
      <c r="E452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2" t="str">
        <f>TEXT(DATE(2024,MONTH(DATEVALUE(LEFT(iccwt20_2024[[#This Row],[Times]],3)&amp;" 1")),MID(iccwt20_2024[[#This Row],[Times]],5,2)),"dddd")</f>
        <v>Thursday</v>
      </c>
      <c r="G452" t="s">
        <v>842</v>
      </c>
      <c r="H452" t="s">
        <v>436</v>
      </c>
      <c r="I452" t="s">
        <v>422</v>
      </c>
      <c r="J452" t="s">
        <v>843</v>
      </c>
      <c r="K452" t="s">
        <v>283</v>
      </c>
      <c r="L452" s="2" t="s">
        <v>847</v>
      </c>
      <c r="M452" s="2">
        <v>0</v>
      </c>
      <c r="N452" s="2">
        <v>7</v>
      </c>
      <c r="O452" s="2">
        <f>iccwt20_2024[[#This Row],[scored_4s]]+iccwt20_2024[[#This Row],[scored_6s]]</f>
        <v>0</v>
      </c>
      <c r="P452" s="2">
        <v>0</v>
      </c>
      <c r="Q452" s="2">
        <v>0</v>
      </c>
      <c r="R452" s="2">
        <v>0</v>
      </c>
      <c r="S452" s="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451</v>
      </c>
    </row>
    <row r="453" spans="1:26">
      <c r="A453" t="s">
        <v>17</v>
      </c>
      <c r="B453" t="s">
        <v>19</v>
      </c>
      <c r="C453" s="1" t="str">
        <f>MID(iccwt20_2024[[#This Row],[Times]],FIND(",",iccwt20_2024[[#This Row],[Times]])+2,LEN(iccwt20_2024[[#This Row],[Times]])-FIND(",",iccwt20_2024[[#This Row],[Times]])-1)</f>
        <v>08:30 PM LOCAL  </v>
      </c>
      <c r="D453" s="1" t="str">
        <f>MID(iccwt20_2024[[#This Row],[Times]],FIND(",",iccwt20_2024[[#This Row],[Times]])-3,6)&amp;" 2024"</f>
        <v> 13, 0 2024</v>
      </c>
      <c r="E453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3" t="str">
        <f>TEXT(DATE(2024,MONTH(DATEVALUE(LEFT(iccwt20_2024[[#This Row],[Times]],3)&amp;" 1")),MID(iccwt20_2024[[#This Row],[Times]],5,2)),"dddd")</f>
        <v>Thursday</v>
      </c>
      <c r="G453" t="s">
        <v>842</v>
      </c>
      <c r="H453" t="s">
        <v>436</v>
      </c>
      <c r="I453" t="s">
        <v>422</v>
      </c>
      <c r="J453" t="s">
        <v>843</v>
      </c>
      <c r="K453" t="s">
        <v>36</v>
      </c>
      <c r="L453" s="2" t="s">
        <v>848</v>
      </c>
      <c r="M453" s="2">
        <v>13</v>
      </c>
      <c r="N453" s="2">
        <v>19</v>
      </c>
      <c r="O453" s="2">
        <f>iccwt20_2024[[#This Row],[scored_4s]]+iccwt20_2024[[#This Row],[scored_6s]]</f>
        <v>2</v>
      </c>
      <c r="P453" s="2">
        <v>2</v>
      </c>
      <c r="Q453" s="2">
        <v>0</v>
      </c>
      <c r="R453" s="2">
        <v>68.42</v>
      </c>
      <c r="S453" s="2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452</v>
      </c>
    </row>
    <row r="454" spans="1:26">
      <c r="A454" t="s">
        <v>17</v>
      </c>
      <c r="B454" t="s">
        <v>19</v>
      </c>
      <c r="C454" s="1" t="str">
        <f>MID(iccwt20_2024[[#This Row],[Times]],FIND(",",iccwt20_2024[[#This Row],[Times]])+2,LEN(iccwt20_2024[[#This Row],[Times]])-FIND(",",iccwt20_2024[[#This Row],[Times]])-1)</f>
        <v>08:30 PM LOCAL  </v>
      </c>
      <c r="D454" s="1" t="str">
        <f>MID(iccwt20_2024[[#This Row],[Times]],FIND(",",iccwt20_2024[[#This Row],[Times]])-3,6)&amp;" 2024"</f>
        <v> 13, 0 2024</v>
      </c>
      <c r="E454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4" t="str">
        <f>TEXT(DATE(2024,MONTH(DATEVALUE(LEFT(iccwt20_2024[[#This Row],[Times]],3)&amp;" 1")),MID(iccwt20_2024[[#This Row],[Times]],5,2)),"dddd")</f>
        <v>Thursday</v>
      </c>
      <c r="G454" t="s">
        <v>842</v>
      </c>
      <c r="H454" t="s">
        <v>436</v>
      </c>
      <c r="I454" t="s">
        <v>422</v>
      </c>
      <c r="J454" t="s">
        <v>843</v>
      </c>
      <c r="K454" t="s">
        <v>182</v>
      </c>
      <c r="L454" s="2" t="s">
        <v>475</v>
      </c>
      <c r="M454" s="2">
        <v>4</v>
      </c>
      <c r="N454" s="2">
        <v>7</v>
      </c>
      <c r="O454" s="2">
        <f>iccwt20_2024[[#This Row],[scored_4s]]+iccwt20_2024[[#This Row],[scored_6s]]</f>
        <v>1</v>
      </c>
      <c r="P454" s="2">
        <v>1</v>
      </c>
      <c r="Q454" s="2">
        <v>0</v>
      </c>
      <c r="R454" s="2">
        <v>57.14</v>
      </c>
      <c r="S454" s="2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453</v>
      </c>
    </row>
    <row r="455" spans="1:26">
      <c r="A455" t="s">
        <v>17</v>
      </c>
      <c r="B455" t="s">
        <v>19</v>
      </c>
      <c r="C455" s="1" t="str">
        <f>MID(iccwt20_2024[[#This Row],[Times]],FIND(",",iccwt20_2024[[#This Row],[Times]])+2,LEN(iccwt20_2024[[#This Row],[Times]])-FIND(",",iccwt20_2024[[#This Row],[Times]])-1)</f>
        <v>08:30 PM LOCAL  </v>
      </c>
      <c r="D455" s="1" t="str">
        <f>MID(iccwt20_2024[[#This Row],[Times]],FIND(",",iccwt20_2024[[#This Row],[Times]])-3,6)&amp;" 2024"</f>
        <v> 13, 0 2024</v>
      </c>
      <c r="E455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5" t="str">
        <f>TEXT(DATE(2024,MONTH(DATEVALUE(LEFT(iccwt20_2024[[#This Row],[Times]],3)&amp;" 1")),MID(iccwt20_2024[[#This Row],[Times]],5,2)),"dddd")</f>
        <v>Thursday</v>
      </c>
      <c r="G455" t="s">
        <v>842</v>
      </c>
      <c r="H455" t="s">
        <v>436</v>
      </c>
      <c r="I455" t="s">
        <v>422</v>
      </c>
      <c r="J455" t="s">
        <v>843</v>
      </c>
      <c r="K455" t="s">
        <v>338</v>
      </c>
      <c r="L455" s="2" t="s">
        <v>849</v>
      </c>
      <c r="M455" s="2">
        <v>2</v>
      </c>
      <c r="N455" s="2">
        <v>3</v>
      </c>
      <c r="O455" s="2">
        <f>iccwt20_2024[[#This Row],[scored_4s]]+iccwt20_2024[[#This Row],[scored_6s]]</f>
        <v>0</v>
      </c>
      <c r="P455" s="2">
        <v>0</v>
      </c>
      <c r="Q455" s="2">
        <v>0</v>
      </c>
      <c r="R455" s="2">
        <v>66.67</v>
      </c>
      <c r="S455" s="2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454</v>
      </c>
    </row>
    <row r="456" spans="1:26">
      <c r="A456" t="s">
        <v>17</v>
      </c>
      <c r="B456" t="s">
        <v>19</v>
      </c>
      <c r="C456" s="1" t="str">
        <f>MID(iccwt20_2024[[#This Row],[Times]],FIND(",",iccwt20_2024[[#This Row],[Times]])+2,LEN(iccwt20_2024[[#This Row],[Times]])-FIND(",",iccwt20_2024[[#This Row],[Times]])-1)</f>
        <v>08:30 PM LOCAL  </v>
      </c>
      <c r="D456" s="1" t="str">
        <f>MID(iccwt20_2024[[#This Row],[Times]],FIND(",",iccwt20_2024[[#This Row],[Times]])-3,6)&amp;" 2024"</f>
        <v> 13, 0 2024</v>
      </c>
      <c r="E456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6" t="str">
        <f>TEXT(DATE(2024,MONTH(DATEVALUE(LEFT(iccwt20_2024[[#This Row],[Times]],3)&amp;" 1")),MID(iccwt20_2024[[#This Row],[Times]],5,2)),"dddd")</f>
        <v>Thursday</v>
      </c>
      <c r="G456" t="s">
        <v>842</v>
      </c>
      <c r="H456" t="s">
        <v>422</v>
      </c>
      <c r="I456" t="s">
        <v>436</v>
      </c>
      <c r="J456" t="s">
        <v>850</v>
      </c>
      <c r="K456" t="s">
        <v>305</v>
      </c>
      <c r="L456" s="2" t="s">
        <v>851</v>
      </c>
      <c r="M456" s="2">
        <v>11</v>
      </c>
      <c r="N456" s="2">
        <v>7</v>
      </c>
      <c r="O456" s="2">
        <f>iccwt20_2024[[#This Row],[scored_4s]]+iccwt20_2024[[#This Row],[scored_6s]]</f>
        <v>2</v>
      </c>
      <c r="P456" s="2">
        <v>1</v>
      </c>
      <c r="Q456" s="2">
        <v>1</v>
      </c>
      <c r="R456" s="2">
        <v>157.14</v>
      </c>
      <c r="S456" s="2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455</v>
      </c>
    </row>
    <row r="457" spans="1:26">
      <c r="A457" t="s">
        <v>17</v>
      </c>
      <c r="B457" t="s">
        <v>19</v>
      </c>
      <c r="C457" s="1" t="str">
        <f>MID(iccwt20_2024[[#This Row],[Times]],FIND(",",iccwt20_2024[[#This Row],[Times]])+2,LEN(iccwt20_2024[[#This Row],[Times]])-FIND(",",iccwt20_2024[[#This Row],[Times]])-1)</f>
        <v>08:30 PM LOCAL  </v>
      </c>
      <c r="D457" s="1" t="str">
        <f>MID(iccwt20_2024[[#This Row],[Times]],FIND(",",iccwt20_2024[[#This Row],[Times]])-3,6)&amp;" 2024"</f>
        <v> 13, 0 2024</v>
      </c>
      <c r="E457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7" t="str">
        <f>TEXT(DATE(2024,MONTH(DATEVALUE(LEFT(iccwt20_2024[[#This Row],[Times]],3)&amp;" 1")),MID(iccwt20_2024[[#This Row],[Times]],5,2)),"dddd")</f>
        <v>Thursday</v>
      </c>
      <c r="G457" t="s">
        <v>842</v>
      </c>
      <c r="H457" t="s">
        <v>422</v>
      </c>
      <c r="I457" t="s">
        <v>436</v>
      </c>
      <c r="J457" t="s">
        <v>850</v>
      </c>
      <c r="K457" t="s">
        <v>167</v>
      </c>
      <c r="L457" s="2" t="s">
        <v>852</v>
      </c>
      <c r="M457" s="2">
        <v>0</v>
      </c>
      <c r="N457" s="2">
        <v>7</v>
      </c>
      <c r="O457" s="2">
        <f>iccwt20_2024[[#This Row],[scored_4s]]+iccwt20_2024[[#This Row],[scored_6s]]</f>
        <v>0</v>
      </c>
      <c r="P457" s="2">
        <v>0</v>
      </c>
      <c r="Q457" s="2">
        <v>0</v>
      </c>
      <c r="R457" s="2">
        <v>0</v>
      </c>
      <c r="S457" s="2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456</v>
      </c>
    </row>
    <row r="458" spans="1:26">
      <c r="A458" t="s">
        <v>17</v>
      </c>
      <c r="B458" t="s">
        <v>19</v>
      </c>
      <c r="C458" s="1" t="str">
        <f>MID(iccwt20_2024[[#This Row],[Times]],FIND(",",iccwt20_2024[[#This Row],[Times]])+2,LEN(iccwt20_2024[[#This Row],[Times]])-FIND(",",iccwt20_2024[[#This Row],[Times]])-1)</f>
        <v>08:30 PM LOCAL  </v>
      </c>
      <c r="D458" s="1" t="str">
        <f>MID(iccwt20_2024[[#This Row],[Times]],FIND(",",iccwt20_2024[[#This Row],[Times]])-3,6)&amp;" 2024"</f>
        <v> 13, 0 2024</v>
      </c>
      <c r="E458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8" t="str">
        <f>TEXT(DATE(2024,MONTH(DATEVALUE(LEFT(iccwt20_2024[[#This Row],[Times]],3)&amp;" 1")),MID(iccwt20_2024[[#This Row],[Times]],5,2)),"dddd")</f>
        <v>Thursday</v>
      </c>
      <c r="G458" t="s">
        <v>842</v>
      </c>
      <c r="H458" t="s">
        <v>422</v>
      </c>
      <c r="I458" t="s">
        <v>436</v>
      </c>
      <c r="J458" t="s">
        <v>850</v>
      </c>
      <c r="K458" t="s">
        <v>154</v>
      </c>
      <c r="L458" s="2" t="s">
        <v>475</v>
      </c>
      <c r="M458" s="2">
        <v>49</v>
      </c>
      <c r="N458" s="2">
        <v>36</v>
      </c>
      <c r="O458" s="2">
        <f>iccwt20_2024[[#This Row],[scored_4s]]+iccwt20_2024[[#This Row],[scored_6s]]</f>
        <v>6</v>
      </c>
      <c r="P458" s="2">
        <v>4</v>
      </c>
      <c r="Q458" s="2">
        <v>2</v>
      </c>
      <c r="R458" s="2">
        <v>136.11</v>
      </c>
      <c r="S458" s="2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457</v>
      </c>
    </row>
    <row r="459" spans="1:26">
      <c r="A459" t="s">
        <v>17</v>
      </c>
      <c r="B459" t="s">
        <v>19</v>
      </c>
      <c r="C459" s="1" t="str">
        <f>MID(iccwt20_2024[[#This Row],[Times]],FIND(",",iccwt20_2024[[#This Row],[Times]])+2,LEN(iccwt20_2024[[#This Row],[Times]])-FIND(",",iccwt20_2024[[#This Row],[Times]])-1)</f>
        <v>08:30 PM LOCAL  </v>
      </c>
      <c r="D459" s="1" t="str">
        <f>MID(iccwt20_2024[[#This Row],[Times]],FIND(",",iccwt20_2024[[#This Row],[Times]])-3,6)&amp;" 2024"</f>
        <v> 13, 0 2024</v>
      </c>
      <c r="E459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59" t="str">
        <f>TEXT(DATE(2024,MONTH(DATEVALUE(LEFT(iccwt20_2024[[#This Row],[Times]],3)&amp;" 1")),MID(iccwt20_2024[[#This Row],[Times]],5,2)),"dddd")</f>
        <v>Thursday</v>
      </c>
      <c r="G459" t="s">
        <v>842</v>
      </c>
      <c r="H459" t="s">
        <v>422</v>
      </c>
      <c r="I459" t="s">
        <v>436</v>
      </c>
      <c r="J459" t="s">
        <v>850</v>
      </c>
      <c r="K459" t="s">
        <v>85</v>
      </c>
      <c r="L459" s="2" t="s">
        <v>853</v>
      </c>
      <c r="M459" s="2">
        <v>13</v>
      </c>
      <c r="N459" s="2">
        <v>18</v>
      </c>
      <c r="O459" s="2">
        <f>iccwt20_2024[[#This Row],[scored_4s]]+iccwt20_2024[[#This Row],[scored_6s]]</f>
        <v>1</v>
      </c>
      <c r="P459" s="2">
        <v>1</v>
      </c>
      <c r="Q459" s="2">
        <v>0</v>
      </c>
      <c r="R459" s="2">
        <v>72.22</v>
      </c>
      <c r="S459" s="2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458</v>
      </c>
    </row>
    <row r="460" spans="1:26">
      <c r="A460" t="s">
        <v>17</v>
      </c>
      <c r="B460" t="s">
        <v>19</v>
      </c>
      <c r="C460" s="1" t="str">
        <f>MID(iccwt20_2024[[#This Row],[Times]],FIND(",",iccwt20_2024[[#This Row],[Times]])+2,LEN(iccwt20_2024[[#This Row],[Times]])-FIND(",",iccwt20_2024[[#This Row],[Times]])-1)</f>
        <v>08:30 PM LOCAL  </v>
      </c>
      <c r="D460" s="1" t="str">
        <f>MID(iccwt20_2024[[#This Row],[Times]],FIND(",",iccwt20_2024[[#This Row],[Times]])-3,6)&amp;" 2024"</f>
        <v> 13, 0 2024</v>
      </c>
      <c r="E460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460" t="str">
        <f>TEXT(DATE(2024,MONTH(DATEVALUE(LEFT(iccwt20_2024[[#This Row],[Times]],3)&amp;" 1")),MID(iccwt20_2024[[#This Row],[Times]],5,2)),"dddd")</f>
        <v>Thursday</v>
      </c>
      <c r="G460" t="s">
        <v>842</v>
      </c>
      <c r="H460" t="s">
        <v>422</v>
      </c>
      <c r="I460" t="s">
        <v>436</v>
      </c>
      <c r="J460" t="s">
        <v>850</v>
      </c>
      <c r="K460" t="s">
        <v>253</v>
      </c>
      <c r="L460" s="2" t="s">
        <v>475</v>
      </c>
      <c r="M460" s="2">
        <v>16</v>
      </c>
      <c r="N460" s="2">
        <v>23</v>
      </c>
      <c r="O460" s="2">
        <f>iccwt20_2024[[#This Row],[scored_4s]]+iccwt20_2024[[#This Row],[scored_6s]]</f>
        <v>1</v>
      </c>
      <c r="P460" s="2">
        <v>1</v>
      </c>
      <c r="Q460" s="2">
        <v>0</v>
      </c>
      <c r="R460" s="2">
        <v>69.57</v>
      </c>
      <c r="S460" s="2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459</v>
      </c>
    </row>
    <row r="461" spans="1:26">
      <c r="A461" t="s">
        <v>82</v>
      </c>
      <c r="B461" t="s">
        <v>16</v>
      </c>
      <c r="C461" s="1" t="str">
        <f>MID(iccwt20_2024[[#This Row],[Times]],FIND(",",iccwt20_2024[[#This Row],[Times]])+2,LEN(iccwt20_2024[[#This Row],[Times]])-FIND(",",iccwt20_2024[[#This Row],[Times]])-1)</f>
        <v>07:30 PM LOCAL  </v>
      </c>
      <c r="D461" s="1" t="str">
        <f>MID(iccwt20_2024[[#This Row],[Times]],FIND(",",iccwt20_2024[[#This Row],[Times]])-3,6)&amp;" 2024"</f>
        <v> 14, 0 2024</v>
      </c>
      <c r="E461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1" t="str">
        <f>TEXT(DATE(2024,MONTH(DATEVALUE(LEFT(iccwt20_2024[[#This Row],[Times]],3)&amp;" 1")),MID(iccwt20_2024[[#This Row],[Times]],5,2)),"dddd")</f>
        <v>Friday</v>
      </c>
      <c r="G461" t="s">
        <v>854</v>
      </c>
      <c r="H461" t="s">
        <v>438</v>
      </c>
      <c r="I461" t="s">
        <v>430</v>
      </c>
      <c r="J461" t="s">
        <v>855</v>
      </c>
      <c r="K461" t="s">
        <v>310</v>
      </c>
      <c r="L461" s="2" t="s">
        <v>856</v>
      </c>
      <c r="M461" s="2">
        <v>43</v>
      </c>
      <c r="N461" s="2">
        <v>49</v>
      </c>
      <c r="O461" s="2">
        <f>iccwt20_2024[[#This Row],[scored_4s]]+iccwt20_2024[[#This Row],[scored_6s]]</f>
        <v>6</v>
      </c>
      <c r="P461" s="2">
        <v>5</v>
      </c>
      <c r="Q461" s="2">
        <v>1</v>
      </c>
      <c r="R461" s="2">
        <v>87.76</v>
      </c>
      <c r="S461" s="2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460</v>
      </c>
    </row>
    <row r="462" spans="1:26">
      <c r="A462" t="s">
        <v>82</v>
      </c>
      <c r="B462" t="s">
        <v>16</v>
      </c>
      <c r="C462" s="1" t="str">
        <f>MID(iccwt20_2024[[#This Row],[Times]],FIND(",",iccwt20_2024[[#This Row],[Times]])+2,LEN(iccwt20_2024[[#This Row],[Times]])-FIND(",",iccwt20_2024[[#This Row],[Times]])-1)</f>
        <v>07:30 PM LOCAL  </v>
      </c>
      <c r="D462" s="1" t="str">
        <f>MID(iccwt20_2024[[#This Row],[Times]],FIND(",",iccwt20_2024[[#This Row],[Times]])-3,6)&amp;" 2024"</f>
        <v> 14, 0 2024</v>
      </c>
      <c r="E462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2" t="str">
        <f>TEXT(DATE(2024,MONTH(DATEVALUE(LEFT(iccwt20_2024[[#This Row],[Times]],3)&amp;" 1")),MID(iccwt20_2024[[#This Row],[Times]],5,2)),"dddd")</f>
        <v>Friday</v>
      </c>
      <c r="G462" t="s">
        <v>854</v>
      </c>
      <c r="H462" t="s">
        <v>438</v>
      </c>
      <c r="I462" t="s">
        <v>430</v>
      </c>
      <c r="J462" t="s">
        <v>855</v>
      </c>
      <c r="K462" t="s">
        <v>129</v>
      </c>
      <c r="L462" s="2" t="s">
        <v>856</v>
      </c>
      <c r="M462" s="2">
        <v>10</v>
      </c>
      <c r="N462" s="2">
        <v>11</v>
      </c>
      <c r="O462" s="2">
        <f>iccwt20_2024[[#This Row],[scored_4s]]+iccwt20_2024[[#This Row],[scored_6s]]</f>
        <v>1</v>
      </c>
      <c r="P462" s="2">
        <v>1</v>
      </c>
      <c r="Q462" s="2">
        <v>0</v>
      </c>
      <c r="R462" s="2">
        <v>90.91</v>
      </c>
      <c r="S462" s="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461</v>
      </c>
    </row>
    <row r="463" spans="1:26">
      <c r="A463" t="s">
        <v>82</v>
      </c>
      <c r="B463" t="s">
        <v>16</v>
      </c>
      <c r="C463" s="1" t="str">
        <f>MID(iccwt20_2024[[#This Row],[Times]],FIND(",",iccwt20_2024[[#This Row],[Times]])+2,LEN(iccwt20_2024[[#This Row],[Times]])-FIND(",",iccwt20_2024[[#This Row],[Times]])-1)</f>
        <v>07:30 PM LOCAL  </v>
      </c>
      <c r="D463" s="1" t="str">
        <f>MID(iccwt20_2024[[#This Row],[Times]],FIND(",",iccwt20_2024[[#This Row],[Times]])-3,6)&amp;" 2024"</f>
        <v> 14, 0 2024</v>
      </c>
      <c r="E463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3" t="str">
        <f>TEXT(DATE(2024,MONTH(DATEVALUE(LEFT(iccwt20_2024[[#This Row],[Times]],3)&amp;" 1")),MID(iccwt20_2024[[#This Row],[Times]],5,2)),"dddd")</f>
        <v>Friday</v>
      </c>
      <c r="G463" t="s">
        <v>854</v>
      </c>
      <c r="H463" t="s">
        <v>438</v>
      </c>
      <c r="I463" t="s">
        <v>430</v>
      </c>
      <c r="J463" t="s">
        <v>855</v>
      </c>
      <c r="K463" t="s">
        <v>232</v>
      </c>
      <c r="L463" s="2" t="s">
        <v>857</v>
      </c>
      <c r="M463" s="2">
        <v>15</v>
      </c>
      <c r="N463" s="2">
        <v>22</v>
      </c>
      <c r="O463" s="2">
        <f>iccwt20_2024[[#This Row],[scored_4s]]+iccwt20_2024[[#This Row],[scored_6s]]</f>
        <v>2</v>
      </c>
      <c r="P463" s="2">
        <v>2</v>
      </c>
      <c r="Q463" s="2">
        <v>0</v>
      </c>
      <c r="R463" s="2">
        <v>68.18</v>
      </c>
      <c r="S463" s="2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462</v>
      </c>
    </row>
    <row r="464" spans="1:26">
      <c r="A464" t="s">
        <v>82</v>
      </c>
      <c r="B464" t="s">
        <v>16</v>
      </c>
      <c r="C464" s="1" t="str">
        <f>MID(iccwt20_2024[[#This Row],[Times]],FIND(",",iccwt20_2024[[#This Row],[Times]])+2,LEN(iccwt20_2024[[#This Row],[Times]])-FIND(",",iccwt20_2024[[#This Row],[Times]])-1)</f>
        <v>07:30 PM LOCAL  </v>
      </c>
      <c r="D464" s="1" t="str">
        <f>MID(iccwt20_2024[[#This Row],[Times]],FIND(",",iccwt20_2024[[#This Row],[Times]])-3,6)&amp;" 2024"</f>
        <v> 14, 0 2024</v>
      </c>
      <c r="E464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4" t="str">
        <f>TEXT(DATE(2024,MONTH(DATEVALUE(LEFT(iccwt20_2024[[#This Row],[Times]],3)&amp;" 1")),MID(iccwt20_2024[[#This Row],[Times]],5,2)),"dddd")</f>
        <v>Friday</v>
      </c>
      <c r="G464" t="s">
        <v>854</v>
      </c>
      <c r="H464" t="s">
        <v>438</v>
      </c>
      <c r="I464" t="s">
        <v>430</v>
      </c>
      <c r="J464" t="s">
        <v>855</v>
      </c>
      <c r="K464" t="s">
        <v>206</v>
      </c>
      <c r="L464" s="2" t="s">
        <v>858</v>
      </c>
      <c r="M464" s="2">
        <v>3</v>
      </c>
      <c r="N464" s="2">
        <v>5</v>
      </c>
      <c r="O464" s="2">
        <f>iccwt20_2024[[#This Row],[scored_4s]]+iccwt20_2024[[#This Row],[scored_6s]]</f>
        <v>0</v>
      </c>
      <c r="P464" s="2">
        <v>0</v>
      </c>
      <c r="Q464" s="2">
        <v>0</v>
      </c>
      <c r="R464" s="2">
        <v>60</v>
      </c>
      <c r="S464" s="2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463</v>
      </c>
    </row>
    <row r="465" spans="1:26">
      <c r="A465" t="s">
        <v>82</v>
      </c>
      <c r="B465" t="s">
        <v>16</v>
      </c>
      <c r="C465" s="1" t="str">
        <f>MID(iccwt20_2024[[#This Row],[Times]],FIND(",",iccwt20_2024[[#This Row],[Times]])+2,LEN(iccwt20_2024[[#This Row],[Times]])-FIND(",",iccwt20_2024[[#This Row],[Times]])-1)</f>
        <v>07:30 PM LOCAL  </v>
      </c>
      <c r="D465" s="1" t="str">
        <f>MID(iccwt20_2024[[#This Row],[Times]],FIND(",",iccwt20_2024[[#This Row],[Times]])-3,6)&amp;" 2024"</f>
        <v> 14, 0 2024</v>
      </c>
      <c r="E465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5" t="str">
        <f>TEXT(DATE(2024,MONTH(DATEVALUE(LEFT(iccwt20_2024[[#This Row],[Times]],3)&amp;" 1")),MID(iccwt20_2024[[#This Row],[Times]],5,2)),"dddd")</f>
        <v>Friday</v>
      </c>
      <c r="G465" t="s">
        <v>854</v>
      </c>
      <c r="H465" t="s">
        <v>438</v>
      </c>
      <c r="I465" t="s">
        <v>430</v>
      </c>
      <c r="J465" t="s">
        <v>855</v>
      </c>
      <c r="K465" t="s">
        <v>126</v>
      </c>
      <c r="L465" s="2" t="s">
        <v>859</v>
      </c>
      <c r="M465" s="2">
        <v>7</v>
      </c>
      <c r="N465" s="2">
        <v>10</v>
      </c>
      <c r="O465" s="2">
        <f>iccwt20_2024[[#This Row],[scored_4s]]+iccwt20_2024[[#This Row],[scored_6s]]</f>
        <v>0</v>
      </c>
      <c r="P465" s="2">
        <v>0</v>
      </c>
      <c r="Q465" s="2">
        <v>0</v>
      </c>
      <c r="R465" s="2">
        <v>70</v>
      </c>
      <c r="S465" s="2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464</v>
      </c>
    </row>
    <row r="466" spans="1:26">
      <c r="A466" t="s">
        <v>82</v>
      </c>
      <c r="B466" t="s">
        <v>16</v>
      </c>
      <c r="C466" s="1" t="str">
        <f>MID(iccwt20_2024[[#This Row],[Times]],FIND(",",iccwt20_2024[[#This Row],[Times]])+2,LEN(iccwt20_2024[[#This Row],[Times]])-FIND(",",iccwt20_2024[[#This Row],[Times]])-1)</f>
        <v>07:30 PM LOCAL  </v>
      </c>
      <c r="D466" s="1" t="str">
        <f>MID(iccwt20_2024[[#This Row],[Times]],FIND(",",iccwt20_2024[[#This Row],[Times]])-3,6)&amp;" 2024"</f>
        <v> 14, 0 2024</v>
      </c>
      <c r="E466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6" t="str">
        <f>TEXT(DATE(2024,MONTH(DATEVALUE(LEFT(iccwt20_2024[[#This Row],[Times]],3)&amp;" 1")),MID(iccwt20_2024[[#This Row],[Times]],5,2)),"dddd")</f>
        <v>Friday</v>
      </c>
      <c r="G466" t="s">
        <v>854</v>
      </c>
      <c r="H466" t="s">
        <v>438</v>
      </c>
      <c r="I466" t="s">
        <v>430</v>
      </c>
      <c r="J466" t="s">
        <v>855</v>
      </c>
      <c r="K466" t="s">
        <v>381</v>
      </c>
      <c r="L466" s="2" t="s">
        <v>475</v>
      </c>
      <c r="M466" s="2">
        <v>27</v>
      </c>
      <c r="N466" s="2">
        <v>18</v>
      </c>
      <c r="O466" s="2">
        <f>iccwt20_2024[[#This Row],[scored_4s]]+iccwt20_2024[[#This Row],[scored_6s]]</f>
        <v>3</v>
      </c>
      <c r="P466" s="2">
        <v>2</v>
      </c>
      <c r="Q466" s="2">
        <v>1</v>
      </c>
      <c r="R466" s="2">
        <v>150</v>
      </c>
      <c r="S466" s="2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465</v>
      </c>
    </row>
    <row r="467" spans="1:26">
      <c r="A467" t="s">
        <v>82</v>
      </c>
      <c r="B467" t="s">
        <v>16</v>
      </c>
      <c r="C467" s="1" t="str">
        <f>MID(iccwt20_2024[[#This Row],[Times]],FIND(",",iccwt20_2024[[#This Row],[Times]])+2,LEN(iccwt20_2024[[#This Row],[Times]])-FIND(",",iccwt20_2024[[#This Row],[Times]])-1)</f>
        <v>07:30 PM LOCAL  </v>
      </c>
      <c r="D467" s="1" t="str">
        <f>MID(iccwt20_2024[[#This Row],[Times]],FIND(",",iccwt20_2024[[#This Row],[Times]])-3,6)&amp;" 2024"</f>
        <v> 14, 0 2024</v>
      </c>
      <c r="E467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7" t="str">
        <f>TEXT(DATE(2024,MONTH(DATEVALUE(LEFT(iccwt20_2024[[#This Row],[Times]],3)&amp;" 1")),MID(iccwt20_2024[[#This Row],[Times]],5,2)),"dddd")</f>
        <v>Friday</v>
      </c>
      <c r="G467" t="s">
        <v>854</v>
      </c>
      <c r="H467" t="s">
        <v>438</v>
      </c>
      <c r="I467" t="s">
        <v>430</v>
      </c>
      <c r="J467" t="s">
        <v>855</v>
      </c>
      <c r="K467" t="s">
        <v>226</v>
      </c>
      <c r="L467" s="2" t="s">
        <v>860</v>
      </c>
      <c r="M467" s="2">
        <v>1</v>
      </c>
      <c r="N467" s="2">
        <v>4</v>
      </c>
      <c r="O467" s="2">
        <f>iccwt20_2024[[#This Row],[scored_4s]]+iccwt20_2024[[#This Row],[scored_6s]]</f>
        <v>0</v>
      </c>
      <c r="P467" s="2">
        <v>0</v>
      </c>
      <c r="Q467" s="2">
        <v>0</v>
      </c>
      <c r="R467" s="2">
        <v>25</v>
      </c>
      <c r="S467" s="2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466</v>
      </c>
    </row>
    <row r="468" spans="1:26">
      <c r="A468" t="s">
        <v>82</v>
      </c>
      <c r="B468" t="s">
        <v>16</v>
      </c>
      <c r="C468" s="1" t="str">
        <f>MID(iccwt20_2024[[#This Row],[Times]],FIND(",",iccwt20_2024[[#This Row],[Times]])+2,LEN(iccwt20_2024[[#This Row],[Times]])-FIND(",",iccwt20_2024[[#This Row],[Times]])-1)</f>
        <v>07:30 PM LOCAL  </v>
      </c>
      <c r="D468" s="1" t="str">
        <f>MID(iccwt20_2024[[#This Row],[Times]],FIND(",",iccwt20_2024[[#This Row],[Times]])-3,6)&amp;" 2024"</f>
        <v> 14, 0 2024</v>
      </c>
      <c r="E468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8" t="str">
        <f>TEXT(DATE(2024,MONTH(DATEVALUE(LEFT(iccwt20_2024[[#This Row],[Times]],3)&amp;" 1")),MID(iccwt20_2024[[#This Row],[Times]],5,2)),"dddd")</f>
        <v>Friday</v>
      </c>
      <c r="G468" t="s">
        <v>854</v>
      </c>
      <c r="H468" t="s">
        <v>438</v>
      </c>
      <c r="I468" t="s">
        <v>430</v>
      </c>
      <c r="J468" t="s">
        <v>855</v>
      </c>
      <c r="K468" t="s">
        <v>302</v>
      </c>
      <c r="L468" s="2" t="s">
        <v>861</v>
      </c>
      <c r="M468" s="2">
        <v>0</v>
      </c>
      <c r="N468" s="2">
        <v>1</v>
      </c>
      <c r="O468" s="2">
        <f>iccwt20_2024[[#This Row],[scored_4s]]+iccwt20_2024[[#This Row],[scored_6s]]</f>
        <v>0</v>
      </c>
      <c r="P468" s="2">
        <v>0</v>
      </c>
      <c r="Q468" s="2">
        <v>0</v>
      </c>
      <c r="R468" s="2">
        <v>0</v>
      </c>
      <c r="S468" s="2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467</v>
      </c>
    </row>
    <row r="469" spans="1:26">
      <c r="A469" t="s">
        <v>82</v>
      </c>
      <c r="B469" t="s">
        <v>16</v>
      </c>
      <c r="C469" s="1" t="str">
        <f>MID(iccwt20_2024[[#This Row],[Times]],FIND(",",iccwt20_2024[[#This Row],[Times]])+2,LEN(iccwt20_2024[[#This Row],[Times]])-FIND(",",iccwt20_2024[[#This Row],[Times]])-1)</f>
        <v>07:30 PM LOCAL  </v>
      </c>
      <c r="D469" s="1" t="str">
        <f>MID(iccwt20_2024[[#This Row],[Times]],FIND(",",iccwt20_2024[[#This Row],[Times]])-3,6)&amp;" 2024"</f>
        <v> 14, 0 2024</v>
      </c>
      <c r="E469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69" t="str">
        <f>TEXT(DATE(2024,MONTH(DATEVALUE(LEFT(iccwt20_2024[[#This Row],[Times]],3)&amp;" 1")),MID(iccwt20_2024[[#This Row],[Times]],5,2)),"dddd")</f>
        <v>Friday</v>
      </c>
      <c r="G469" t="s">
        <v>854</v>
      </c>
      <c r="H469" t="s">
        <v>430</v>
      </c>
      <c r="I469" t="s">
        <v>438</v>
      </c>
      <c r="J469" t="s">
        <v>862</v>
      </c>
      <c r="K469" t="s">
        <v>210</v>
      </c>
      <c r="L469" s="2" t="s">
        <v>863</v>
      </c>
      <c r="M469" s="2">
        <v>13</v>
      </c>
      <c r="N469" s="2">
        <v>21</v>
      </c>
      <c r="O469" s="2">
        <f>iccwt20_2024[[#This Row],[scored_4s]]+iccwt20_2024[[#This Row],[scored_6s]]</f>
        <v>2</v>
      </c>
      <c r="P469" s="2">
        <v>1</v>
      </c>
      <c r="Q469" s="2">
        <v>1</v>
      </c>
      <c r="R469" s="2">
        <v>61.9</v>
      </c>
      <c r="S469" s="2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468</v>
      </c>
    </row>
    <row r="470" spans="1:26">
      <c r="A470" t="s">
        <v>82</v>
      </c>
      <c r="B470" t="s">
        <v>16</v>
      </c>
      <c r="C470" s="1" t="str">
        <f>MID(iccwt20_2024[[#This Row],[Times]],FIND(",",iccwt20_2024[[#This Row],[Times]])+2,LEN(iccwt20_2024[[#This Row],[Times]])-FIND(",",iccwt20_2024[[#This Row],[Times]])-1)</f>
        <v>07:30 PM LOCAL  </v>
      </c>
      <c r="D470" s="1" t="str">
        <f>MID(iccwt20_2024[[#This Row],[Times]],FIND(",",iccwt20_2024[[#This Row],[Times]])-3,6)&amp;" 2024"</f>
        <v> 14, 0 2024</v>
      </c>
      <c r="E470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0" t="str">
        <f>TEXT(DATE(2024,MONTH(DATEVALUE(LEFT(iccwt20_2024[[#This Row],[Times]],3)&amp;" 1")),MID(iccwt20_2024[[#This Row],[Times]],5,2)),"dddd")</f>
        <v>Friday</v>
      </c>
      <c r="G470" t="s">
        <v>854</v>
      </c>
      <c r="H470" t="s">
        <v>430</v>
      </c>
      <c r="I470" t="s">
        <v>438</v>
      </c>
      <c r="J470" t="s">
        <v>862</v>
      </c>
      <c r="K470" t="s">
        <v>13</v>
      </c>
      <c r="L470" s="2" t="s">
        <v>863</v>
      </c>
      <c r="M470" s="2">
        <v>42</v>
      </c>
      <c r="N470" s="2">
        <v>49</v>
      </c>
      <c r="O470" s="2">
        <f>iccwt20_2024[[#This Row],[scored_4s]]+iccwt20_2024[[#This Row],[scored_6s]]</f>
        <v>5</v>
      </c>
      <c r="P470" s="2">
        <v>4</v>
      </c>
      <c r="Q470" s="2">
        <v>1</v>
      </c>
      <c r="R470" s="2">
        <v>85.71</v>
      </c>
      <c r="S470" s="2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469</v>
      </c>
    </row>
    <row r="471" spans="1:26">
      <c r="A471" t="s">
        <v>82</v>
      </c>
      <c r="B471" t="s">
        <v>16</v>
      </c>
      <c r="C471" s="1" t="str">
        <f>MID(iccwt20_2024[[#This Row],[Times]],FIND(",",iccwt20_2024[[#This Row],[Times]])+2,LEN(iccwt20_2024[[#This Row],[Times]])-FIND(",",iccwt20_2024[[#This Row],[Times]])-1)</f>
        <v>07:30 PM LOCAL  </v>
      </c>
      <c r="D471" s="1" t="str">
        <f>MID(iccwt20_2024[[#This Row],[Times]],FIND(",",iccwt20_2024[[#This Row],[Times]])-3,6)&amp;" 2024"</f>
        <v> 14, 0 2024</v>
      </c>
      <c r="E471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1" t="str">
        <f>TEXT(DATE(2024,MONTH(DATEVALUE(LEFT(iccwt20_2024[[#This Row],[Times]],3)&amp;" 1")),MID(iccwt20_2024[[#This Row],[Times]],5,2)),"dddd")</f>
        <v>Friday</v>
      </c>
      <c r="G471" t="s">
        <v>854</v>
      </c>
      <c r="H471" t="s">
        <v>430</v>
      </c>
      <c r="I471" t="s">
        <v>438</v>
      </c>
      <c r="J471" t="s">
        <v>862</v>
      </c>
      <c r="K471" t="s">
        <v>319</v>
      </c>
      <c r="L471" s="2" t="s">
        <v>863</v>
      </c>
      <c r="M471" s="2">
        <v>0</v>
      </c>
      <c r="N471" s="2">
        <v>2</v>
      </c>
      <c r="O471" s="2">
        <f>iccwt20_2024[[#This Row],[scored_4s]]+iccwt20_2024[[#This Row],[scored_6s]]</f>
        <v>0</v>
      </c>
      <c r="P471" s="2">
        <v>0</v>
      </c>
      <c r="Q471" s="2">
        <v>0</v>
      </c>
      <c r="R471" s="2">
        <v>0</v>
      </c>
      <c r="S471" s="2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470</v>
      </c>
    </row>
    <row r="472" spans="1:26">
      <c r="A472" t="s">
        <v>82</v>
      </c>
      <c r="B472" t="s">
        <v>16</v>
      </c>
      <c r="C472" s="1" t="str">
        <f>MID(iccwt20_2024[[#This Row],[Times]],FIND(",",iccwt20_2024[[#This Row],[Times]])+2,LEN(iccwt20_2024[[#This Row],[Times]])-FIND(",",iccwt20_2024[[#This Row],[Times]])-1)</f>
        <v>07:30 PM LOCAL  </v>
      </c>
      <c r="D472" s="1" t="str">
        <f>MID(iccwt20_2024[[#This Row],[Times]],FIND(",",iccwt20_2024[[#This Row],[Times]])-3,6)&amp;" 2024"</f>
        <v> 14, 0 2024</v>
      </c>
      <c r="E472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2" t="str">
        <f>TEXT(DATE(2024,MONTH(DATEVALUE(LEFT(iccwt20_2024[[#This Row],[Times]],3)&amp;" 1")),MID(iccwt20_2024[[#This Row],[Times]],5,2)),"dddd")</f>
        <v>Friday</v>
      </c>
      <c r="G472" t="s">
        <v>854</v>
      </c>
      <c r="H472" t="s">
        <v>430</v>
      </c>
      <c r="I472" t="s">
        <v>438</v>
      </c>
      <c r="J472" t="s">
        <v>862</v>
      </c>
      <c r="K472" t="s">
        <v>59</v>
      </c>
      <c r="L472" s="2" t="s">
        <v>864</v>
      </c>
      <c r="M472" s="2">
        <v>27</v>
      </c>
      <c r="N472" s="2">
        <v>24</v>
      </c>
      <c r="O472" s="2">
        <f>iccwt20_2024[[#This Row],[scored_4s]]+iccwt20_2024[[#This Row],[scored_6s]]</f>
        <v>4</v>
      </c>
      <c r="P472" s="2">
        <v>3</v>
      </c>
      <c r="Q472" s="2">
        <v>1</v>
      </c>
      <c r="R472" s="2">
        <v>112.5</v>
      </c>
      <c r="S472" s="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471</v>
      </c>
    </row>
    <row r="473" spans="1:26">
      <c r="A473" t="s">
        <v>82</v>
      </c>
      <c r="B473" t="s">
        <v>16</v>
      </c>
      <c r="C473" s="1" t="str">
        <f>MID(iccwt20_2024[[#This Row],[Times]],FIND(",",iccwt20_2024[[#This Row],[Times]])+2,LEN(iccwt20_2024[[#This Row],[Times]])-FIND(",",iccwt20_2024[[#This Row],[Times]])-1)</f>
        <v>07:30 PM LOCAL  </v>
      </c>
      <c r="D473" s="1" t="str">
        <f>MID(iccwt20_2024[[#This Row],[Times]],FIND(",",iccwt20_2024[[#This Row],[Times]])-3,6)&amp;" 2024"</f>
        <v> 14, 0 2024</v>
      </c>
      <c r="E473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3" t="str">
        <f>TEXT(DATE(2024,MONTH(DATEVALUE(LEFT(iccwt20_2024[[#This Row],[Times]],3)&amp;" 1")),MID(iccwt20_2024[[#This Row],[Times]],5,2)),"dddd")</f>
        <v>Friday</v>
      </c>
      <c r="G473" t="s">
        <v>854</v>
      </c>
      <c r="H473" t="s">
        <v>430</v>
      </c>
      <c r="I473" t="s">
        <v>438</v>
      </c>
      <c r="J473" t="s">
        <v>862</v>
      </c>
      <c r="K473" t="s">
        <v>138</v>
      </c>
      <c r="L473" s="2" t="s">
        <v>865</v>
      </c>
      <c r="M473" s="2">
        <v>6</v>
      </c>
      <c r="N473" s="2">
        <v>11</v>
      </c>
      <c r="O473" s="2">
        <f>iccwt20_2024[[#This Row],[scored_4s]]+iccwt20_2024[[#This Row],[scored_6s]]</f>
        <v>0</v>
      </c>
      <c r="P473" s="2">
        <v>0</v>
      </c>
      <c r="Q473" s="2">
        <v>0</v>
      </c>
      <c r="R473" s="2">
        <v>54.55</v>
      </c>
      <c r="S473" s="2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472</v>
      </c>
    </row>
    <row r="474" spans="1:26">
      <c r="A474" t="s">
        <v>82</v>
      </c>
      <c r="B474" t="s">
        <v>16</v>
      </c>
      <c r="C474" s="1" t="str">
        <f>MID(iccwt20_2024[[#This Row],[Times]],FIND(",",iccwt20_2024[[#This Row],[Times]])+2,LEN(iccwt20_2024[[#This Row],[Times]])-FIND(",",iccwt20_2024[[#This Row],[Times]])-1)</f>
        <v>07:30 PM LOCAL  </v>
      </c>
      <c r="D474" s="1" t="str">
        <f>MID(iccwt20_2024[[#This Row],[Times]],FIND(",",iccwt20_2024[[#This Row],[Times]])-3,6)&amp;" 2024"</f>
        <v> 14, 0 2024</v>
      </c>
      <c r="E474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4" t="str">
        <f>TEXT(DATE(2024,MONTH(DATEVALUE(LEFT(iccwt20_2024[[#This Row],[Times]],3)&amp;" 1")),MID(iccwt20_2024[[#This Row],[Times]],5,2)),"dddd")</f>
        <v>Friday</v>
      </c>
      <c r="G474" t="s">
        <v>854</v>
      </c>
      <c r="H474" t="s">
        <v>430</v>
      </c>
      <c r="I474" t="s">
        <v>438</v>
      </c>
      <c r="J474" t="s">
        <v>862</v>
      </c>
      <c r="K474" t="s">
        <v>211</v>
      </c>
      <c r="L474" s="2" t="s">
        <v>866</v>
      </c>
      <c r="M474" s="2">
        <v>1</v>
      </c>
      <c r="N474" s="2">
        <v>3</v>
      </c>
      <c r="O474" s="2">
        <f>iccwt20_2024[[#This Row],[scored_4s]]+iccwt20_2024[[#This Row],[scored_6s]]</f>
        <v>0</v>
      </c>
      <c r="P474" s="2">
        <v>0</v>
      </c>
      <c r="Q474" s="2">
        <v>0</v>
      </c>
      <c r="R474" s="2">
        <v>33.33</v>
      </c>
      <c r="S474" s="2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473</v>
      </c>
    </row>
    <row r="475" spans="1:26">
      <c r="A475" t="s">
        <v>82</v>
      </c>
      <c r="B475" t="s">
        <v>16</v>
      </c>
      <c r="C475" s="1" t="str">
        <f>MID(iccwt20_2024[[#This Row],[Times]],FIND(",",iccwt20_2024[[#This Row],[Times]])+2,LEN(iccwt20_2024[[#This Row],[Times]])-FIND(",",iccwt20_2024[[#This Row],[Times]])-1)</f>
        <v>07:30 PM LOCAL  </v>
      </c>
      <c r="D475" s="1" t="str">
        <f>MID(iccwt20_2024[[#This Row],[Times]],FIND(",",iccwt20_2024[[#This Row],[Times]])-3,6)&amp;" 2024"</f>
        <v> 14, 0 2024</v>
      </c>
      <c r="E475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5" t="str">
        <f>TEXT(DATE(2024,MONTH(DATEVALUE(LEFT(iccwt20_2024[[#This Row],[Times]],3)&amp;" 1")),MID(iccwt20_2024[[#This Row],[Times]],5,2)),"dddd")</f>
        <v>Friday</v>
      </c>
      <c r="G475" t="s">
        <v>854</v>
      </c>
      <c r="H475" t="s">
        <v>430</v>
      </c>
      <c r="I475" t="s">
        <v>438</v>
      </c>
      <c r="J475" t="s">
        <v>862</v>
      </c>
      <c r="K475" t="s">
        <v>155</v>
      </c>
      <c r="L475" s="2" t="s">
        <v>867</v>
      </c>
      <c r="M475" s="2">
        <v>6</v>
      </c>
      <c r="N475" s="2">
        <v>6</v>
      </c>
      <c r="O475" s="2">
        <f>iccwt20_2024[[#This Row],[scored_4s]]+iccwt20_2024[[#This Row],[scored_6s]]</f>
        <v>1</v>
      </c>
      <c r="P475" s="2">
        <v>1</v>
      </c>
      <c r="Q475" s="2">
        <v>0</v>
      </c>
      <c r="R475" s="2">
        <v>100</v>
      </c>
      <c r="S475" s="2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474</v>
      </c>
    </row>
    <row r="476" spans="1:26">
      <c r="A476" t="s">
        <v>82</v>
      </c>
      <c r="B476" t="s">
        <v>16</v>
      </c>
      <c r="C476" s="1" t="str">
        <f>MID(iccwt20_2024[[#This Row],[Times]],FIND(",",iccwt20_2024[[#This Row],[Times]])+2,LEN(iccwt20_2024[[#This Row],[Times]])-FIND(",",iccwt20_2024[[#This Row],[Times]])-1)</f>
        <v>07:30 PM LOCAL  </v>
      </c>
      <c r="D476" s="1" t="str">
        <f>MID(iccwt20_2024[[#This Row],[Times]],FIND(",",iccwt20_2024[[#This Row],[Times]])-3,6)&amp;" 2024"</f>
        <v> 14, 0 2024</v>
      </c>
      <c r="E476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476" t="str">
        <f>TEXT(DATE(2024,MONTH(DATEVALUE(LEFT(iccwt20_2024[[#This Row],[Times]],3)&amp;" 1")),MID(iccwt20_2024[[#This Row],[Times]],5,2)),"dddd")</f>
        <v>Friday</v>
      </c>
      <c r="G476" t="s">
        <v>854</v>
      </c>
      <c r="H476" t="s">
        <v>430</v>
      </c>
      <c r="I476" t="s">
        <v>438</v>
      </c>
      <c r="J476" t="s">
        <v>862</v>
      </c>
      <c r="K476" t="s">
        <v>358</v>
      </c>
      <c r="L476" s="2" t="s">
        <v>475</v>
      </c>
      <c r="M476" s="2">
        <v>8</v>
      </c>
      <c r="N476" s="2">
        <v>4</v>
      </c>
      <c r="O476" s="2">
        <f>iccwt20_2024[[#This Row],[scored_4s]]+iccwt20_2024[[#This Row],[scored_6s]]</f>
        <v>1</v>
      </c>
      <c r="P476" s="2">
        <v>0</v>
      </c>
      <c r="Q476" s="2">
        <v>1</v>
      </c>
      <c r="R476" s="2">
        <v>200</v>
      </c>
      <c r="S476" s="2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475</v>
      </c>
    </row>
    <row r="477" spans="1:26">
      <c r="A477" t="s">
        <v>68</v>
      </c>
      <c r="B477" t="s">
        <v>19</v>
      </c>
      <c r="C477" s="1" t="str">
        <f>MID(iccwt20_2024[[#This Row],[Times]],FIND(",",iccwt20_2024[[#This Row],[Times]])+2,LEN(iccwt20_2024[[#This Row],[Times]])-FIND(",",iccwt20_2024[[#This Row],[Times]])-1)</f>
        <v>08:30 PM LOCAL  </v>
      </c>
      <c r="D477" s="1" t="str">
        <f>MID(iccwt20_2024[[#This Row],[Times]],FIND(",",iccwt20_2024[[#This Row],[Times]])-3,6)&amp;" 2024"</f>
        <v> 14, 0 2024</v>
      </c>
      <c r="E477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77" t="str">
        <f>TEXT(DATE(2024,MONTH(DATEVALUE(LEFT(iccwt20_2024[[#This Row],[Times]],3)&amp;" 1")),MID(iccwt20_2024[[#This Row],[Times]],5,2)),"dddd")</f>
        <v>Friday</v>
      </c>
      <c r="G477" t="s">
        <v>868</v>
      </c>
      <c r="H477" t="s">
        <v>440</v>
      </c>
      <c r="I477" t="s">
        <v>432</v>
      </c>
      <c r="J477" t="s">
        <v>869</v>
      </c>
      <c r="K477" t="s">
        <v>322</v>
      </c>
      <c r="L477" s="2" t="s">
        <v>870</v>
      </c>
      <c r="M477" s="2">
        <v>2</v>
      </c>
      <c r="N477" s="2">
        <v>20</v>
      </c>
      <c r="O477" s="2">
        <f>iccwt20_2024[[#This Row],[scored_4s]]+iccwt20_2024[[#This Row],[scored_6s]]</f>
        <v>0</v>
      </c>
      <c r="P477" s="2">
        <v>0</v>
      </c>
      <c r="Q477" s="2">
        <v>0</v>
      </c>
      <c r="R477" s="2">
        <v>10</v>
      </c>
      <c r="S477" s="2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476</v>
      </c>
    </row>
    <row r="478" spans="1:26">
      <c r="A478" t="s">
        <v>68</v>
      </c>
      <c r="B478" t="s">
        <v>19</v>
      </c>
      <c r="C478" s="1" t="str">
        <f>MID(iccwt20_2024[[#This Row],[Times]],FIND(",",iccwt20_2024[[#This Row],[Times]])+2,LEN(iccwt20_2024[[#This Row],[Times]])-FIND(",",iccwt20_2024[[#This Row],[Times]])-1)</f>
        <v>08:30 PM LOCAL  </v>
      </c>
      <c r="D478" s="1" t="str">
        <f>MID(iccwt20_2024[[#This Row],[Times]],FIND(",",iccwt20_2024[[#This Row],[Times]])-3,6)&amp;" 2024"</f>
        <v> 14, 0 2024</v>
      </c>
      <c r="E478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78" t="str">
        <f>TEXT(DATE(2024,MONTH(DATEVALUE(LEFT(iccwt20_2024[[#This Row],[Times]],3)&amp;" 1")),MID(iccwt20_2024[[#This Row],[Times]],5,2)),"dddd")</f>
        <v>Friday</v>
      </c>
      <c r="G478" t="s">
        <v>868</v>
      </c>
      <c r="H478" t="s">
        <v>440</v>
      </c>
      <c r="I478" t="s">
        <v>432</v>
      </c>
      <c r="J478" t="s">
        <v>869</v>
      </c>
      <c r="K478" t="s">
        <v>354</v>
      </c>
      <c r="L478" s="2" t="s">
        <v>871</v>
      </c>
      <c r="M478" s="2">
        <v>0</v>
      </c>
      <c r="N478" s="2">
        <v>1</v>
      </c>
      <c r="O478" s="2">
        <f>iccwt20_2024[[#This Row],[scored_4s]]+iccwt20_2024[[#This Row],[scored_6s]]</f>
        <v>0</v>
      </c>
      <c r="P478" s="2">
        <v>0</v>
      </c>
      <c r="Q478" s="2">
        <v>0</v>
      </c>
      <c r="R478" s="2">
        <v>0</v>
      </c>
      <c r="S478" s="2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477</v>
      </c>
    </row>
    <row r="479" spans="1:26">
      <c r="A479" t="s">
        <v>68</v>
      </c>
      <c r="B479" t="s">
        <v>19</v>
      </c>
      <c r="C479" s="1" t="str">
        <f>MID(iccwt20_2024[[#This Row],[Times]],FIND(",",iccwt20_2024[[#This Row],[Times]])+2,LEN(iccwt20_2024[[#This Row],[Times]])-FIND(",",iccwt20_2024[[#This Row],[Times]])-1)</f>
        <v>08:30 PM LOCAL  </v>
      </c>
      <c r="D479" s="1" t="str">
        <f>MID(iccwt20_2024[[#This Row],[Times]],FIND(",",iccwt20_2024[[#This Row],[Times]])-3,6)&amp;" 2024"</f>
        <v> 14, 0 2024</v>
      </c>
      <c r="E479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79" t="str">
        <f>TEXT(DATE(2024,MONTH(DATEVALUE(LEFT(iccwt20_2024[[#This Row],[Times]],3)&amp;" 1")),MID(iccwt20_2024[[#This Row],[Times]],5,2)),"dddd")</f>
        <v>Friday</v>
      </c>
      <c r="G479" t="s">
        <v>868</v>
      </c>
      <c r="H479" t="s">
        <v>440</v>
      </c>
      <c r="I479" t="s">
        <v>432</v>
      </c>
      <c r="J479" t="s">
        <v>869</v>
      </c>
      <c r="K479" t="s">
        <v>316</v>
      </c>
      <c r="L479" s="2" t="s">
        <v>658</v>
      </c>
      <c r="M479" s="2">
        <v>0</v>
      </c>
      <c r="N479" s="2">
        <v>1</v>
      </c>
      <c r="O479" s="2">
        <f>iccwt20_2024[[#This Row],[scored_4s]]+iccwt20_2024[[#This Row],[scored_6s]]</f>
        <v>0</v>
      </c>
      <c r="P479" s="2">
        <v>0</v>
      </c>
      <c r="Q479" s="2">
        <v>0</v>
      </c>
      <c r="R479" s="2">
        <v>0</v>
      </c>
      <c r="S479" s="2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478</v>
      </c>
    </row>
    <row r="480" spans="1:26">
      <c r="A480" t="s">
        <v>68</v>
      </c>
      <c r="B480" t="s">
        <v>19</v>
      </c>
      <c r="C480" s="1" t="str">
        <f>MID(iccwt20_2024[[#This Row],[Times]],FIND(",",iccwt20_2024[[#This Row],[Times]])+2,LEN(iccwt20_2024[[#This Row],[Times]])-FIND(",",iccwt20_2024[[#This Row],[Times]])-1)</f>
        <v>08:30 PM LOCAL  </v>
      </c>
      <c r="D480" s="1" t="str">
        <f>MID(iccwt20_2024[[#This Row],[Times]],FIND(",",iccwt20_2024[[#This Row],[Times]])-3,6)&amp;" 2024"</f>
        <v> 14, 0 2024</v>
      </c>
      <c r="E480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0" t="str">
        <f>TEXT(DATE(2024,MONTH(DATEVALUE(LEFT(iccwt20_2024[[#This Row],[Times]],3)&amp;" 1")),MID(iccwt20_2024[[#This Row],[Times]],5,2)),"dddd")</f>
        <v>Friday</v>
      </c>
      <c r="G480" t="s">
        <v>868</v>
      </c>
      <c r="H480" t="s">
        <v>440</v>
      </c>
      <c r="I480" t="s">
        <v>432</v>
      </c>
      <c r="J480" t="s">
        <v>869</v>
      </c>
      <c r="K480" t="s">
        <v>42</v>
      </c>
      <c r="L480" s="2" t="s">
        <v>872</v>
      </c>
      <c r="M480" s="2">
        <v>0</v>
      </c>
      <c r="N480" s="2">
        <v>6</v>
      </c>
      <c r="O480" s="2">
        <f>iccwt20_2024[[#This Row],[scored_4s]]+iccwt20_2024[[#This Row],[scored_6s]]</f>
        <v>0</v>
      </c>
      <c r="P480" s="2">
        <v>0</v>
      </c>
      <c r="Q480" s="2">
        <v>0</v>
      </c>
      <c r="R480" s="2">
        <v>0</v>
      </c>
      <c r="S480" s="2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479</v>
      </c>
    </row>
    <row r="481" spans="1:26">
      <c r="A481" t="s">
        <v>68</v>
      </c>
      <c r="B481" t="s">
        <v>19</v>
      </c>
      <c r="C481" s="1" t="str">
        <f>MID(iccwt20_2024[[#This Row],[Times]],FIND(",",iccwt20_2024[[#This Row],[Times]])+2,LEN(iccwt20_2024[[#This Row],[Times]])-FIND(",",iccwt20_2024[[#This Row],[Times]])-1)</f>
        <v>08:30 PM LOCAL  </v>
      </c>
      <c r="D481" s="1" t="str">
        <f>MID(iccwt20_2024[[#This Row],[Times]],FIND(",",iccwt20_2024[[#This Row],[Times]])-3,6)&amp;" 2024"</f>
        <v> 14, 0 2024</v>
      </c>
      <c r="E481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1" t="str">
        <f>TEXT(DATE(2024,MONTH(DATEVALUE(LEFT(iccwt20_2024[[#This Row],[Times]],3)&amp;" 1")),MID(iccwt20_2024[[#This Row],[Times]],5,2)),"dddd")</f>
        <v>Friday</v>
      </c>
      <c r="G481" t="s">
        <v>868</v>
      </c>
      <c r="H481" t="s">
        <v>440</v>
      </c>
      <c r="I481" t="s">
        <v>432</v>
      </c>
      <c r="J481" t="s">
        <v>869</v>
      </c>
      <c r="K481" t="s">
        <v>190</v>
      </c>
      <c r="L481" s="2" t="s">
        <v>873</v>
      </c>
      <c r="M481" s="2">
        <v>11</v>
      </c>
      <c r="N481" s="2">
        <v>18</v>
      </c>
      <c r="O481" s="2">
        <f>iccwt20_2024[[#This Row],[scored_4s]]+iccwt20_2024[[#This Row],[scored_6s]]</f>
        <v>2</v>
      </c>
      <c r="P481" s="2">
        <v>2</v>
      </c>
      <c r="Q481" s="2">
        <v>0</v>
      </c>
      <c r="R481" s="2">
        <v>61.11</v>
      </c>
      <c r="S481" s="2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480</v>
      </c>
    </row>
    <row r="482" spans="1:26">
      <c r="A482" t="s">
        <v>68</v>
      </c>
      <c r="B482" t="s">
        <v>19</v>
      </c>
      <c r="C482" s="1" t="str">
        <f>MID(iccwt20_2024[[#This Row],[Times]],FIND(",",iccwt20_2024[[#This Row],[Times]])+2,LEN(iccwt20_2024[[#This Row],[Times]])-FIND(",",iccwt20_2024[[#This Row],[Times]])-1)</f>
        <v>08:30 PM LOCAL  </v>
      </c>
      <c r="D482" s="1" t="str">
        <f>MID(iccwt20_2024[[#This Row],[Times]],FIND(",",iccwt20_2024[[#This Row],[Times]])-3,6)&amp;" 2024"</f>
        <v> 14, 0 2024</v>
      </c>
      <c r="E482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2" t="str">
        <f>TEXT(DATE(2024,MONTH(DATEVALUE(LEFT(iccwt20_2024[[#This Row],[Times]],3)&amp;" 1")),MID(iccwt20_2024[[#This Row],[Times]],5,2)),"dddd")</f>
        <v>Friday</v>
      </c>
      <c r="G482" t="s">
        <v>868</v>
      </c>
      <c r="H482" t="s">
        <v>440</v>
      </c>
      <c r="I482" t="s">
        <v>432</v>
      </c>
      <c r="J482" t="s">
        <v>869</v>
      </c>
      <c r="K482" t="s">
        <v>311</v>
      </c>
      <c r="L482" s="2" t="s">
        <v>874</v>
      </c>
      <c r="M482" s="2">
        <v>2</v>
      </c>
      <c r="N482" s="2">
        <v>13</v>
      </c>
      <c r="O482" s="2">
        <f>iccwt20_2024[[#This Row],[scored_4s]]+iccwt20_2024[[#This Row],[scored_6s]]</f>
        <v>0</v>
      </c>
      <c r="P482" s="2">
        <v>0</v>
      </c>
      <c r="Q482" s="2">
        <v>0</v>
      </c>
      <c r="R482" s="2">
        <v>15.38</v>
      </c>
      <c r="S482" s="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481</v>
      </c>
    </row>
    <row r="483" spans="1:26">
      <c r="A483" t="s">
        <v>68</v>
      </c>
      <c r="B483" t="s">
        <v>19</v>
      </c>
      <c r="C483" s="1" t="str">
        <f>MID(iccwt20_2024[[#This Row],[Times]],FIND(",",iccwt20_2024[[#This Row],[Times]])+2,LEN(iccwt20_2024[[#This Row],[Times]])-FIND(",",iccwt20_2024[[#This Row],[Times]])-1)</f>
        <v>08:30 PM LOCAL  </v>
      </c>
      <c r="D483" s="1" t="str">
        <f>MID(iccwt20_2024[[#This Row],[Times]],FIND(",",iccwt20_2024[[#This Row],[Times]])-3,6)&amp;" 2024"</f>
        <v> 14, 0 2024</v>
      </c>
      <c r="E483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3" t="str">
        <f>TEXT(DATE(2024,MONTH(DATEVALUE(LEFT(iccwt20_2024[[#This Row],[Times]],3)&amp;" 1")),MID(iccwt20_2024[[#This Row],[Times]],5,2)),"dddd")</f>
        <v>Friday</v>
      </c>
      <c r="G483" t="s">
        <v>868</v>
      </c>
      <c r="H483" t="s">
        <v>440</v>
      </c>
      <c r="I483" t="s">
        <v>432</v>
      </c>
      <c r="J483" t="s">
        <v>869</v>
      </c>
      <c r="K483" t="s">
        <v>136</v>
      </c>
      <c r="L483" s="2" t="s">
        <v>875</v>
      </c>
      <c r="M483" s="2">
        <v>4</v>
      </c>
      <c r="N483" s="2">
        <v>13</v>
      </c>
      <c r="O483" s="2">
        <f>iccwt20_2024[[#This Row],[scored_4s]]+iccwt20_2024[[#This Row],[scored_6s]]</f>
        <v>0</v>
      </c>
      <c r="P483" s="2">
        <v>0</v>
      </c>
      <c r="Q483" s="2">
        <v>0</v>
      </c>
      <c r="R483" s="2">
        <v>30.77</v>
      </c>
      <c r="S483" s="2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482</v>
      </c>
    </row>
    <row r="484" spans="1:26">
      <c r="A484" t="s">
        <v>68</v>
      </c>
      <c r="B484" t="s">
        <v>19</v>
      </c>
      <c r="C484" s="1" t="str">
        <f>MID(iccwt20_2024[[#This Row],[Times]],FIND(",",iccwt20_2024[[#This Row],[Times]])+2,LEN(iccwt20_2024[[#This Row],[Times]])-FIND(",",iccwt20_2024[[#This Row],[Times]])-1)</f>
        <v>08:30 PM LOCAL  </v>
      </c>
      <c r="D484" s="1" t="str">
        <f>MID(iccwt20_2024[[#This Row],[Times]],FIND(",",iccwt20_2024[[#This Row],[Times]])-3,6)&amp;" 2024"</f>
        <v> 14, 0 2024</v>
      </c>
      <c r="E484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4" t="str">
        <f>TEXT(DATE(2024,MONTH(DATEVALUE(LEFT(iccwt20_2024[[#This Row],[Times]],3)&amp;" 1")),MID(iccwt20_2024[[#This Row],[Times]],5,2)),"dddd")</f>
        <v>Friday</v>
      </c>
      <c r="G484" t="s">
        <v>868</v>
      </c>
      <c r="H484" t="s">
        <v>440</v>
      </c>
      <c r="I484" t="s">
        <v>432</v>
      </c>
      <c r="J484" t="s">
        <v>869</v>
      </c>
      <c r="K484" t="s">
        <v>233</v>
      </c>
      <c r="L484" s="2" t="s">
        <v>475</v>
      </c>
      <c r="M484" s="2">
        <v>3</v>
      </c>
      <c r="N484" s="2">
        <v>20</v>
      </c>
      <c r="O484" s="2">
        <f>iccwt20_2024[[#This Row],[scored_4s]]+iccwt20_2024[[#This Row],[scored_6s]]</f>
        <v>0</v>
      </c>
      <c r="P484" s="2">
        <v>0</v>
      </c>
      <c r="Q484" s="2">
        <v>0</v>
      </c>
      <c r="R484" s="2">
        <v>15</v>
      </c>
      <c r="S484" s="2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483</v>
      </c>
    </row>
    <row r="485" spans="1:26">
      <c r="A485" t="s">
        <v>68</v>
      </c>
      <c r="B485" t="s">
        <v>19</v>
      </c>
      <c r="C485" s="1" t="str">
        <f>MID(iccwt20_2024[[#This Row],[Times]],FIND(",",iccwt20_2024[[#This Row],[Times]])+2,LEN(iccwt20_2024[[#This Row],[Times]])-FIND(",",iccwt20_2024[[#This Row],[Times]])-1)</f>
        <v>08:30 PM LOCAL  </v>
      </c>
      <c r="D485" s="1" t="str">
        <f>MID(iccwt20_2024[[#This Row],[Times]],FIND(",",iccwt20_2024[[#This Row],[Times]])-3,6)&amp;" 2024"</f>
        <v> 14, 0 2024</v>
      </c>
      <c r="E485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5" t="str">
        <f>TEXT(DATE(2024,MONTH(DATEVALUE(LEFT(iccwt20_2024[[#This Row],[Times]],3)&amp;" 1")),MID(iccwt20_2024[[#This Row],[Times]],5,2)),"dddd")</f>
        <v>Friday</v>
      </c>
      <c r="G485" t="s">
        <v>868</v>
      </c>
      <c r="H485" t="s">
        <v>440</v>
      </c>
      <c r="I485" t="s">
        <v>432</v>
      </c>
      <c r="J485" t="s">
        <v>869</v>
      </c>
      <c r="K485" t="s">
        <v>21</v>
      </c>
      <c r="L485" s="2" t="s">
        <v>872</v>
      </c>
      <c r="M485" s="2">
        <v>9</v>
      </c>
      <c r="N485" s="2">
        <v>13</v>
      </c>
      <c r="O485" s="2">
        <f>iccwt20_2024[[#This Row],[scored_4s]]+iccwt20_2024[[#This Row],[scored_6s]]</f>
        <v>1</v>
      </c>
      <c r="P485" s="2">
        <v>1</v>
      </c>
      <c r="Q485" s="2">
        <v>0</v>
      </c>
      <c r="R485" s="2">
        <v>69.23</v>
      </c>
      <c r="S485" s="2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484</v>
      </c>
    </row>
    <row r="486" spans="1:26">
      <c r="A486" t="s">
        <v>68</v>
      </c>
      <c r="B486" t="s">
        <v>19</v>
      </c>
      <c r="C486" s="1" t="str">
        <f>MID(iccwt20_2024[[#This Row],[Times]],FIND(",",iccwt20_2024[[#This Row],[Times]])+2,LEN(iccwt20_2024[[#This Row],[Times]])-FIND(",",iccwt20_2024[[#This Row],[Times]])-1)</f>
        <v>08:30 PM LOCAL  </v>
      </c>
      <c r="D486" s="1" t="str">
        <f>MID(iccwt20_2024[[#This Row],[Times]],FIND(",",iccwt20_2024[[#This Row],[Times]])-3,6)&amp;" 2024"</f>
        <v> 14, 0 2024</v>
      </c>
      <c r="E486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6" t="str">
        <f>TEXT(DATE(2024,MONTH(DATEVALUE(LEFT(iccwt20_2024[[#This Row],[Times]],3)&amp;" 1")),MID(iccwt20_2024[[#This Row],[Times]],5,2)),"dddd")</f>
        <v>Friday</v>
      </c>
      <c r="G486" t="s">
        <v>868</v>
      </c>
      <c r="H486" t="s">
        <v>440</v>
      </c>
      <c r="I486" t="s">
        <v>432</v>
      </c>
      <c r="J486" t="s">
        <v>869</v>
      </c>
      <c r="K486" t="s">
        <v>188</v>
      </c>
      <c r="L486" s="2" t="s">
        <v>872</v>
      </c>
      <c r="M486" s="2">
        <v>0</v>
      </c>
      <c r="N486" s="2">
        <v>1</v>
      </c>
      <c r="O486" s="2">
        <f>iccwt20_2024[[#This Row],[scored_4s]]+iccwt20_2024[[#This Row],[scored_6s]]</f>
        <v>0</v>
      </c>
      <c r="P486" s="2">
        <v>0</v>
      </c>
      <c r="Q486" s="2">
        <v>0</v>
      </c>
      <c r="R486" s="2">
        <v>0</v>
      </c>
      <c r="S486" s="2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485</v>
      </c>
    </row>
    <row r="487" spans="1:26">
      <c r="A487" t="s">
        <v>68</v>
      </c>
      <c r="B487" t="s">
        <v>19</v>
      </c>
      <c r="C487" s="1" t="str">
        <f>MID(iccwt20_2024[[#This Row],[Times]],FIND(",",iccwt20_2024[[#This Row],[Times]])+2,LEN(iccwt20_2024[[#This Row],[Times]])-FIND(",",iccwt20_2024[[#This Row],[Times]])-1)</f>
        <v>08:30 PM LOCAL  </v>
      </c>
      <c r="D487" s="1" t="str">
        <f>MID(iccwt20_2024[[#This Row],[Times]],FIND(",",iccwt20_2024[[#This Row],[Times]])-3,6)&amp;" 2024"</f>
        <v> 14, 0 2024</v>
      </c>
      <c r="E487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7" t="str">
        <f>TEXT(DATE(2024,MONTH(DATEVALUE(LEFT(iccwt20_2024[[#This Row],[Times]],3)&amp;" 1")),MID(iccwt20_2024[[#This Row],[Times]],5,2)),"dddd")</f>
        <v>Friday</v>
      </c>
      <c r="G487" t="s">
        <v>868</v>
      </c>
      <c r="H487" t="s">
        <v>440</v>
      </c>
      <c r="I487" t="s">
        <v>432</v>
      </c>
      <c r="J487" t="s">
        <v>869</v>
      </c>
      <c r="K487" t="s">
        <v>120</v>
      </c>
      <c r="L487" s="2" t="s">
        <v>876</v>
      </c>
      <c r="M487" s="2">
        <v>1</v>
      </c>
      <c r="N487" s="2">
        <v>6</v>
      </c>
      <c r="O487" s="2">
        <f>iccwt20_2024[[#This Row],[scored_4s]]+iccwt20_2024[[#This Row],[scored_6s]]</f>
        <v>0</v>
      </c>
      <c r="P487" s="2">
        <v>0</v>
      </c>
      <c r="Q487" s="2">
        <v>0</v>
      </c>
      <c r="R487" s="2">
        <v>16.67</v>
      </c>
      <c r="S487" s="2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486</v>
      </c>
    </row>
    <row r="488" spans="1:26">
      <c r="A488" t="s">
        <v>68</v>
      </c>
      <c r="B488" t="s">
        <v>19</v>
      </c>
      <c r="C488" s="1" t="str">
        <f>MID(iccwt20_2024[[#This Row],[Times]],FIND(",",iccwt20_2024[[#This Row],[Times]])+2,LEN(iccwt20_2024[[#This Row],[Times]])-FIND(",",iccwt20_2024[[#This Row],[Times]])-1)</f>
        <v>08:30 PM LOCAL  </v>
      </c>
      <c r="D488" s="1" t="str">
        <f>MID(iccwt20_2024[[#This Row],[Times]],FIND(",",iccwt20_2024[[#This Row],[Times]])-3,6)&amp;" 2024"</f>
        <v> 14, 0 2024</v>
      </c>
      <c r="E488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8" t="str">
        <f>TEXT(DATE(2024,MONTH(DATEVALUE(LEFT(iccwt20_2024[[#This Row],[Times]],3)&amp;" 1")),MID(iccwt20_2024[[#This Row],[Times]],5,2)),"dddd")</f>
        <v>Friday</v>
      </c>
      <c r="G488" t="s">
        <v>868</v>
      </c>
      <c r="H488" t="s">
        <v>432</v>
      </c>
      <c r="I488" t="s">
        <v>440</v>
      </c>
      <c r="J488" t="s">
        <v>877</v>
      </c>
      <c r="K488" t="s">
        <v>144</v>
      </c>
      <c r="L488" s="2" t="s">
        <v>878</v>
      </c>
      <c r="M488" s="2">
        <v>9</v>
      </c>
      <c r="N488" s="2">
        <v>17</v>
      </c>
      <c r="O488" s="2">
        <f>iccwt20_2024[[#This Row],[scored_4s]]+iccwt20_2024[[#This Row],[scored_6s]]</f>
        <v>1</v>
      </c>
      <c r="P488" s="2">
        <v>1</v>
      </c>
      <c r="Q488" s="2">
        <v>0</v>
      </c>
      <c r="R488" s="2">
        <v>52.94</v>
      </c>
      <c r="S488" s="2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487</v>
      </c>
    </row>
    <row r="489" spans="1:26">
      <c r="A489" t="s">
        <v>68</v>
      </c>
      <c r="B489" t="s">
        <v>19</v>
      </c>
      <c r="C489" s="1" t="str">
        <f>MID(iccwt20_2024[[#This Row],[Times]],FIND(",",iccwt20_2024[[#This Row],[Times]])+2,LEN(iccwt20_2024[[#This Row],[Times]])-FIND(",",iccwt20_2024[[#This Row],[Times]])-1)</f>
        <v>08:30 PM LOCAL  </v>
      </c>
      <c r="D489" s="1" t="str">
        <f>MID(iccwt20_2024[[#This Row],[Times]],FIND(",",iccwt20_2024[[#This Row],[Times]])-3,6)&amp;" 2024"</f>
        <v> 14, 0 2024</v>
      </c>
      <c r="E489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89" t="str">
        <f>TEXT(DATE(2024,MONTH(DATEVALUE(LEFT(iccwt20_2024[[#This Row],[Times]],3)&amp;" 1")),MID(iccwt20_2024[[#This Row],[Times]],5,2)),"dddd")</f>
        <v>Friday</v>
      </c>
      <c r="G489" t="s">
        <v>868</v>
      </c>
      <c r="H489" t="s">
        <v>432</v>
      </c>
      <c r="I489" t="s">
        <v>440</v>
      </c>
      <c r="J489" t="s">
        <v>877</v>
      </c>
      <c r="K489" t="s">
        <v>131</v>
      </c>
      <c r="L489" s="2" t="s">
        <v>475</v>
      </c>
      <c r="M489" s="2">
        <v>22</v>
      </c>
      <c r="N489" s="2">
        <v>15</v>
      </c>
      <c r="O489" s="2">
        <f>iccwt20_2024[[#This Row],[scored_4s]]+iccwt20_2024[[#This Row],[scored_6s]]</f>
        <v>4</v>
      </c>
      <c r="P489" s="2">
        <v>4</v>
      </c>
      <c r="Q489" s="2">
        <v>0</v>
      </c>
      <c r="R489" s="2">
        <v>146.67</v>
      </c>
      <c r="S489" s="2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488</v>
      </c>
    </row>
    <row r="490" spans="1:26">
      <c r="A490" t="s">
        <v>68</v>
      </c>
      <c r="B490" t="s">
        <v>19</v>
      </c>
      <c r="C490" s="1" t="str">
        <f>MID(iccwt20_2024[[#This Row],[Times]],FIND(",",iccwt20_2024[[#This Row],[Times]])+2,LEN(iccwt20_2024[[#This Row],[Times]])-FIND(",",iccwt20_2024[[#This Row],[Times]])-1)</f>
        <v>08:30 PM LOCAL  </v>
      </c>
      <c r="D490" s="1" t="str">
        <f>MID(iccwt20_2024[[#This Row],[Times]],FIND(",",iccwt20_2024[[#This Row],[Times]])-3,6)&amp;" 2024"</f>
        <v> 14, 0 2024</v>
      </c>
      <c r="E490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490" t="str">
        <f>TEXT(DATE(2024,MONTH(DATEVALUE(LEFT(iccwt20_2024[[#This Row],[Times]],3)&amp;" 1")),MID(iccwt20_2024[[#This Row],[Times]],5,2)),"dddd")</f>
        <v>Friday</v>
      </c>
      <c r="G490" t="s">
        <v>868</v>
      </c>
      <c r="H490" t="s">
        <v>432</v>
      </c>
      <c r="I490" t="s">
        <v>440</v>
      </c>
      <c r="J490" t="s">
        <v>877</v>
      </c>
      <c r="K490" t="s">
        <v>303</v>
      </c>
      <c r="L490" s="2" t="s">
        <v>475</v>
      </c>
      <c r="M490" s="2">
        <v>1</v>
      </c>
      <c r="N490" s="2">
        <v>1</v>
      </c>
      <c r="O490" s="2">
        <f>iccwt20_2024[[#This Row],[scored_4s]]+iccwt20_2024[[#This Row],[scored_6s]]</f>
        <v>0</v>
      </c>
      <c r="P490" s="2">
        <v>0</v>
      </c>
      <c r="Q490" s="2">
        <v>0</v>
      </c>
      <c r="R490" s="2">
        <v>100</v>
      </c>
      <c r="S490" s="2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489</v>
      </c>
    </row>
    <row r="491" spans="1:26">
      <c r="A491" t="s">
        <v>52</v>
      </c>
      <c r="B491" t="s">
        <v>40</v>
      </c>
      <c r="C491" s="1" t="str">
        <f>MID(iccwt20_2024[[#This Row],[Times]],FIND(",",iccwt20_2024[[#This Row],[Times]])+2,LEN(iccwt20_2024[[#This Row],[Times]])-FIND(",",iccwt20_2024[[#This Row],[Times]])-1)</f>
        <v>01:00 PM LOCAL  </v>
      </c>
      <c r="D491" s="1" t="str">
        <f>MID(iccwt20_2024[[#This Row],[Times]],FIND(",",iccwt20_2024[[#This Row],[Times]])-3,6)&amp;" 2024"</f>
        <v> 15, 0 2024</v>
      </c>
      <c r="E491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1" t="str">
        <f>TEXT(DATE(2024,MONTH(DATEVALUE(LEFT(iccwt20_2024[[#This Row],[Times]],3)&amp;" 1")),MID(iccwt20_2024[[#This Row],[Times]],5,2)),"dddd")</f>
        <v>Saturday</v>
      </c>
      <c r="G491" t="s">
        <v>879</v>
      </c>
      <c r="H491" t="s">
        <v>426</v>
      </c>
      <c r="I491" t="s">
        <v>429</v>
      </c>
      <c r="J491" t="s">
        <v>880</v>
      </c>
      <c r="K491" t="s">
        <v>331</v>
      </c>
      <c r="L491" s="2" t="s">
        <v>881</v>
      </c>
      <c r="M491" s="2">
        <v>11</v>
      </c>
      <c r="N491" s="2">
        <v>8</v>
      </c>
      <c r="O491" s="2">
        <f>iccwt20_2024[[#This Row],[scored_4s]]+iccwt20_2024[[#This Row],[scored_6s]]</f>
        <v>2</v>
      </c>
      <c r="P491" s="2">
        <v>2</v>
      </c>
      <c r="Q491" s="2">
        <v>0</v>
      </c>
      <c r="R491" s="2">
        <v>137.5</v>
      </c>
      <c r="S491" s="2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490</v>
      </c>
    </row>
    <row r="492" spans="1:26">
      <c r="A492" t="s">
        <v>52</v>
      </c>
      <c r="B492" t="s">
        <v>40</v>
      </c>
      <c r="C492" s="1" t="str">
        <f>MID(iccwt20_2024[[#This Row],[Times]],FIND(",",iccwt20_2024[[#This Row],[Times]])+2,LEN(iccwt20_2024[[#This Row],[Times]])-FIND(",",iccwt20_2024[[#This Row],[Times]])-1)</f>
        <v>01:00 PM LOCAL  </v>
      </c>
      <c r="D492" s="1" t="str">
        <f>MID(iccwt20_2024[[#This Row],[Times]],FIND(",",iccwt20_2024[[#This Row],[Times]])-3,6)&amp;" 2024"</f>
        <v> 15, 0 2024</v>
      </c>
      <c r="E492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2" t="str">
        <f>TEXT(DATE(2024,MONTH(DATEVALUE(LEFT(iccwt20_2024[[#This Row],[Times]],3)&amp;" 1")),MID(iccwt20_2024[[#This Row],[Times]],5,2)),"dddd")</f>
        <v>Saturday</v>
      </c>
      <c r="G492" t="s">
        <v>879</v>
      </c>
      <c r="H492" t="s">
        <v>426</v>
      </c>
      <c r="I492" t="s">
        <v>429</v>
      </c>
      <c r="J492" t="s">
        <v>880</v>
      </c>
      <c r="K492" t="s">
        <v>185</v>
      </c>
      <c r="L492" s="2" t="s">
        <v>882</v>
      </c>
      <c r="M492" s="2">
        <v>0</v>
      </c>
      <c r="N492" s="2">
        <v>4</v>
      </c>
      <c r="O492" s="2">
        <f>iccwt20_2024[[#This Row],[scored_4s]]+iccwt20_2024[[#This Row],[scored_6s]]</f>
        <v>0</v>
      </c>
      <c r="P492" s="2">
        <v>0</v>
      </c>
      <c r="Q492" s="2">
        <v>0</v>
      </c>
      <c r="R492" s="2">
        <v>0</v>
      </c>
      <c r="S492" s="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491</v>
      </c>
    </row>
    <row r="493" spans="1:26">
      <c r="A493" t="s">
        <v>52</v>
      </c>
      <c r="B493" t="s">
        <v>40</v>
      </c>
      <c r="C493" s="1" t="str">
        <f>MID(iccwt20_2024[[#This Row],[Times]],FIND(",",iccwt20_2024[[#This Row],[Times]])+2,LEN(iccwt20_2024[[#This Row],[Times]])-FIND(",",iccwt20_2024[[#This Row],[Times]])-1)</f>
        <v>01:00 PM LOCAL  </v>
      </c>
      <c r="D493" s="1" t="str">
        <f>MID(iccwt20_2024[[#This Row],[Times]],FIND(",",iccwt20_2024[[#This Row],[Times]])-3,6)&amp;" 2024"</f>
        <v> 15, 0 2024</v>
      </c>
      <c r="E493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3" t="str">
        <f>TEXT(DATE(2024,MONTH(DATEVALUE(LEFT(iccwt20_2024[[#This Row],[Times]],3)&amp;" 1")),MID(iccwt20_2024[[#This Row],[Times]],5,2)),"dddd")</f>
        <v>Saturday</v>
      </c>
      <c r="G493" t="s">
        <v>879</v>
      </c>
      <c r="H493" t="s">
        <v>426</v>
      </c>
      <c r="I493" t="s">
        <v>429</v>
      </c>
      <c r="J493" t="s">
        <v>880</v>
      </c>
      <c r="K493" t="s">
        <v>89</v>
      </c>
      <c r="L493" s="2" t="s">
        <v>883</v>
      </c>
      <c r="M493" s="2">
        <v>31</v>
      </c>
      <c r="N493" s="2">
        <v>18</v>
      </c>
      <c r="O493" s="2">
        <f>iccwt20_2024[[#This Row],[scored_4s]]+iccwt20_2024[[#This Row],[scored_6s]]</f>
        <v>5</v>
      </c>
      <c r="P493" s="2">
        <v>3</v>
      </c>
      <c r="Q493" s="2">
        <v>2</v>
      </c>
      <c r="R493" s="2">
        <v>172.22</v>
      </c>
      <c r="S493" s="2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492</v>
      </c>
    </row>
    <row r="494" spans="1:26">
      <c r="A494" t="s">
        <v>52</v>
      </c>
      <c r="B494" t="s">
        <v>40</v>
      </c>
      <c r="C494" s="1" t="str">
        <f>MID(iccwt20_2024[[#This Row],[Times]],FIND(",",iccwt20_2024[[#This Row],[Times]])+2,LEN(iccwt20_2024[[#This Row],[Times]])-FIND(",",iccwt20_2024[[#This Row],[Times]])-1)</f>
        <v>01:00 PM LOCAL  </v>
      </c>
      <c r="D494" s="1" t="str">
        <f>MID(iccwt20_2024[[#This Row],[Times]],FIND(",",iccwt20_2024[[#This Row],[Times]])-3,6)&amp;" 2024"</f>
        <v> 15, 0 2024</v>
      </c>
      <c r="E494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4" t="str">
        <f>TEXT(DATE(2024,MONTH(DATEVALUE(LEFT(iccwt20_2024[[#This Row],[Times]],3)&amp;" 1")),MID(iccwt20_2024[[#This Row],[Times]],5,2)),"dddd")</f>
        <v>Saturday</v>
      </c>
      <c r="G494" t="s">
        <v>879</v>
      </c>
      <c r="H494" t="s">
        <v>426</v>
      </c>
      <c r="I494" t="s">
        <v>429</v>
      </c>
      <c r="J494" t="s">
        <v>880</v>
      </c>
      <c r="K494" t="s">
        <v>160</v>
      </c>
      <c r="L494" s="2" t="s">
        <v>475</v>
      </c>
      <c r="M494" s="2">
        <v>47</v>
      </c>
      <c r="N494" s="2">
        <v>20</v>
      </c>
      <c r="O494" s="2">
        <f>iccwt20_2024[[#This Row],[scored_4s]]+iccwt20_2024[[#This Row],[scored_6s]]</f>
        <v>6</v>
      </c>
      <c r="P494" s="2">
        <v>4</v>
      </c>
      <c r="Q494" s="2">
        <v>2</v>
      </c>
      <c r="R494" s="2">
        <v>235</v>
      </c>
      <c r="S494" s="2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493</v>
      </c>
    </row>
    <row r="495" spans="1:26">
      <c r="A495" t="s">
        <v>52</v>
      </c>
      <c r="B495" t="s">
        <v>40</v>
      </c>
      <c r="C495" s="1" t="str">
        <f>MID(iccwt20_2024[[#This Row],[Times]],FIND(",",iccwt20_2024[[#This Row],[Times]])+2,LEN(iccwt20_2024[[#This Row],[Times]])-FIND(",",iccwt20_2024[[#This Row],[Times]])-1)</f>
        <v>01:00 PM LOCAL  </v>
      </c>
      <c r="D495" s="1" t="str">
        <f>MID(iccwt20_2024[[#This Row],[Times]],FIND(",",iccwt20_2024[[#This Row],[Times]])-3,6)&amp;" 2024"</f>
        <v> 15, 0 2024</v>
      </c>
      <c r="E495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5" t="str">
        <f>TEXT(DATE(2024,MONTH(DATEVALUE(LEFT(iccwt20_2024[[#This Row],[Times]],3)&amp;" 1")),MID(iccwt20_2024[[#This Row],[Times]],5,2)),"dddd")</f>
        <v>Saturday</v>
      </c>
      <c r="G495" t="s">
        <v>879</v>
      </c>
      <c r="H495" t="s">
        <v>426</v>
      </c>
      <c r="I495" t="s">
        <v>429</v>
      </c>
      <c r="J495" t="s">
        <v>880</v>
      </c>
      <c r="K495" t="s">
        <v>250</v>
      </c>
      <c r="L495" s="2" t="s">
        <v>884</v>
      </c>
      <c r="M495" s="2">
        <v>16</v>
      </c>
      <c r="N495" s="2">
        <v>6</v>
      </c>
      <c r="O495" s="2">
        <f>iccwt20_2024[[#This Row],[scored_4s]]+iccwt20_2024[[#This Row],[scored_6s]]</f>
        <v>2</v>
      </c>
      <c r="P495" s="2">
        <v>0</v>
      </c>
      <c r="Q495" s="2">
        <v>2</v>
      </c>
      <c r="R495" s="2">
        <v>266.67</v>
      </c>
      <c r="S495" s="2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494</v>
      </c>
    </row>
    <row r="496" spans="1:26">
      <c r="A496" t="s">
        <v>52</v>
      </c>
      <c r="B496" t="s">
        <v>40</v>
      </c>
      <c r="C496" s="1" t="str">
        <f>MID(iccwt20_2024[[#This Row],[Times]],FIND(",",iccwt20_2024[[#This Row],[Times]])+2,LEN(iccwt20_2024[[#This Row],[Times]])-FIND(",",iccwt20_2024[[#This Row],[Times]])-1)</f>
        <v>01:00 PM LOCAL  </v>
      </c>
      <c r="D496" s="1" t="str">
        <f>MID(iccwt20_2024[[#This Row],[Times]],FIND(",",iccwt20_2024[[#This Row],[Times]])-3,6)&amp;" 2024"</f>
        <v> 15, 0 2024</v>
      </c>
      <c r="E496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6" t="str">
        <f>TEXT(DATE(2024,MONTH(DATEVALUE(LEFT(iccwt20_2024[[#This Row],[Times]],3)&amp;" 1")),MID(iccwt20_2024[[#This Row],[Times]],5,2)),"dddd")</f>
        <v>Saturday</v>
      </c>
      <c r="G496" t="s">
        <v>879</v>
      </c>
      <c r="H496" t="s">
        <v>426</v>
      </c>
      <c r="I496" t="s">
        <v>429</v>
      </c>
      <c r="J496" t="s">
        <v>880</v>
      </c>
      <c r="K496" t="s">
        <v>216</v>
      </c>
      <c r="L496" s="2" t="s">
        <v>885</v>
      </c>
      <c r="M496" s="2">
        <v>13</v>
      </c>
      <c r="N496" s="2">
        <v>4</v>
      </c>
      <c r="O496" s="2">
        <f>iccwt20_2024[[#This Row],[scored_4s]]+iccwt20_2024[[#This Row],[scored_6s]]</f>
        <v>2</v>
      </c>
      <c r="P496" s="2">
        <v>0</v>
      </c>
      <c r="Q496" s="2">
        <v>2</v>
      </c>
      <c r="R496" s="2">
        <v>325</v>
      </c>
      <c r="S496" s="2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495</v>
      </c>
    </row>
    <row r="497" spans="1:26">
      <c r="A497" t="s">
        <v>52</v>
      </c>
      <c r="B497" t="s">
        <v>40</v>
      </c>
      <c r="C497" s="1" t="str">
        <f>MID(iccwt20_2024[[#This Row],[Times]],FIND(",",iccwt20_2024[[#This Row],[Times]])+2,LEN(iccwt20_2024[[#This Row],[Times]])-FIND(",",iccwt20_2024[[#This Row],[Times]])-1)</f>
        <v>01:00 PM LOCAL  </v>
      </c>
      <c r="D497" s="1" t="str">
        <f>MID(iccwt20_2024[[#This Row],[Times]],FIND(",",iccwt20_2024[[#This Row],[Times]])-3,6)&amp;" 2024"</f>
        <v> 15, 0 2024</v>
      </c>
      <c r="E497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7" t="str">
        <f>TEXT(DATE(2024,MONTH(DATEVALUE(LEFT(iccwt20_2024[[#This Row],[Times]],3)&amp;" 1")),MID(iccwt20_2024[[#This Row],[Times]],5,2)),"dddd")</f>
        <v>Saturday</v>
      </c>
      <c r="G497" t="s">
        <v>879</v>
      </c>
      <c r="H497" t="s">
        <v>429</v>
      </c>
      <c r="I497" t="s">
        <v>426</v>
      </c>
      <c r="J497" t="s">
        <v>886</v>
      </c>
      <c r="K497" t="s">
        <v>246</v>
      </c>
      <c r="L497" s="2" t="s">
        <v>707</v>
      </c>
      <c r="M497" s="2">
        <v>33</v>
      </c>
      <c r="N497" s="2">
        <v>29</v>
      </c>
      <c r="O497" s="2">
        <f>iccwt20_2024[[#This Row],[scored_4s]]+iccwt20_2024[[#This Row],[scored_6s]]</f>
        <v>4</v>
      </c>
      <c r="P497" s="2">
        <v>1</v>
      </c>
      <c r="Q497" s="2">
        <v>3</v>
      </c>
      <c r="R497" s="2">
        <v>113.79</v>
      </c>
      <c r="S497" s="2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496</v>
      </c>
    </row>
    <row r="498" spans="1:26">
      <c r="A498" t="s">
        <v>52</v>
      </c>
      <c r="B498" t="s">
        <v>40</v>
      </c>
      <c r="C498" s="1" t="str">
        <f>MID(iccwt20_2024[[#This Row],[Times]],FIND(",",iccwt20_2024[[#This Row],[Times]])+2,LEN(iccwt20_2024[[#This Row],[Times]])-FIND(",",iccwt20_2024[[#This Row],[Times]])-1)</f>
        <v>01:00 PM LOCAL  </v>
      </c>
      <c r="D498" s="1" t="str">
        <f>MID(iccwt20_2024[[#This Row],[Times]],FIND(",",iccwt20_2024[[#This Row],[Times]])-3,6)&amp;" 2024"</f>
        <v> 15, 0 2024</v>
      </c>
      <c r="E498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8" t="str">
        <f>TEXT(DATE(2024,MONTH(DATEVALUE(LEFT(iccwt20_2024[[#This Row],[Times]],3)&amp;" 1")),MID(iccwt20_2024[[#This Row],[Times]],5,2)),"dddd")</f>
        <v>Saturday</v>
      </c>
      <c r="G498" t="s">
        <v>879</v>
      </c>
      <c r="H498" t="s">
        <v>429</v>
      </c>
      <c r="I498" t="s">
        <v>426</v>
      </c>
      <c r="J498" t="s">
        <v>886</v>
      </c>
      <c r="K498" t="s">
        <v>280</v>
      </c>
      <c r="L498" s="2" t="s">
        <v>887</v>
      </c>
      <c r="M498" s="2">
        <v>18</v>
      </c>
      <c r="N498" s="2">
        <v>16</v>
      </c>
      <c r="O498" s="2">
        <f>iccwt20_2024[[#This Row],[scored_4s]]+iccwt20_2024[[#This Row],[scored_6s]]</f>
        <v>2</v>
      </c>
      <c r="P498" s="2">
        <v>1</v>
      </c>
      <c r="Q498" s="2">
        <v>1</v>
      </c>
      <c r="R498" s="2">
        <v>112.5</v>
      </c>
      <c r="S498" s="2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497</v>
      </c>
    </row>
    <row r="499" spans="1:26">
      <c r="A499" t="s">
        <v>52</v>
      </c>
      <c r="B499" t="s">
        <v>40</v>
      </c>
      <c r="C499" s="1" t="str">
        <f>MID(iccwt20_2024[[#This Row],[Times]],FIND(",",iccwt20_2024[[#This Row],[Times]])+2,LEN(iccwt20_2024[[#This Row],[Times]])-FIND(",",iccwt20_2024[[#This Row],[Times]])-1)</f>
        <v>01:00 PM LOCAL  </v>
      </c>
      <c r="D499" s="1" t="str">
        <f>MID(iccwt20_2024[[#This Row],[Times]],FIND(",",iccwt20_2024[[#This Row],[Times]])-3,6)&amp;" 2024"</f>
        <v> 15, 0 2024</v>
      </c>
      <c r="E499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499" t="str">
        <f>TEXT(DATE(2024,MONTH(DATEVALUE(LEFT(iccwt20_2024[[#This Row],[Times]],3)&amp;" 1")),MID(iccwt20_2024[[#This Row],[Times]],5,2)),"dddd")</f>
        <v>Saturday</v>
      </c>
      <c r="G499" t="s">
        <v>879</v>
      </c>
      <c r="H499" t="s">
        <v>429</v>
      </c>
      <c r="I499" t="s">
        <v>426</v>
      </c>
      <c r="J499" t="s">
        <v>886</v>
      </c>
      <c r="K499" t="s">
        <v>128</v>
      </c>
      <c r="L499" s="2" t="s">
        <v>888</v>
      </c>
      <c r="M499" s="2">
        <v>27</v>
      </c>
      <c r="N499" s="2">
        <v>12</v>
      </c>
      <c r="O499" s="2">
        <f>iccwt20_2024[[#This Row],[scored_4s]]+iccwt20_2024[[#This Row],[scored_6s]]</f>
        <v>4</v>
      </c>
      <c r="P499" s="2">
        <v>2</v>
      </c>
      <c r="Q499" s="2">
        <v>2</v>
      </c>
      <c r="R499" s="2">
        <v>225</v>
      </c>
      <c r="S499" s="2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498</v>
      </c>
    </row>
    <row r="500" spans="1:26">
      <c r="A500" t="s">
        <v>52</v>
      </c>
      <c r="B500" t="s">
        <v>40</v>
      </c>
      <c r="C500" s="1" t="str">
        <f>MID(iccwt20_2024[[#This Row],[Times]],FIND(",",iccwt20_2024[[#This Row],[Times]])+2,LEN(iccwt20_2024[[#This Row],[Times]])-FIND(",",iccwt20_2024[[#This Row],[Times]])-1)</f>
        <v>01:00 PM LOCAL  </v>
      </c>
      <c r="D500" s="1" t="str">
        <f>MID(iccwt20_2024[[#This Row],[Times]],FIND(",",iccwt20_2024[[#This Row],[Times]])-3,6)&amp;" 2024"</f>
        <v> 15, 0 2024</v>
      </c>
      <c r="E500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500" t="str">
        <f>TEXT(DATE(2024,MONTH(DATEVALUE(LEFT(iccwt20_2024[[#This Row],[Times]],3)&amp;" 1")),MID(iccwt20_2024[[#This Row],[Times]],5,2)),"dddd")</f>
        <v>Saturday</v>
      </c>
      <c r="G500" t="s">
        <v>879</v>
      </c>
      <c r="H500" t="s">
        <v>429</v>
      </c>
      <c r="I500" t="s">
        <v>426</v>
      </c>
      <c r="J500" t="s">
        <v>886</v>
      </c>
      <c r="K500" t="s">
        <v>149</v>
      </c>
      <c r="L500" s="2" t="s">
        <v>475</v>
      </c>
      <c r="M500" s="2">
        <v>1</v>
      </c>
      <c r="N500" s="2">
        <v>3</v>
      </c>
      <c r="O500" s="2">
        <f>iccwt20_2024[[#This Row],[scored_4s]]+iccwt20_2024[[#This Row],[scored_6s]]</f>
        <v>0</v>
      </c>
      <c r="P500" s="2">
        <v>0</v>
      </c>
      <c r="Q500" s="2">
        <v>0</v>
      </c>
      <c r="R500" s="2">
        <v>33.33</v>
      </c>
      <c r="S500" s="2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499</v>
      </c>
    </row>
    <row r="501" spans="1:26">
      <c r="A501" t="s">
        <v>52</v>
      </c>
      <c r="B501" t="s">
        <v>40</v>
      </c>
      <c r="C501" s="1" t="str">
        <f>MID(iccwt20_2024[[#This Row],[Times]],FIND(",",iccwt20_2024[[#This Row],[Times]])+2,LEN(iccwt20_2024[[#This Row],[Times]])-FIND(",",iccwt20_2024[[#This Row],[Times]])-1)</f>
        <v>01:00 PM LOCAL  </v>
      </c>
      <c r="D501" s="1" t="str">
        <f>MID(iccwt20_2024[[#This Row],[Times]],FIND(",",iccwt20_2024[[#This Row],[Times]])-3,6)&amp;" 2024"</f>
        <v> 15, 0 2024</v>
      </c>
      <c r="E501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501" t="str">
        <f>TEXT(DATE(2024,MONTH(DATEVALUE(LEFT(iccwt20_2024[[#This Row],[Times]],3)&amp;" 1")),MID(iccwt20_2024[[#This Row],[Times]],5,2)),"dddd")</f>
        <v>Saturday</v>
      </c>
      <c r="G501" t="s">
        <v>879</v>
      </c>
      <c r="H501" t="s">
        <v>429</v>
      </c>
      <c r="I501" t="s">
        <v>426</v>
      </c>
      <c r="J501" t="s">
        <v>886</v>
      </c>
      <c r="K501" t="s">
        <v>180</v>
      </c>
      <c r="L501" s="2" t="s">
        <v>475</v>
      </c>
      <c r="M501" s="2">
        <v>0</v>
      </c>
      <c r="N501" s="2">
        <v>1</v>
      </c>
      <c r="O501" s="2">
        <f>iccwt20_2024[[#This Row],[scored_4s]]+iccwt20_2024[[#This Row],[scored_6s]]</f>
        <v>0</v>
      </c>
      <c r="P501" s="2">
        <v>0</v>
      </c>
      <c r="Q501" s="2">
        <v>0</v>
      </c>
      <c r="R501" s="2">
        <v>0</v>
      </c>
      <c r="S501" s="2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500</v>
      </c>
    </row>
    <row r="502" spans="1:26">
      <c r="A502" t="s">
        <v>32</v>
      </c>
      <c r="B502" t="s">
        <v>25</v>
      </c>
      <c r="C502" s="1" t="str">
        <f>MID(iccwt20_2024[[#This Row],[Times]],FIND(",",iccwt20_2024[[#This Row],[Times]])+2,LEN(iccwt20_2024[[#This Row],[Times]])-FIND(",",iccwt20_2024[[#This Row],[Times]])-1)</f>
        <v>08:30 PM LOCAL  </v>
      </c>
      <c r="D502" s="1" t="str">
        <f>MID(iccwt20_2024[[#This Row],[Times]],FIND(",",iccwt20_2024[[#This Row],[Times]])-3,6)&amp;" 2024"</f>
        <v> 15, 0 2024</v>
      </c>
      <c r="E502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2" t="str">
        <f>TEXT(DATE(2024,MONTH(DATEVALUE(LEFT(iccwt20_2024[[#This Row],[Times]],3)&amp;" 1")),MID(iccwt20_2024[[#This Row],[Times]],5,2)),"dddd")</f>
        <v>Saturday</v>
      </c>
      <c r="G502" t="s">
        <v>889</v>
      </c>
      <c r="H502" t="s">
        <v>437</v>
      </c>
      <c r="I502" t="s">
        <v>423</v>
      </c>
      <c r="J502" t="s">
        <v>890</v>
      </c>
      <c r="K502" t="s">
        <v>260</v>
      </c>
      <c r="L502" s="2" t="s">
        <v>891</v>
      </c>
      <c r="M502" s="2">
        <v>35</v>
      </c>
      <c r="N502" s="2">
        <v>23</v>
      </c>
      <c r="O502" s="2">
        <f>iccwt20_2024[[#This Row],[scored_4s]]+iccwt20_2024[[#This Row],[scored_6s]]</f>
        <v>5</v>
      </c>
      <c r="P502" s="2">
        <v>2</v>
      </c>
      <c r="Q502" s="2">
        <v>3</v>
      </c>
      <c r="R502" s="2">
        <v>152.17</v>
      </c>
      <c r="S502" s="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501</v>
      </c>
    </row>
    <row r="503" spans="1:26">
      <c r="A503" t="s">
        <v>32</v>
      </c>
      <c r="B503" t="s">
        <v>25</v>
      </c>
      <c r="C503" s="1" t="str">
        <f>MID(iccwt20_2024[[#This Row],[Times]],FIND(",",iccwt20_2024[[#This Row],[Times]])+2,LEN(iccwt20_2024[[#This Row],[Times]])-FIND(",",iccwt20_2024[[#This Row],[Times]])-1)</f>
        <v>08:30 PM LOCAL  </v>
      </c>
      <c r="D503" s="1" t="str">
        <f>MID(iccwt20_2024[[#This Row],[Times]],FIND(",",iccwt20_2024[[#This Row],[Times]])-3,6)&amp;" 2024"</f>
        <v> 15, 0 2024</v>
      </c>
      <c r="E503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3" t="str">
        <f>TEXT(DATE(2024,MONTH(DATEVALUE(LEFT(iccwt20_2024[[#This Row],[Times]],3)&amp;" 1")),MID(iccwt20_2024[[#This Row],[Times]],5,2)),"dddd")</f>
        <v>Saturday</v>
      </c>
      <c r="G503" t="s">
        <v>889</v>
      </c>
      <c r="H503" t="s">
        <v>437</v>
      </c>
      <c r="I503" t="s">
        <v>423</v>
      </c>
      <c r="J503" t="s">
        <v>890</v>
      </c>
      <c r="K503" t="s">
        <v>243</v>
      </c>
      <c r="L503" s="2" t="s">
        <v>892</v>
      </c>
      <c r="M503" s="2">
        <v>2</v>
      </c>
      <c r="N503" s="2">
        <v>3</v>
      </c>
      <c r="O503" s="2">
        <f>iccwt20_2024[[#This Row],[scored_4s]]+iccwt20_2024[[#This Row],[scored_6s]]</f>
        <v>0</v>
      </c>
      <c r="P503" s="2">
        <v>0</v>
      </c>
      <c r="Q503" s="2">
        <v>0</v>
      </c>
      <c r="R503" s="2">
        <v>66.67</v>
      </c>
      <c r="S503" s="2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502</v>
      </c>
    </row>
    <row r="504" spans="1:26">
      <c r="A504" t="s">
        <v>32</v>
      </c>
      <c r="B504" t="s">
        <v>25</v>
      </c>
      <c r="C504" s="1" t="str">
        <f>MID(iccwt20_2024[[#This Row],[Times]],FIND(",",iccwt20_2024[[#This Row],[Times]])+2,LEN(iccwt20_2024[[#This Row],[Times]])-FIND(",",iccwt20_2024[[#This Row],[Times]])-1)</f>
        <v>08:30 PM LOCAL  </v>
      </c>
      <c r="D504" s="1" t="str">
        <f>MID(iccwt20_2024[[#This Row],[Times]],FIND(",",iccwt20_2024[[#This Row],[Times]])-3,6)&amp;" 2024"</f>
        <v> 15, 0 2024</v>
      </c>
      <c r="E504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4" t="str">
        <f>TEXT(DATE(2024,MONTH(DATEVALUE(LEFT(iccwt20_2024[[#This Row],[Times]],3)&amp;" 1")),MID(iccwt20_2024[[#This Row],[Times]],5,2)),"dddd")</f>
        <v>Saturday</v>
      </c>
      <c r="G504" t="s">
        <v>889</v>
      </c>
      <c r="H504" t="s">
        <v>437</v>
      </c>
      <c r="I504" t="s">
        <v>423</v>
      </c>
      <c r="J504" t="s">
        <v>890</v>
      </c>
      <c r="K504" t="s">
        <v>110</v>
      </c>
      <c r="L504" s="2" t="s">
        <v>893</v>
      </c>
      <c r="M504" s="2">
        <v>60</v>
      </c>
      <c r="N504" s="2">
        <v>34</v>
      </c>
      <c r="O504" s="2">
        <f>iccwt20_2024[[#This Row],[scored_4s]]+iccwt20_2024[[#This Row],[scored_6s]]</f>
        <v>8</v>
      </c>
      <c r="P504" s="2">
        <v>2</v>
      </c>
      <c r="Q504" s="2">
        <v>6</v>
      </c>
      <c r="R504" s="2">
        <v>176.47</v>
      </c>
      <c r="S504" s="2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503</v>
      </c>
    </row>
    <row r="505" spans="1:26">
      <c r="A505" t="s">
        <v>32</v>
      </c>
      <c r="B505" t="s">
        <v>25</v>
      </c>
      <c r="C505" s="1" t="str">
        <f>MID(iccwt20_2024[[#This Row],[Times]],FIND(",",iccwt20_2024[[#This Row],[Times]])+2,LEN(iccwt20_2024[[#This Row],[Times]])-FIND(",",iccwt20_2024[[#This Row],[Times]])-1)</f>
        <v>08:30 PM LOCAL  </v>
      </c>
      <c r="D505" s="1" t="str">
        <f>MID(iccwt20_2024[[#This Row],[Times]],FIND(",",iccwt20_2024[[#This Row],[Times]])-3,6)&amp;" 2024"</f>
        <v> 15, 0 2024</v>
      </c>
      <c r="E505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5" t="str">
        <f>TEXT(DATE(2024,MONTH(DATEVALUE(LEFT(iccwt20_2024[[#This Row],[Times]],3)&amp;" 1")),MID(iccwt20_2024[[#This Row],[Times]],5,2)),"dddd")</f>
        <v>Saturday</v>
      </c>
      <c r="G505" t="s">
        <v>889</v>
      </c>
      <c r="H505" t="s">
        <v>437</v>
      </c>
      <c r="I505" t="s">
        <v>423</v>
      </c>
      <c r="J505" t="s">
        <v>890</v>
      </c>
      <c r="K505" t="s">
        <v>103</v>
      </c>
      <c r="L505" s="2" t="s">
        <v>475</v>
      </c>
      <c r="M505" s="2">
        <v>42</v>
      </c>
      <c r="N505" s="2">
        <v>31</v>
      </c>
      <c r="O505" s="2">
        <f>iccwt20_2024[[#This Row],[scored_4s]]+iccwt20_2024[[#This Row],[scored_6s]]</f>
        <v>3</v>
      </c>
      <c r="P505" s="2">
        <v>1</v>
      </c>
      <c r="Q505" s="2">
        <v>2</v>
      </c>
      <c r="R505" s="2">
        <v>135.48</v>
      </c>
      <c r="S505" s="2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504</v>
      </c>
    </row>
    <row r="506" spans="1:26">
      <c r="A506" t="s">
        <v>32</v>
      </c>
      <c r="B506" t="s">
        <v>25</v>
      </c>
      <c r="C506" s="1" t="str">
        <f>MID(iccwt20_2024[[#This Row],[Times]],FIND(",",iccwt20_2024[[#This Row],[Times]])+2,LEN(iccwt20_2024[[#This Row],[Times]])-FIND(",",iccwt20_2024[[#This Row],[Times]])-1)</f>
        <v>08:30 PM LOCAL  </v>
      </c>
      <c r="D506" s="1" t="str">
        <f>MID(iccwt20_2024[[#This Row],[Times]],FIND(",",iccwt20_2024[[#This Row],[Times]])-3,6)&amp;" 2024"</f>
        <v> 15, 0 2024</v>
      </c>
      <c r="E506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6" t="str">
        <f>TEXT(DATE(2024,MONTH(DATEVALUE(LEFT(iccwt20_2024[[#This Row],[Times]],3)&amp;" 1")),MID(iccwt20_2024[[#This Row],[Times]],5,2)),"dddd")</f>
        <v>Saturday</v>
      </c>
      <c r="G506" t="s">
        <v>889</v>
      </c>
      <c r="H506" t="s">
        <v>437</v>
      </c>
      <c r="I506" t="s">
        <v>423</v>
      </c>
      <c r="J506" t="s">
        <v>890</v>
      </c>
      <c r="K506" t="s">
        <v>237</v>
      </c>
      <c r="L506" s="2" t="s">
        <v>894</v>
      </c>
      <c r="M506" s="2">
        <v>18</v>
      </c>
      <c r="N506" s="2">
        <v>11</v>
      </c>
      <c r="O506" s="2">
        <f>iccwt20_2024[[#This Row],[scored_4s]]+iccwt20_2024[[#This Row],[scored_6s]]</f>
        <v>2</v>
      </c>
      <c r="P506" s="2">
        <v>1</v>
      </c>
      <c r="Q506" s="2">
        <v>1</v>
      </c>
      <c r="R506" s="2">
        <v>163.64</v>
      </c>
      <c r="S506" s="2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505</v>
      </c>
    </row>
    <row r="507" spans="1:26">
      <c r="A507" t="s">
        <v>32</v>
      </c>
      <c r="B507" t="s">
        <v>25</v>
      </c>
      <c r="C507" s="1" t="str">
        <f>MID(iccwt20_2024[[#This Row],[Times]],FIND(",",iccwt20_2024[[#This Row],[Times]])+2,LEN(iccwt20_2024[[#This Row],[Times]])-FIND(",",iccwt20_2024[[#This Row],[Times]])-1)</f>
        <v>08:30 PM LOCAL  </v>
      </c>
      <c r="D507" s="1" t="str">
        <f>MID(iccwt20_2024[[#This Row],[Times]],FIND(",",iccwt20_2024[[#This Row],[Times]])-3,6)&amp;" 2024"</f>
        <v> 15, 0 2024</v>
      </c>
      <c r="E507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7" t="str">
        <f>TEXT(DATE(2024,MONTH(DATEVALUE(LEFT(iccwt20_2024[[#This Row],[Times]],3)&amp;" 1")),MID(iccwt20_2024[[#This Row],[Times]],5,2)),"dddd")</f>
        <v>Saturday</v>
      </c>
      <c r="G507" t="s">
        <v>889</v>
      </c>
      <c r="H507" t="s">
        <v>437</v>
      </c>
      <c r="I507" t="s">
        <v>423</v>
      </c>
      <c r="J507" t="s">
        <v>890</v>
      </c>
      <c r="K507" t="s">
        <v>244</v>
      </c>
      <c r="L507" s="2" t="s">
        <v>895</v>
      </c>
      <c r="M507" s="2">
        <v>5</v>
      </c>
      <c r="N507" s="2">
        <v>8</v>
      </c>
      <c r="O507" s="2">
        <f>iccwt20_2024[[#This Row],[scored_4s]]+iccwt20_2024[[#This Row],[scored_6s]]</f>
        <v>0</v>
      </c>
      <c r="P507" s="2">
        <v>0</v>
      </c>
      <c r="Q507" s="2">
        <v>0</v>
      </c>
      <c r="R507" s="2">
        <v>62.5</v>
      </c>
      <c r="S507" s="2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506</v>
      </c>
    </row>
    <row r="508" spans="1:26">
      <c r="A508" t="s">
        <v>32</v>
      </c>
      <c r="B508" t="s">
        <v>25</v>
      </c>
      <c r="C508" s="1" t="str">
        <f>MID(iccwt20_2024[[#This Row],[Times]],FIND(",",iccwt20_2024[[#This Row],[Times]])+2,LEN(iccwt20_2024[[#This Row],[Times]])-FIND(",",iccwt20_2024[[#This Row],[Times]])-1)</f>
        <v>08:30 PM LOCAL  </v>
      </c>
      <c r="D508" s="1" t="str">
        <f>MID(iccwt20_2024[[#This Row],[Times]],FIND(",",iccwt20_2024[[#This Row],[Times]])-3,6)&amp;" 2024"</f>
        <v> 15, 0 2024</v>
      </c>
      <c r="E508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8" t="str">
        <f>TEXT(DATE(2024,MONTH(DATEVALUE(LEFT(iccwt20_2024[[#This Row],[Times]],3)&amp;" 1")),MID(iccwt20_2024[[#This Row],[Times]],5,2)),"dddd")</f>
        <v>Saturday</v>
      </c>
      <c r="G508" t="s">
        <v>889</v>
      </c>
      <c r="H508" t="s">
        <v>437</v>
      </c>
      <c r="I508" t="s">
        <v>423</v>
      </c>
      <c r="J508" t="s">
        <v>890</v>
      </c>
      <c r="K508" t="s">
        <v>115</v>
      </c>
      <c r="L508" s="2" t="s">
        <v>475</v>
      </c>
      <c r="M508" s="2">
        <v>9</v>
      </c>
      <c r="N508" s="2">
        <v>10</v>
      </c>
      <c r="O508" s="2">
        <f>iccwt20_2024[[#This Row],[scored_4s]]+iccwt20_2024[[#This Row],[scored_6s]]</f>
        <v>0</v>
      </c>
      <c r="P508" s="2">
        <v>0</v>
      </c>
      <c r="Q508" s="2">
        <v>0</v>
      </c>
      <c r="R508" s="2">
        <v>90</v>
      </c>
      <c r="S508" s="2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507</v>
      </c>
    </row>
    <row r="509" spans="1:26">
      <c r="A509" t="s">
        <v>32</v>
      </c>
      <c r="B509" t="s">
        <v>25</v>
      </c>
      <c r="C509" s="1" t="str">
        <f>MID(iccwt20_2024[[#This Row],[Times]],FIND(",",iccwt20_2024[[#This Row],[Times]])+2,LEN(iccwt20_2024[[#This Row],[Times]])-FIND(",",iccwt20_2024[[#This Row],[Times]])-1)</f>
        <v>08:30 PM LOCAL  </v>
      </c>
      <c r="D509" s="1" t="str">
        <f>MID(iccwt20_2024[[#This Row],[Times]],FIND(",",iccwt20_2024[[#This Row],[Times]])-3,6)&amp;" 2024"</f>
        <v> 15, 0 2024</v>
      </c>
      <c r="E509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09" t="str">
        <f>TEXT(DATE(2024,MONTH(DATEVALUE(LEFT(iccwt20_2024[[#This Row],[Times]],3)&amp;" 1")),MID(iccwt20_2024[[#This Row],[Times]],5,2)),"dddd")</f>
        <v>Saturday</v>
      </c>
      <c r="G509" t="s">
        <v>889</v>
      </c>
      <c r="H509" t="s">
        <v>423</v>
      </c>
      <c r="I509" t="s">
        <v>437</v>
      </c>
      <c r="J509" t="s">
        <v>896</v>
      </c>
      <c r="K509" t="s">
        <v>379</v>
      </c>
      <c r="L509" s="2" t="s">
        <v>897</v>
      </c>
      <c r="M509" s="2">
        <v>68</v>
      </c>
      <c r="N509" s="2">
        <v>49</v>
      </c>
      <c r="O509" s="2">
        <f>iccwt20_2024[[#This Row],[scored_4s]]+iccwt20_2024[[#This Row],[scored_6s]]</f>
        <v>9</v>
      </c>
      <c r="P509" s="2">
        <v>5</v>
      </c>
      <c r="Q509" s="2">
        <v>4</v>
      </c>
      <c r="R509" s="2">
        <v>138.78</v>
      </c>
      <c r="S509" s="2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508</v>
      </c>
    </row>
    <row r="510" spans="1:26">
      <c r="A510" t="s">
        <v>32</v>
      </c>
      <c r="B510" t="s">
        <v>25</v>
      </c>
      <c r="C510" s="1" t="str">
        <f>MID(iccwt20_2024[[#This Row],[Times]],FIND(",",iccwt20_2024[[#This Row],[Times]])+2,LEN(iccwt20_2024[[#This Row],[Times]])-FIND(",",iccwt20_2024[[#This Row],[Times]])-1)</f>
        <v>08:30 PM LOCAL  </v>
      </c>
      <c r="D510" s="1" t="str">
        <f>MID(iccwt20_2024[[#This Row],[Times]],FIND(",",iccwt20_2024[[#This Row],[Times]])-3,6)&amp;" 2024"</f>
        <v> 15, 0 2024</v>
      </c>
      <c r="E510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0" t="str">
        <f>TEXT(DATE(2024,MONTH(DATEVALUE(LEFT(iccwt20_2024[[#This Row],[Times]],3)&amp;" 1")),MID(iccwt20_2024[[#This Row],[Times]],5,2)),"dddd")</f>
        <v>Saturday</v>
      </c>
      <c r="G510" t="s">
        <v>889</v>
      </c>
      <c r="H510" t="s">
        <v>423</v>
      </c>
      <c r="I510" t="s">
        <v>437</v>
      </c>
      <c r="J510" t="s">
        <v>896</v>
      </c>
      <c r="K510" t="s">
        <v>127</v>
      </c>
      <c r="L510" s="2" t="s">
        <v>898</v>
      </c>
      <c r="M510" s="2">
        <v>1</v>
      </c>
      <c r="N510" s="2">
        <v>4</v>
      </c>
      <c r="O510" s="2">
        <f>iccwt20_2024[[#This Row],[scored_4s]]+iccwt20_2024[[#This Row],[scored_6s]]</f>
        <v>0</v>
      </c>
      <c r="P510" s="2">
        <v>0</v>
      </c>
      <c r="Q510" s="2">
        <v>0</v>
      </c>
      <c r="R510" s="2">
        <v>25</v>
      </c>
      <c r="S510" s="2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509</v>
      </c>
    </row>
    <row r="511" spans="1:26">
      <c r="A511" t="s">
        <v>32</v>
      </c>
      <c r="B511" t="s">
        <v>25</v>
      </c>
      <c r="C511" s="1" t="str">
        <f>MID(iccwt20_2024[[#This Row],[Times]],FIND(",",iccwt20_2024[[#This Row],[Times]])+2,LEN(iccwt20_2024[[#This Row],[Times]])-FIND(",",iccwt20_2024[[#This Row],[Times]])-1)</f>
        <v>08:30 PM LOCAL  </v>
      </c>
      <c r="D511" s="1" t="str">
        <f>MID(iccwt20_2024[[#This Row],[Times]],FIND(",",iccwt20_2024[[#This Row],[Times]])-3,6)&amp;" 2024"</f>
        <v> 15, 0 2024</v>
      </c>
      <c r="E511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1" t="str">
        <f>TEXT(DATE(2024,MONTH(DATEVALUE(LEFT(iccwt20_2024[[#This Row],[Times]],3)&amp;" 1")),MID(iccwt20_2024[[#This Row],[Times]],5,2)),"dddd")</f>
        <v>Saturday</v>
      </c>
      <c r="G511" t="s">
        <v>889</v>
      </c>
      <c r="H511" t="s">
        <v>423</v>
      </c>
      <c r="I511" t="s">
        <v>437</v>
      </c>
      <c r="J511" t="s">
        <v>896</v>
      </c>
      <c r="K511" t="s">
        <v>247</v>
      </c>
      <c r="L511" s="2" t="s">
        <v>899</v>
      </c>
      <c r="M511" s="2">
        <v>8</v>
      </c>
      <c r="N511" s="2">
        <v>9</v>
      </c>
      <c r="O511" s="2">
        <f>iccwt20_2024[[#This Row],[scored_4s]]+iccwt20_2024[[#This Row],[scored_6s]]</f>
        <v>1</v>
      </c>
      <c r="P511" s="2">
        <v>1</v>
      </c>
      <c r="Q511" s="2">
        <v>0</v>
      </c>
      <c r="R511" s="2">
        <v>88.89</v>
      </c>
      <c r="S511" s="2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510</v>
      </c>
    </row>
    <row r="512" spans="1:26">
      <c r="A512" t="s">
        <v>32</v>
      </c>
      <c r="B512" t="s">
        <v>25</v>
      </c>
      <c r="C512" s="1" t="str">
        <f>MID(iccwt20_2024[[#This Row],[Times]],FIND(",",iccwt20_2024[[#This Row],[Times]])+2,LEN(iccwt20_2024[[#This Row],[Times]])-FIND(",",iccwt20_2024[[#This Row],[Times]])-1)</f>
        <v>08:30 PM LOCAL  </v>
      </c>
      <c r="D512" s="1" t="str">
        <f>MID(iccwt20_2024[[#This Row],[Times]],FIND(",",iccwt20_2024[[#This Row],[Times]])-3,6)&amp;" 2024"</f>
        <v> 15, 0 2024</v>
      </c>
      <c r="E512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2" t="str">
        <f>TEXT(DATE(2024,MONTH(DATEVALUE(LEFT(iccwt20_2024[[#This Row],[Times]],3)&amp;" 1")),MID(iccwt20_2024[[#This Row],[Times]],5,2)),"dddd")</f>
        <v>Saturday</v>
      </c>
      <c r="G512" t="s">
        <v>889</v>
      </c>
      <c r="H512" t="s">
        <v>423</v>
      </c>
      <c r="I512" t="s">
        <v>437</v>
      </c>
      <c r="J512" t="s">
        <v>896</v>
      </c>
      <c r="K512" t="s">
        <v>150</v>
      </c>
      <c r="L512" s="2" t="s">
        <v>900</v>
      </c>
      <c r="M512" s="2">
        <v>11</v>
      </c>
      <c r="N512" s="2">
        <v>8</v>
      </c>
      <c r="O512" s="2">
        <f>iccwt20_2024[[#This Row],[scored_4s]]+iccwt20_2024[[#This Row],[scored_6s]]</f>
        <v>1</v>
      </c>
      <c r="P512" s="2">
        <v>0</v>
      </c>
      <c r="Q512" s="2">
        <v>1</v>
      </c>
      <c r="R512" s="2">
        <v>137.5</v>
      </c>
      <c r="S512" s="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511</v>
      </c>
    </row>
    <row r="513" spans="1:26">
      <c r="A513" t="s">
        <v>32</v>
      </c>
      <c r="B513" t="s">
        <v>25</v>
      </c>
      <c r="C513" s="1" t="str">
        <f>MID(iccwt20_2024[[#This Row],[Times]],FIND(",",iccwt20_2024[[#This Row],[Times]])+2,LEN(iccwt20_2024[[#This Row],[Times]])-FIND(",",iccwt20_2024[[#This Row],[Times]])-1)</f>
        <v>08:30 PM LOCAL  </v>
      </c>
      <c r="D513" s="1" t="str">
        <f>MID(iccwt20_2024[[#This Row],[Times]],FIND(",",iccwt20_2024[[#This Row],[Times]])-3,6)&amp;" 2024"</f>
        <v> 15, 0 2024</v>
      </c>
      <c r="E513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3" t="str">
        <f>TEXT(DATE(2024,MONTH(DATEVALUE(LEFT(iccwt20_2024[[#This Row],[Times]],3)&amp;" 1")),MID(iccwt20_2024[[#This Row],[Times]],5,2)),"dddd")</f>
        <v>Saturday</v>
      </c>
      <c r="G513" t="s">
        <v>889</v>
      </c>
      <c r="H513" t="s">
        <v>423</v>
      </c>
      <c r="I513" t="s">
        <v>437</v>
      </c>
      <c r="J513" t="s">
        <v>896</v>
      </c>
      <c r="K513" t="s">
        <v>227</v>
      </c>
      <c r="L513" s="2" t="s">
        <v>900</v>
      </c>
      <c r="M513" s="2">
        <v>59</v>
      </c>
      <c r="N513" s="2">
        <v>29</v>
      </c>
      <c r="O513" s="2">
        <f>iccwt20_2024[[#This Row],[scored_4s]]+iccwt20_2024[[#This Row],[scored_6s]]</f>
        <v>11</v>
      </c>
      <c r="P513" s="2">
        <v>9</v>
      </c>
      <c r="Q513" s="2">
        <v>2</v>
      </c>
      <c r="R513" s="2">
        <v>203.45</v>
      </c>
      <c r="S513" s="2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512</v>
      </c>
    </row>
    <row r="514" spans="1:26">
      <c r="A514" t="s">
        <v>32</v>
      </c>
      <c r="B514" t="s">
        <v>25</v>
      </c>
      <c r="C514" s="1" t="str">
        <f>MID(iccwt20_2024[[#This Row],[Times]],FIND(",",iccwt20_2024[[#This Row],[Times]])+2,LEN(iccwt20_2024[[#This Row],[Times]])-FIND(",",iccwt20_2024[[#This Row],[Times]])-1)</f>
        <v>08:30 PM LOCAL  </v>
      </c>
      <c r="D514" s="1" t="str">
        <f>MID(iccwt20_2024[[#This Row],[Times]],FIND(",",iccwt20_2024[[#This Row],[Times]])-3,6)&amp;" 2024"</f>
        <v> 15, 0 2024</v>
      </c>
      <c r="E514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4" t="str">
        <f>TEXT(DATE(2024,MONTH(DATEVALUE(LEFT(iccwt20_2024[[#This Row],[Times]],3)&amp;" 1")),MID(iccwt20_2024[[#This Row],[Times]],5,2)),"dddd")</f>
        <v>Saturday</v>
      </c>
      <c r="G514" t="s">
        <v>889</v>
      </c>
      <c r="H514" t="s">
        <v>423</v>
      </c>
      <c r="I514" t="s">
        <v>437</v>
      </c>
      <c r="J514" t="s">
        <v>896</v>
      </c>
      <c r="K514" t="s">
        <v>374</v>
      </c>
      <c r="L514" s="2" t="s">
        <v>475</v>
      </c>
      <c r="M514" s="2">
        <v>24</v>
      </c>
      <c r="N514" s="2">
        <v>14</v>
      </c>
      <c r="O514" s="2">
        <f>iccwt20_2024[[#This Row],[scored_4s]]+iccwt20_2024[[#This Row],[scored_6s]]</f>
        <v>3</v>
      </c>
      <c r="P514" s="2">
        <v>2</v>
      </c>
      <c r="Q514" s="2">
        <v>1</v>
      </c>
      <c r="R514" s="2">
        <v>171.43</v>
      </c>
      <c r="S514" s="2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513</v>
      </c>
    </row>
    <row r="515" spans="1:26">
      <c r="A515" t="s">
        <v>32</v>
      </c>
      <c r="B515" t="s">
        <v>25</v>
      </c>
      <c r="C515" s="1" t="str">
        <f>MID(iccwt20_2024[[#This Row],[Times]],FIND(",",iccwt20_2024[[#This Row],[Times]])+2,LEN(iccwt20_2024[[#This Row],[Times]])-FIND(",",iccwt20_2024[[#This Row],[Times]])-1)</f>
        <v>08:30 PM LOCAL  </v>
      </c>
      <c r="D515" s="1" t="str">
        <f>MID(iccwt20_2024[[#This Row],[Times]],FIND(",",iccwt20_2024[[#This Row],[Times]])-3,6)&amp;" 2024"</f>
        <v> 15, 0 2024</v>
      </c>
      <c r="E515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515" t="str">
        <f>TEXT(DATE(2024,MONTH(DATEVALUE(LEFT(iccwt20_2024[[#This Row],[Times]],3)&amp;" 1")),MID(iccwt20_2024[[#This Row],[Times]],5,2)),"dddd")</f>
        <v>Saturday</v>
      </c>
      <c r="G515" t="s">
        <v>889</v>
      </c>
      <c r="H515" t="s">
        <v>423</v>
      </c>
      <c r="I515" t="s">
        <v>437</v>
      </c>
      <c r="J515" t="s">
        <v>896</v>
      </c>
      <c r="K515" t="s">
        <v>238</v>
      </c>
      <c r="L515" s="2" t="s">
        <v>475</v>
      </c>
      <c r="M515" s="2">
        <v>4</v>
      </c>
      <c r="N515" s="2">
        <v>5</v>
      </c>
      <c r="O515" s="2">
        <f>iccwt20_2024[[#This Row],[scored_4s]]+iccwt20_2024[[#This Row],[scored_6s]]</f>
        <v>0</v>
      </c>
      <c r="P515" s="2">
        <v>0</v>
      </c>
      <c r="Q515" s="2">
        <v>0</v>
      </c>
      <c r="R515" s="2">
        <v>80</v>
      </c>
      <c r="S515" s="2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514</v>
      </c>
    </row>
    <row r="516" spans="1:26">
      <c r="A516" t="s">
        <v>75</v>
      </c>
      <c r="B516" t="s">
        <v>22</v>
      </c>
      <c r="C516" s="1" t="str">
        <f>MID(iccwt20_2024[[#This Row],[Times]],FIND(",",iccwt20_2024[[#This Row],[Times]])+2,LEN(iccwt20_2024[[#This Row],[Times]])-FIND(",",iccwt20_2024[[#This Row],[Times]])-1)</f>
        <v>10:30 AM LOCAL  </v>
      </c>
      <c r="D516" s="1" t="str">
        <f>MID(iccwt20_2024[[#This Row],[Times]],FIND(",",iccwt20_2024[[#This Row],[Times]])-3,6)&amp;" 2024"</f>
        <v> 16, 1 2024</v>
      </c>
      <c r="E516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16" t="str">
        <f>TEXT(DATE(2024,MONTH(DATEVALUE(LEFT(iccwt20_2024[[#This Row],[Times]],3)&amp;" 1")),MID(iccwt20_2024[[#This Row],[Times]],5,2)),"dddd")</f>
        <v>Sunday</v>
      </c>
      <c r="G516" t="s">
        <v>901</v>
      </c>
      <c r="H516" t="s">
        <v>428</v>
      </c>
      <c r="I516" t="s">
        <v>435</v>
      </c>
      <c r="J516" t="s">
        <v>902</v>
      </c>
      <c r="K516" t="s">
        <v>91</v>
      </c>
      <c r="L516" s="2" t="s">
        <v>903</v>
      </c>
      <c r="M516" s="2">
        <v>0</v>
      </c>
      <c r="N516" s="2">
        <v>3</v>
      </c>
      <c r="O516" s="2">
        <f>iccwt20_2024[[#This Row],[scored_4s]]+iccwt20_2024[[#This Row],[scored_6s]]</f>
        <v>0</v>
      </c>
      <c r="P516" s="2">
        <v>0</v>
      </c>
      <c r="Q516" s="2">
        <v>0</v>
      </c>
      <c r="R516" s="2">
        <v>0</v>
      </c>
      <c r="S516" s="2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515</v>
      </c>
    </row>
    <row r="517" spans="1:26">
      <c r="A517" t="s">
        <v>75</v>
      </c>
      <c r="B517" t="s">
        <v>22</v>
      </c>
      <c r="C517" s="1" t="str">
        <f>MID(iccwt20_2024[[#This Row],[Times]],FIND(",",iccwt20_2024[[#This Row],[Times]])+2,LEN(iccwt20_2024[[#This Row],[Times]])-FIND(",",iccwt20_2024[[#This Row],[Times]])-1)</f>
        <v>10:30 AM LOCAL  </v>
      </c>
      <c r="D517" s="1" t="str">
        <f>MID(iccwt20_2024[[#This Row],[Times]],FIND(",",iccwt20_2024[[#This Row],[Times]])-3,6)&amp;" 2024"</f>
        <v> 16, 1 2024</v>
      </c>
      <c r="E517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17" t="str">
        <f>TEXT(DATE(2024,MONTH(DATEVALUE(LEFT(iccwt20_2024[[#This Row],[Times]],3)&amp;" 1")),MID(iccwt20_2024[[#This Row],[Times]],5,2)),"dddd")</f>
        <v>Sunday</v>
      </c>
      <c r="G517" t="s">
        <v>901</v>
      </c>
      <c r="H517" t="s">
        <v>428</v>
      </c>
      <c r="I517" t="s">
        <v>435</v>
      </c>
      <c r="J517" t="s">
        <v>902</v>
      </c>
      <c r="K517" t="s">
        <v>363</v>
      </c>
      <c r="L517" s="2" t="s">
        <v>622</v>
      </c>
      <c r="M517" s="2">
        <v>1</v>
      </c>
      <c r="N517" s="2">
        <v>2</v>
      </c>
      <c r="O517" s="2">
        <f>iccwt20_2024[[#This Row],[scored_4s]]+iccwt20_2024[[#This Row],[scored_6s]]</f>
        <v>0</v>
      </c>
      <c r="P517" s="2">
        <v>0</v>
      </c>
      <c r="Q517" s="2">
        <v>0</v>
      </c>
      <c r="R517" s="2">
        <v>50</v>
      </c>
      <c r="S517" s="2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516</v>
      </c>
    </row>
    <row r="518" spans="1:26">
      <c r="A518" t="s">
        <v>75</v>
      </c>
      <c r="B518" t="s">
        <v>22</v>
      </c>
      <c r="C518" s="1" t="str">
        <f>MID(iccwt20_2024[[#This Row],[Times]],FIND(",",iccwt20_2024[[#This Row],[Times]])+2,LEN(iccwt20_2024[[#This Row],[Times]])-FIND(",",iccwt20_2024[[#This Row],[Times]])-1)</f>
        <v>10:30 AM LOCAL  </v>
      </c>
      <c r="D518" s="1" t="str">
        <f>MID(iccwt20_2024[[#This Row],[Times]],FIND(",",iccwt20_2024[[#This Row],[Times]])-3,6)&amp;" 2024"</f>
        <v> 16, 1 2024</v>
      </c>
      <c r="E518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18" t="str">
        <f>TEXT(DATE(2024,MONTH(DATEVALUE(LEFT(iccwt20_2024[[#This Row],[Times]],3)&amp;" 1")),MID(iccwt20_2024[[#This Row],[Times]],5,2)),"dddd")</f>
        <v>Sunday</v>
      </c>
      <c r="G518" t="s">
        <v>901</v>
      </c>
      <c r="H518" t="s">
        <v>428</v>
      </c>
      <c r="I518" t="s">
        <v>435</v>
      </c>
      <c r="J518" t="s">
        <v>902</v>
      </c>
      <c r="K518" t="s">
        <v>219</v>
      </c>
      <c r="L518" s="2" t="s">
        <v>904</v>
      </c>
      <c r="M518" s="2">
        <v>2</v>
      </c>
      <c r="N518" s="2">
        <v>2</v>
      </c>
      <c r="O518" s="2">
        <f>iccwt20_2024[[#This Row],[scored_4s]]+iccwt20_2024[[#This Row],[scored_6s]]</f>
        <v>0</v>
      </c>
      <c r="P518" s="2">
        <v>0</v>
      </c>
      <c r="Q518" s="2">
        <v>0</v>
      </c>
      <c r="R518" s="2">
        <v>100</v>
      </c>
      <c r="S518" s="2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517</v>
      </c>
    </row>
    <row r="519" spans="1:26">
      <c r="A519" t="s">
        <v>75</v>
      </c>
      <c r="B519" t="s">
        <v>22</v>
      </c>
      <c r="C519" s="1" t="str">
        <f>MID(iccwt20_2024[[#This Row],[Times]],FIND(",",iccwt20_2024[[#This Row],[Times]])+2,LEN(iccwt20_2024[[#This Row],[Times]])-FIND(",",iccwt20_2024[[#This Row],[Times]])-1)</f>
        <v>10:30 AM LOCAL  </v>
      </c>
      <c r="D519" s="1" t="str">
        <f>MID(iccwt20_2024[[#This Row],[Times]],FIND(",",iccwt20_2024[[#This Row],[Times]])-3,6)&amp;" 2024"</f>
        <v> 16, 1 2024</v>
      </c>
      <c r="E519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19" t="str">
        <f>TEXT(DATE(2024,MONTH(DATEVALUE(LEFT(iccwt20_2024[[#This Row],[Times]],3)&amp;" 1")),MID(iccwt20_2024[[#This Row],[Times]],5,2)),"dddd")</f>
        <v>Sunday</v>
      </c>
      <c r="G519" t="s">
        <v>901</v>
      </c>
      <c r="H519" t="s">
        <v>428</v>
      </c>
      <c r="I519" t="s">
        <v>435</v>
      </c>
      <c r="J519" t="s">
        <v>902</v>
      </c>
      <c r="K519" t="s">
        <v>161</v>
      </c>
      <c r="L519" s="2" t="s">
        <v>905</v>
      </c>
      <c r="M519" s="2">
        <v>0</v>
      </c>
      <c r="N519" s="2">
        <v>6</v>
      </c>
      <c r="O519" s="2">
        <f>iccwt20_2024[[#This Row],[scored_4s]]+iccwt20_2024[[#This Row],[scored_6s]]</f>
        <v>0</v>
      </c>
      <c r="P519" s="2">
        <v>0</v>
      </c>
      <c r="Q519" s="2">
        <v>0</v>
      </c>
      <c r="R519" s="2">
        <v>0</v>
      </c>
      <c r="S519" s="2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518</v>
      </c>
    </row>
    <row r="520" spans="1:26">
      <c r="A520" t="s">
        <v>75</v>
      </c>
      <c r="B520" t="s">
        <v>22</v>
      </c>
      <c r="C520" s="1" t="str">
        <f>MID(iccwt20_2024[[#This Row],[Times]],FIND(",",iccwt20_2024[[#This Row],[Times]])+2,LEN(iccwt20_2024[[#This Row],[Times]])-FIND(",",iccwt20_2024[[#This Row],[Times]])-1)</f>
        <v>10:30 AM LOCAL  </v>
      </c>
      <c r="D520" s="1" t="str">
        <f>MID(iccwt20_2024[[#This Row],[Times]],FIND(",",iccwt20_2024[[#This Row],[Times]])-3,6)&amp;" 2024"</f>
        <v> 16, 1 2024</v>
      </c>
      <c r="E520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0" t="str">
        <f>TEXT(DATE(2024,MONTH(DATEVALUE(LEFT(iccwt20_2024[[#This Row],[Times]],3)&amp;" 1")),MID(iccwt20_2024[[#This Row],[Times]],5,2)),"dddd")</f>
        <v>Sunday</v>
      </c>
      <c r="G520" t="s">
        <v>901</v>
      </c>
      <c r="H520" t="s">
        <v>428</v>
      </c>
      <c r="I520" t="s">
        <v>435</v>
      </c>
      <c r="J520" t="s">
        <v>902</v>
      </c>
      <c r="K520" t="s">
        <v>123</v>
      </c>
      <c r="L520" s="2" t="s">
        <v>906</v>
      </c>
      <c r="M520" s="2">
        <v>7</v>
      </c>
      <c r="N520" s="2">
        <v>14</v>
      </c>
      <c r="O520" s="2">
        <f>iccwt20_2024[[#This Row],[scored_4s]]+iccwt20_2024[[#This Row],[scored_6s]]</f>
        <v>1</v>
      </c>
      <c r="P520" s="2">
        <v>1</v>
      </c>
      <c r="Q520" s="2">
        <v>0</v>
      </c>
      <c r="R520" s="2">
        <v>50</v>
      </c>
      <c r="S520" s="2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519</v>
      </c>
    </row>
    <row r="521" spans="1:26">
      <c r="A521" t="s">
        <v>75</v>
      </c>
      <c r="B521" t="s">
        <v>22</v>
      </c>
      <c r="C521" s="1" t="str">
        <f>MID(iccwt20_2024[[#This Row],[Times]],FIND(",",iccwt20_2024[[#This Row],[Times]])+2,LEN(iccwt20_2024[[#This Row],[Times]])-FIND(",",iccwt20_2024[[#This Row],[Times]])-1)</f>
        <v>10:30 AM LOCAL  </v>
      </c>
      <c r="D521" s="1" t="str">
        <f>MID(iccwt20_2024[[#This Row],[Times]],FIND(",",iccwt20_2024[[#This Row],[Times]])-3,6)&amp;" 2024"</f>
        <v> 16, 1 2024</v>
      </c>
      <c r="E521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1" t="str">
        <f>TEXT(DATE(2024,MONTH(DATEVALUE(LEFT(iccwt20_2024[[#This Row],[Times]],3)&amp;" 1")),MID(iccwt20_2024[[#This Row],[Times]],5,2)),"dddd")</f>
        <v>Sunday</v>
      </c>
      <c r="G521" t="s">
        <v>901</v>
      </c>
      <c r="H521" t="s">
        <v>428</v>
      </c>
      <c r="I521" t="s">
        <v>435</v>
      </c>
      <c r="J521" t="s">
        <v>902</v>
      </c>
      <c r="K521" t="s">
        <v>139</v>
      </c>
      <c r="L521" s="2" t="s">
        <v>907</v>
      </c>
      <c r="M521" s="2">
        <v>11</v>
      </c>
      <c r="N521" s="2">
        <v>10</v>
      </c>
      <c r="O521" s="2">
        <f>iccwt20_2024[[#This Row],[scored_4s]]+iccwt20_2024[[#This Row],[scored_6s]]</f>
        <v>2</v>
      </c>
      <c r="P521" s="2">
        <v>2</v>
      </c>
      <c r="Q521" s="2">
        <v>0</v>
      </c>
      <c r="R521" s="2">
        <v>110</v>
      </c>
      <c r="S521" s="2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520</v>
      </c>
    </row>
    <row r="522" spans="1:26">
      <c r="A522" t="s">
        <v>75</v>
      </c>
      <c r="B522" t="s">
        <v>22</v>
      </c>
      <c r="C522" s="1" t="str">
        <f>MID(iccwt20_2024[[#This Row],[Times]],FIND(",",iccwt20_2024[[#This Row],[Times]])+2,LEN(iccwt20_2024[[#This Row],[Times]])-FIND(",",iccwt20_2024[[#This Row],[Times]])-1)</f>
        <v>10:30 AM LOCAL  </v>
      </c>
      <c r="D522" s="1" t="str">
        <f>MID(iccwt20_2024[[#This Row],[Times]],FIND(",",iccwt20_2024[[#This Row],[Times]])-3,6)&amp;" 2024"</f>
        <v> 16, 1 2024</v>
      </c>
      <c r="E522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2" t="str">
        <f>TEXT(DATE(2024,MONTH(DATEVALUE(LEFT(iccwt20_2024[[#This Row],[Times]],3)&amp;" 1")),MID(iccwt20_2024[[#This Row],[Times]],5,2)),"dddd")</f>
        <v>Sunday</v>
      </c>
      <c r="G522" t="s">
        <v>901</v>
      </c>
      <c r="H522" t="s">
        <v>428</v>
      </c>
      <c r="I522" t="s">
        <v>435</v>
      </c>
      <c r="J522" t="s">
        <v>902</v>
      </c>
      <c r="K522" t="s">
        <v>130</v>
      </c>
      <c r="L522" s="2" t="s">
        <v>908</v>
      </c>
      <c r="M522" s="2">
        <v>31</v>
      </c>
      <c r="N522" s="2">
        <v>19</v>
      </c>
      <c r="O522" s="2">
        <f>iccwt20_2024[[#This Row],[scored_4s]]+iccwt20_2024[[#This Row],[scored_6s]]</f>
        <v>4</v>
      </c>
      <c r="P522" s="2">
        <v>1</v>
      </c>
      <c r="Q522" s="2">
        <v>3</v>
      </c>
      <c r="R522" s="2">
        <v>163.16</v>
      </c>
      <c r="S522" s="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521</v>
      </c>
    </row>
    <row r="523" spans="1:26">
      <c r="A523" t="s">
        <v>75</v>
      </c>
      <c r="B523" t="s">
        <v>22</v>
      </c>
      <c r="C523" s="1" t="str">
        <f>MID(iccwt20_2024[[#This Row],[Times]],FIND(",",iccwt20_2024[[#This Row],[Times]])+2,LEN(iccwt20_2024[[#This Row],[Times]])-FIND(",",iccwt20_2024[[#This Row],[Times]])-1)</f>
        <v>10:30 AM LOCAL  </v>
      </c>
      <c r="D523" s="1" t="str">
        <f>MID(iccwt20_2024[[#This Row],[Times]],FIND(",",iccwt20_2024[[#This Row],[Times]])-3,6)&amp;" 2024"</f>
        <v> 16, 1 2024</v>
      </c>
      <c r="E523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3" t="str">
        <f>TEXT(DATE(2024,MONTH(DATEVALUE(LEFT(iccwt20_2024[[#This Row],[Times]],3)&amp;" 1")),MID(iccwt20_2024[[#This Row],[Times]],5,2)),"dddd")</f>
        <v>Sunday</v>
      </c>
      <c r="G523" t="s">
        <v>901</v>
      </c>
      <c r="H523" t="s">
        <v>428</v>
      </c>
      <c r="I523" t="s">
        <v>435</v>
      </c>
      <c r="J523" t="s">
        <v>902</v>
      </c>
      <c r="K523" t="s">
        <v>228</v>
      </c>
      <c r="L523" s="2" t="s">
        <v>909</v>
      </c>
      <c r="M523" s="2">
        <v>15</v>
      </c>
      <c r="N523" s="2">
        <v>19</v>
      </c>
      <c r="O523" s="2">
        <f>iccwt20_2024[[#This Row],[scored_4s]]+iccwt20_2024[[#This Row],[scored_6s]]</f>
        <v>2</v>
      </c>
      <c r="P523" s="2">
        <v>2</v>
      </c>
      <c r="Q523" s="2">
        <v>0</v>
      </c>
      <c r="R523" s="2">
        <v>78.95</v>
      </c>
      <c r="S523" s="2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522</v>
      </c>
    </row>
    <row r="524" spans="1:26">
      <c r="A524" t="s">
        <v>75</v>
      </c>
      <c r="B524" t="s">
        <v>22</v>
      </c>
      <c r="C524" s="1" t="str">
        <f>MID(iccwt20_2024[[#This Row],[Times]],FIND(",",iccwt20_2024[[#This Row],[Times]])+2,LEN(iccwt20_2024[[#This Row],[Times]])-FIND(",",iccwt20_2024[[#This Row],[Times]])-1)</f>
        <v>10:30 AM LOCAL  </v>
      </c>
      <c r="D524" s="1" t="str">
        <f>MID(iccwt20_2024[[#This Row],[Times]],FIND(",",iccwt20_2024[[#This Row],[Times]])-3,6)&amp;" 2024"</f>
        <v> 16, 1 2024</v>
      </c>
      <c r="E524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4" t="str">
        <f>TEXT(DATE(2024,MONTH(DATEVALUE(LEFT(iccwt20_2024[[#This Row],[Times]],3)&amp;" 1")),MID(iccwt20_2024[[#This Row],[Times]],5,2)),"dddd")</f>
        <v>Sunday</v>
      </c>
      <c r="G524" t="s">
        <v>901</v>
      </c>
      <c r="H524" t="s">
        <v>428</v>
      </c>
      <c r="I524" t="s">
        <v>435</v>
      </c>
      <c r="J524" t="s">
        <v>902</v>
      </c>
      <c r="K524" t="s">
        <v>93</v>
      </c>
      <c r="L524" s="2" t="s">
        <v>910</v>
      </c>
      <c r="M524" s="2">
        <v>2</v>
      </c>
      <c r="N524" s="2">
        <v>7</v>
      </c>
      <c r="O524" s="2">
        <f>iccwt20_2024[[#This Row],[scored_4s]]+iccwt20_2024[[#This Row],[scored_6s]]</f>
        <v>0</v>
      </c>
      <c r="P524" s="2">
        <v>0</v>
      </c>
      <c r="Q524" s="2">
        <v>0</v>
      </c>
      <c r="R524" s="2">
        <v>28.57</v>
      </c>
      <c r="S524" s="2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523</v>
      </c>
    </row>
    <row r="525" spans="1:26">
      <c r="A525" t="s">
        <v>75</v>
      </c>
      <c r="B525" t="s">
        <v>22</v>
      </c>
      <c r="C525" s="1" t="str">
        <f>MID(iccwt20_2024[[#This Row],[Times]],FIND(",",iccwt20_2024[[#This Row],[Times]])+2,LEN(iccwt20_2024[[#This Row],[Times]])-FIND(",",iccwt20_2024[[#This Row],[Times]])-1)</f>
        <v>10:30 AM LOCAL  </v>
      </c>
      <c r="D525" s="1" t="str">
        <f>MID(iccwt20_2024[[#This Row],[Times]],FIND(",",iccwt20_2024[[#This Row],[Times]])-3,6)&amp;" 2024"</f>
        <v> 16, 1 2024</v>
      </c>
      <c r="E525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5" t="str">
        <f>TEXT(DATE(2024,MONTH(DATEVALUE(LEFT(iccwt20_2024[[#This Row],[Times]],3)&amp;" 1")),MID(iccwt20_2024[[#This Row],[Times]],5,2)),"dddd")</f>
        <v>Sunday</v>
      </c>
      <c r="G525" t="s">
        <v>901</v>
      </c>
      <c r="H525" t="s">
        <v>428</v>
      </c>
      <c r="I525" t="s">
        <v>435</v>
      </c>
      <c r="J525" t="s">
        <v>902</v>
      </c>
      <c r="K525" t="s">
        <v>187</v>
      </c>
      <c r="L525" s="2" t="s">
        <v>475</v>
      </c>
      <c r="M525" s="2">
        <v>22</v>
      </c>
      <c r="N525" s="2">
        <v>18</v>
      </c>
      <c r="O525" s="2">
        <f>iccwt20_2024[[#This Row],[scored_4s]]+iccwt20_2024[[#This Row],[scored_6s]]</f>
        <v>3</v>
      </c>
      <c r="P525" s="2">
        <v>2</v>
      </c>
      <c r="Q525" s="2">
        <v>1</v>
      </c>
      <c r="R525" s="2">
        <v>122.22</v>
      </c>
      <c r="S525" s="2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524</v>
      </c>
    </row>
    <row r="526" spans="1:26">
      <c r="A526" t="s">
        <v>75</v>
      </c>
      <c r="B526" t="s">
        <v>22</v>
      </c>
      <c r="C526" s="1" t="str">
        <f>MID(iccwt20_2024[[#This Row],[Times]],FIND(",",iccwt20_2024[[#This Row],[Times]])+2,LEN(iccwt20_2024[[#This Row],[Times]])-FIND(",",iccwt20_2024[[#This Row],[Times]])-1)</f>
        <v>10:30 AM LOCAL  </v>
      </c>
      <c r="D526" s="1" t="str">
        <f>MID(iccwt20_2024[[#This Row],[Times]],FIND(",",iccwt20_2024[[#This Row],[Times]])-3,6)&amp;" 2024"</f>
        <v> 16, 1 2024</v>
      </c>
      <c r="E526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6" t="str">
        <f>TEXT(DATE(2024,MONTH(DATEVALUE(LEFT(iccwt20_2024[[#This Row],[Times]],3)&amp;" 1")),MID(iccwt20_2024[[#This Row],[Times]],5,2)),"dddd")</f>
        <v>Sunday</v>
      </c>
      <c r="G526" t="s">
        <v>901</v>
      </c>
      <c r="H526" t="s">
        <v>428</v>
      </c>
      <c r="I526" t="s">
        <v>435</v>
      </c>
      <c r="J526" t="s">
        <v>902</v>
      </c>
      <c r="K526" t="s">
        <v>99</v>
      </c>
      <c r="L526" s="2" t="s">
        <v>475</v>
      </c>
      <c r="M526" s="2">
        <v>5</v>
      </c>
      <c r="N526" s="2">
        <v>20</v>
      </c>
      <c r="O526" s="2">
        <f>iccwt20_2024[[#This Row],[scored_4s]]+iccwt20_2024[[#This Row],[scored_6s]]</f>
        <v>0</v>
      </c>
      <c r="P526" s="2">
        <v>0</v>
      </c>
      <c r="Q526" s="2">
        <v>0</v>
      </c>
      <c r="R526" s="2">
        <v>25</v>
      </c>
      <c r="S526" s="2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525</v>
      </c>
    </row>
    <row r="527" spans="1:26">
      <c r="A527" t="s">
        <v>75</v>
      </c>
      <c r="B527" t="s">
        <v>22</v>
      </c>
      <c r="C527" s="1" t="str">
        <f>MID(iccwt20_2024[[#This Row],[Times]],FIND(",",iccwt20_2024[[#This Row],[Times]])+2,LEN(iccwt20_2024[[#This Row],[Times]])-FIND(",",iccwt20_2024[[#This Row],[Times]])-1)</f>
        <v>10:30 AM LOCAL  </v>
      </c>
      <c r="D527" s="1" t="str">
        <f>MID(iccwt20_2024[[#This Row],[Times]],FIND(",",iccwt20_2024[[#This Row],[Times]])-3,6)&amp;" 2024"</f>
        <v> 16, 1 2024</v>
      </c>
      <c r="E527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7" t="str">
        <f>TEXT(DATE(2024,MONTH(DATEVALUE(LEFT(iccwt20_2024[[#This Row],[Times]],3)&amp;" 1")),MID(iccwt20_2024[[#This Row],[Times]],5,2)),"dddd")</f>
        <v>Sunday</v>
      </c>
      <c r="G527" t="s">
        <v>901</v>
      </c>
      <c r="H527" t="s">
        <v>435</v>
      </c>
      <c r="I527" t="s">
        <v>428</v>
      </c>
      <c r="J527" t="s">
        <v>911</v>
      </c>
      <c r="K527" t="s">
        <v>255</v>
      </c>
      <c r="L527" s="2" t="s">
        <v>912</v>
      </c>
      <c r="M527" s="2">
        <v>17</v>
      </c>
      <c r="N527" s="2">
        <v>16</v>
      </c>
      <c r="O527" s="2">
        <f>iccwt20_2024[[#This Row],[scored_4s]]+iccwt20_2024[[#This Row],[scored_6s]]</f>
        <v>3</v>
      </c>
      <c r="P527" s="2">
        <v>3</v>
      </c>
      <c r="Q527" s="2">
        <v>0</v>
      </c>
      <c r="R527" s="2">
        <v>106.25</v>
      </c>
      <c r="S527" s="2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526</v>
      </c>
    </row>
    <row r="528" spans="1:26">
      <c r="A528" t="s">
        <v>75</v>
      </c>
      <c r="B528" t="s">
        <v>22</v>
      </c>
      <c r="C528" s="1" t="str">
        <f>MID(iccwt20_2024[[#This Row],[Times]],FIND(",",iccwt20_2024[[#This Row],[Times]])+2,LEN(iccwt20_2024[[#This Row],[Times]])-FIND(",",iccwt20_2024[[#This Row],[Times]])-1)</f>
        <v>10:30 AM LOCAL  </v>
      </c>
      <c r="D528" s="1" t="str">
        <f>MID(iccwt20_2024[[#This Row],[Times]],FIND(",",iccwt20_2024[[#This Row],[Times]])-3,6)&amp;" 2024"</f>
        <v> 16, 1 2024</v>
      </c>
      <c r="E528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8" t="str">
        <f>TEXT(DATE(2024,MONTH(DATEVALUE(LEFT(iccwt20_2024[[#This Row],[Times]],3)&amp;" 1")),MID(iccwt20_2024[[#This Row],[Times]],5,2)),"dddd")</f>
        <v>Sunday</v>
      </c>
      <c r="G528" t="s">
        <v>901</v>
      </c>
      <c r="H528" t="s">
        <v>435</v>
      </c>
      <c r="I528" t="s">
        <v>428</v>
      </c>
      <c r="J528" t="s">
        <v>911</v>
      </c>
      <c r="K528" t="s">
        <v>330</v>
      </c>
      <c r="L528" s="2" t="s">
        <v>913</v>
      </c>
      <c r="M528" s="2">
        <v>17</v>
      </c>
      <c r="N528" s="2">
        <v>17</v>
      </c>
      <c r="O528" s="2">
        <f>iccwt20_2024[[#This Row],[scored_4s]]+iccwt20_2024[[#This Row],[scored_6s]]</f>
        <v>3</v>
      </c>
      <c r="P528" s="2">
        <v>2</v>
      </c>
      <c r="Q528" s="2">
        <v>1</v>
      </c>
      <c r="R528" s="2">
        <v>100</v>
      </c>
      <c r="S528" s="2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527</v>
      </c>
    </row>
    <row r="529" spans="1:26">
      <c r="A529" t="s">
        <v>75</v>
      </c>
      <c r="B529" t="s">
        <v>22</v>
      </c>
      <c r="C529" s="1" t="str">
        <f>MID(iccwt20_2024[[#This Row],[Times]],FIND(",",iccwt20_2024[[#This Row],[Times]])+2,LEN(iccwt20_2024[[#This Row],[Times]])-FIND(",",iccwt20_2024[[#This Row],[Times]])-1)</f>
        <v>10:30 AM LOCAL  </v>
      </c>
      <c r="D529" s="1" t="str">
        <f>MID(iccwt20_2024[[#This Row],[Times]],FIND(",",iccwt20_2024[[#This Row],[Times]])-3,6)&amp;" 2024"</f>
        <v> 16, 1 2024</v>
      </c>
      <c r="E529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29" t="str">
        <f>TEXT(DATE(2024,MONTH(DATEVALUE(LEFT(iccwt20_2024[[#This Row],[Times]],3)&amp;" 1")),MID(iccwt20_2024[[#This Row],[Times]],5,2)),"dddd")</f>
        <v>Sunday</v>
      </c>
      <c r="G529" t="s">
        <v>901</v>
      </c>
      <c r="H529" t="s">
        <v>435</v>
      </c>
      <c r="I529" t="s">
        <v>428</v>
      </c>
      <c r="J529" t="s">
        <v>911</v>
      </c>
      <c r="K529" t="s">
        <v>87</v>
      </c>
      <c r="L529" s="2" t="s">
        <v>475</v>
      </c>
      <c r="M529" s="2">
        <v>32</v>
      </c>
      <c r="N529" s="2">
        <v>34</v>
      </c>
      <c r="O529" s="2">
        <f>iccwt20_2024[[#This Row],[scored_4s]]+iccwt20_2024[[#This Row],[scored_6s]]</f>
        <v>2</v>
      </c>
      <c r="P529" s="2">
        <v>2</v>
      </c>
      <c r="Q529" s="2">
        <v>0</v>
      </c>
      <c r="R529" s="2">
        <v>94.12</v>
      </c>
      <c r="S529" s="2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528</v>
      </c>
    </row>
    <row r="530" spans="1:26">
      <c r="A530" t="s">
        <v>75</v>
      </c>
      <c r="B530" t="s">
        <v>22</v>
      </c>
      <c r="C530" s="1" t="str">
        <f>MID(iccwt20_2024[[#This Row],[Times]],FIND(",",iccwt20_2024[[#This Row],[Times]])+2,LEN(iccwt20_2024[[#This Row],[Times]])-FIND(",",iccwt20_2024[[#This Row],[Times]])-1)</f>
        <v>10:30 AM LOCAL  </v>
      </c>
      <c r="D530" s="1" t="str">
        <f>MID(iccwt20_2024[[#This Row],[Times]],FIND(",",iccwt20_2024[[#This Row],[Times]])-3,6)&amp;" 2024"</f>
        <v> 16, 1 2024</v>
      </c>
      <c r="E530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0" t="str">
        <f>TEXT(DATE(2024,MONTH(DATEVALUE(LEFT(iccwt20_2024[[#This Row],[Times]],3)&amp;" 1")),MID(iccwt20_2024[[#This Row],[Times]],5,2)),"dddd")</f>
        <v>Sunday</v>
      </c>
      <c r="G530" t="s">
        <v>901</v>
      </c>
      <c r="H530" t="s">
        <v>435</v>
      </c>
      <c r="I530" t="s">
        <v>428</v>
      </c>
      <c r="J530" t="s">
        <v>911</v>
      </c>
      <c r="K530" t="s">
        <v>141</v>
      </c>
      <c r="L530" s="2" t="s">
        <v>914</v>
      </c>
      <c r="M530" s="2">
        <v>5</v>
      </c>
      <c r="N530" s="2">
        <v>9</v>
      </c>
      <c r="O530" s="2">
        <f>iccwt20_2024[[#This Row],[scored_4s]]+iccwt20_2024[[#This Row],[scored_6s]]</f>
        <v>0</v>
      </c>
      <c r="P530" s="2">
        <v>0</v>
      </c>
      <c r="Q530" s="2">
        <v>0</v>
      </c>
      <c r="R530" s="2">
        <v>55.56</v>
      </c>
      <c r="S530" s="2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529</v>
      </c>
    </row>
    <row r="531" spans="1:26">
      <c r="A531" t="s">
        <v>75</v>
      </c>
      <c r="B531" t="s">
        <v>22</v>
      </c>
      <c r="C531" s="1" t="str">
        <f>MID(iccwt20_2024[[#This Row],[Times]],FIND(",",iccwt20_2024[[#This Row],[Times]])+2,LEN(iccwt20_2024[[#This Row],[Times]])-FIND(",",iccwt20_2024[[#This Row],[Times]])-1)</f>
        <v>10:30 AM LOCAL  </v>
      </c>
      <c r="D531" s="1" t="str">
        <f>MID(iccwt20_2024[[#This Row],[Times]],FIND(",",iccwt20_2024[[#This Row],[Times]])-3,6)&amp;" 2024"</f>
        <v> 16, 1 2024</v>
      </c>
      <c r="E531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1" t="str">
        <f>TEXT(DATE(2024,MONTH(DATEVALUE(LEFT(iccwt20_2024[[#This Row],[Times]],3)&amp;" 1")),MID(iccwt20_2024[[#This Row],[Times]],5,2)),"dddd")</f>
        <v>Sunday</v>
      </c>
      <c r="G531" t="s">
        <v>901</v>
      </c>
      <c r="H531" t="s">
        <v>435</v>
      </c>
      <c r="I531" t="s">
        <v>428</v>
      </c>
      <c r="J531" t="s">
        <v>911</v>
      </c>
      <c r="K531" t="s">
        <v>383</v>
      </c>
      <c r="L531" s="2" t="s">
        <v>915</v>
      </c>
      <c r="M531" s="2">
        <v>2</v>
      </c>
      <c r="N531" s="2">
        <v>3</v>
      </c>
      <c r="O531" s="2">
        <f>iccwt20_2024[[#This Row],[scored_4s]]+iccwt20_2024[[#This Row],[scored_6s]]</f>
        <v>0</v>
      </c>
      <c r="P531" s="2">
        <v>0</v>
      </c>
      <c r="Q531" s="2">
        <v>0</v>
      </c>
      <c r="R531" s="2">
        <v>66.67</v>
      </c>
      <c r="S531" s="2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530</v>
      </c>
    </row>
    <row r="532" spans="1:26">
      <c r="A532" t="s">
        <v>75</v>
      </c>
      <c r="B532" t="s">
        <v>22</v>
      </c>
      <c r="C532" s="1" t="str">
        <f>MID(iccwt20_2024[[#This Row],[Times]],FIND(",",iccwt20_2024[[#This Row],[Times]])+2,LEN(iccwt20_2024[[#This Row],[Times]])-FIND(",",iccwt20_2024[[#This Row],[Times]])-1)</f>
        <v>10:30 AM LOCAL  </v>
      </c>
      <c r="D532" s="1" t="str">
        <f>MID(iccwt20_2024[[#This Row],[Times]],FIND(",",iccwt20_2024[[#This Row],[Times]])-3,6)&amp;" 2024"</f>
        <v> 16, 1 2024</v>
      </c>
      <c r="E532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2" t="str">
        <f>TEXT(DATE(2024,MONTH(DATEVALUE(LEFT(iccwt20_2024[[#This Row],[Times]],3)&amp;" 1")),MID(iccwt20_2024[[#This Row],[Times]],5,2)),"dddd")</f>
        <v>Sunday</v>
      </c>
      <c r="G532" t="s">
        <v>901</v>
      </c>
      <c r="H532" t="s">
        <v>435</v>
      </c>
      <c r="I532" t="s">
        <v>428</v>
      </c>
      <c r="J532" t="s">
        <v>911</v>
      </c>
      <c r="K532" t="s">
        <v>340</v>
      </c>
      <c r="L532" s="2" t="s">
        <v>916</v>
      </c>
      <c r="M532" s="2">
        <v>0</v>
      </c>
      <c r="N532" s="2">
        <v>2</v>
      </c>
      <c r="O532" s="2">
        <f>iccwt20_2024[[#This Row],[scored_4s]]+iccwt20_2024[[#This Row],[scored_6s]]</f>
        <v>0</v>
      </c>
      <c r="P532" s="2">
        <v>0</v>
      </c>
      <c r="Q532" s="2">
        <v>0</v>
      </c>
      <c r="R532" s="2">
        <v>0</v>
      </c>
      <c r="S532" s="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531</v>
      </c>
    </row>
    <row r="533" spans="1:26">
      <c r="A533" t="s">
        <v>75</v>
      </c>
      <c r="B533" t="s">
        <v>22</v>
      </c>
      <c r="C533" s="1" t="str">
        <f>MID(iccwt20_2024[[#This Row],[Times]],FIND(",",iccwt20_2024[[#This Row],[Times]])+2,LEN(iccwt20_2024[[#This Row],[Times]])-FIND(",",iccwt20_2024[[#This Row],[Times]])-1)</f>
        <v>10:30 AM LOCAL  </v>
      </c>
      <c r="D533" s="1" t="str">
        <f>MID(iccwt20_2024[[#This Row],[Times]],FIND(",",iccwt20_2024[[#This Row],[Times]])-3,6)&amp;" 2024"</f>
        <v> 16, 1 2024</v>
      </c>
      <c r="E533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3" t="str">
        <f>TEXT(DATE(2024,MONTH(DATEVALUE(LEFT(iccwt20_2024[[#This Row],[Times]],3)&amp;" 1")),MID(iccwt20_2024[[#This Row],[Times]],5,2)),"dddd")</f>
        <v>Sunday</v>
      </c>
      <c r="G533" t="s">
        <v>901</v>
      </c>
      <c r="H533" t="s">
        <v>435</v>
      </c>
      <c r="I533" t="s">
        <v>428</v>
      </c>
      <c r="J533" t="s">
        <v>911</v>
      </c>
      <c r="K533" t="s">
        <v>169</v>
      </c>
      <c r="L533" s="2" t="s">
        <v>917</v>
      </c>
      <c r="M533" s="2">
        <v>4</v>
      </c>
      <c r="N533" s="2">
        <v>6</v>
      </c>
      <c r="O533" s="2">
        <f>iccwt20_2024[[#This Row],[scored_4s]]+iccwt20_2024[[#This Row],[scored_6s]]</f>
        <v>1</v>
      </c>
      <c r="P533" s="2">
        <v>1</v>
      </c>
      <c r="Q533" s="2">
        <v>0</v>
      </c>
      <c r="R533" s="2">
        <v>66.67</v>
      </c>
      <c r="S533" s="2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532</v>
      </c>
    </row>
    <row r="534" spans="1:26">
      <c r="A534" t="s">
        <v>75</v>
      </c>
      <c r="B534" t="s">
        <v>22</v>
      </c>
      <c r="C534" s="1" t="str">
        <f>MID(iccwt20_2024[[#This Row],[Times]],FIND(",",iccwt20_2024[[#This Row],[Times]])+2,LEN(iccwt20_2024[[#This Row],[Times]])-FIND(",",iccwt20_2024[[#This Row],[Times]])-1)</f>
        <v>10:30 AM LOCAL  </v>
      </c>
      <c r="D534" s="1" t="str">
        <f>MID(iccwt20_2024[[#This Row],[Times]],FIND(",",iccwt20_2024[[#This Row],[Times]])-3,6)&amp;" 2024"</f>
        <v> 16, 1 2024</v>
      </c>
      <c r="E534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4" t="str">
        <f>TEXT(DATE(2024,MONTH(DATEVALUE(LEFT(iccwt20_2024[[#This Row],[Times]],3)&amp;" 1")),MID(iccwt20_2024[[#This Row],[Times]],5,2)),"dddd")</f>
        <v>Sunday</v>
      </c>
      <c r="G534" t="s">
        <v>901</v>
      </c>
      <c r="H534" t="s">
        <v>435</v>
      </c>
      <c r="I534" t="s">
        <v>428</v>
      </c>
      <c r="J534" t="s">
        <v>911</v>
      </c>
      <c r="K534" t="s">
        <v>14</v>
      </c>
      <c r="L534" s="2" t="s">
        <v>918</v>
      </c>
      <c r="M534" s="2">
        <v>17</v>
      </c>
      <c r="N534" s="2">
        <v>21</v>
      </c>
      <c r="O534" s="2">
        <f>iccwt20_2024[[#This Row],[scored_4s]]+iccwt20_2024[[#This Row],[scored_6s]]</f>
        <v>2</v>
      </c>
      <c r="P534" s="2">
        <v>1</v>
      </c>
      <c r="Q534" s="2">
        <v>1</v>
      </c>
      <c r="R534" s="2">
        <v>80.95</v>
      </c>
      <c r="S534" s="2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533</v>
      </c>
    </row>
    <row r="535" spans="1:26">
      <c r="A535" t="s">
        <v>75</v>
      </c>
      <c r="B535" t="s">
        <v>22</v>
      </c>
      <c r="C535" s="1" t="str">
        <f>MID(iccwt20_2024[[#This Row],[Times]],FIND(",",iccwt20_2024[[#This Row],[Times]])+2,LEN(iccwt20_2024[[#This Row],[Times]])-FIND(",",iccwt20_2024[[#This Row],[Times]])-1)</f>
        <v>10:30 AM LOCAL  </v>
      </c>
      <c r="D535" s="1" t="str">
        <f>MID(iccwt20_2024[[#This Row],[Times]],FIND(",",iccwt20_2024[[#This Row],[Times]])-3,6)&amp;" 2024"</f>
        <v> 16, 1 2024</v>
      </c>
      <c r="E535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535" t="str">
        <f>TEXT(DATE(2024,MONTH(DATEVALUE(LEFT(iccwt20_2024[[#This Row],[Times]],3)&amp;" 1")),MID(iccwt20_2024[[#This Row],[Times]],5,2)),"dddd")</f>
        <v>Sunday</v>
      </c>
      <c r="G535" t="s">
        <v>901</v>
      </c>
      <c r="H535" t="s">
        <v>435</v>
      </c>
      <c r="I535" t="s">
        <v>428</v>
      </c>
      <c r="J535" t="s">
        <v>911</v>
      </c>
      <c r="K535" t="s">
        <v>342</v>
      </c>
      <c r="L535" s="2" t="s">
        <v>475</v>
      </c>
      <c r="M535" s="2">
        <v>13</v>
      </c>
      <c r="N535" s="2">
        <v>5</v>
      </c>
      <c r="O535" s="2">
        <f>iccwt20_2024[[#This Row],[scored_4s]]+iccwt20_2024[[#This Row],[scored_6s]]</f>
        <v>2</v>
      </c>
      <c r="P535" s="2">
        <v>0</v>
      </c>
      <c r="Q535" s="2">
        <v>2</v>
      </c>
      <c r="R535" s="2">
        <v>260</v>
      </c>
      <c r="S535" s="2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534</v>
      </c>
    </row>
    <row r="536" spans="1:26">
      <c r="A536" t="s">
        <v>35</v>
      </c>
      <c r="B536" t="s">
        <v>16</v>
      </c>
      <c r="C536" s="1" t="str">
        <f>MID(iccwt20_2024[[#This Row],[Times]],FIND(",",iccwt20_2024[[#This Row],[Times]])+2,LEN(iccwt20_2024[[#This Row],[Times]])-FIND(",",iccwt20_2024[[#This Row],[Times]])-1)</f>
        <v>07:30 PM LOCAL  </v>
      </c>
      <c r="D536" s="1" t="str">
        <f>MID(iccwt20_2024[[#This Row],[Times]],FIND(",",iccwt20_2024[[#This Row],[Times]])-3,6)&amp;" 2024"</f>
        <v> 16, 0 2024</v>
      </c>
      <c r="E536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36" t="str">
        <f>TEXT(DATE(2024,MONTH(DATEVALUE(LEFT(iccwt20_2024[[#This Row],[Times]],3)&amp;" 1")),MID(iccwt20_2024[[#This Row],[Times]],5,2)),"dddd")</f>
        <v>Sunday</v>
      </c>
      <c r="G536" t="s">
        <v>919</v>
      </c>
      <c r="H536" t="s">
        <v>424</v>
      </c>
      <c r="I536" t="s">
        <v>430</v>
      </c>
      <c r="J536" t="s">
        <v>920</v>
      </c>
      <c r="K536" t="s">
        <v>370</v>
      </c>
      <c r="L536" s="2" t="s">
        <v>921</v>
      </c>
      <c r="M536" s="2">
        <v>0</v>
      </c>
      <c r="N536" s="2">
        <v>1</v>
      </c>
      <c r="O536" s="2">
        <f>iccwt20_2024[[#This Row],[scored_4s]]+iccwt20_2024[[#This Row],[scored_6s]]</f>
        <v>0</v>
      </c>
      <c r="P536" s="2">
        <v>0</v>
      </c>
      <c r="Q536" s="2">
        <v>0</v>
      </c>
      <c r="R536" s="2">
        <v>0</v>
      </c>
      <c r="S536" s="2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535</v>
      </c>
    </row>
    <row r="537" spans="1:26">
      <c r="A537" t="s">
        <v>35</v>
      </c>
      <c r="B537" t="s">
        <v>16</v>
      </c>
      <c r="C537" s="1" t="str">
        <f>MID(iccwt20_2024[[#This Row],[Times]],FIND(",",iccwt20_2024[[#This Row],[Times]])+2,LEN(iccwt20_2024[[#This Row],[Times]])-FIND(",",iccwt20_2024[[#This Row],[Times]])-1)</f>
        <v>07:30 PM LOCAL  </v>
      </c>
      <c r="D537" s="1" t="str">
        <f>MID(iccwt20_2024[[#This Row],[Times]],FIND(",",iccwt20_2024[[#This Row],[Times]])-3,6)&amp;" 2024"</f>
        <v> 16, 0 2024</v>
      </c>
      <c r="E537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37" t="str">
        <f>TEXT(DATE(2024,MONTH(DATEVALUE(LEFT(iccwt20_2024[[#This Row],[Times]],3)&amp;" 1")),MID(iccwt20_2024[[#This Row],[Times]],5,2)),"dddd")</f>
        <v>Sunday</v>
      </c>
      <c r="G537" t="s">
        <v>919</v>
      </c>
      <c r="H537" t="s">
        <v>424</v>
      </c>
      <c r="I537" t="s">
        <v>430</v>
      </c>
      <c r="J537" t="s">
        <v>920</v>
      </c>
      <c r="K537" t="s">
        <v>215</v>
      </c>
      <c r="L537" s="2" t="s">
        <v>922</v>
      </c>
      <c r="M537" s="2">
        <v>10</v>
      </c>
      <c r="N537" s="2">
        <v>12</v>
      </c>
      <c r="O537" s="2">
        <f>iccwt20_2024[[#This Row],[scored_4s]]+iccwt20_2024[[#This Row],[scored_6s]]</f>
        <v>1</v>
      </c>
      <c r="P537" s="2">
        <v>1</v>
      </c>
      <c r="Q537" s="2">
        <v>0</v>
      </c>
      <c r="R537" s="2">
        <v>83.33</v>
      </c>
      <c r="S537" s="2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536</v>
      </c>
    </row>
    <row r="538" spans="1:26">
      <c r="A538" t="s">
        <v>35</v>
      </c>
      <c r="B538" t="s">
        <v>16</v>
      </c>
      <c r="C538" s="1" t="str">
        <f>MID(iccwt20_2024[[#This Row],[Times]],FIND(",",iccwt20_2024[[#This Row],[Times]])+2,LEN(iccwt20_2024[[#This Row],[Times]])-FIND(",",iccwt20_2024[[#This Row],[Times]])-1)</f>
        <v>07:30 PM LOCAL  </v>
      </c>
      <c r="D538" s="1" t="str">
        <f>MID(iccwt20_2024[[#This Row],[Times]],FIND(",",iccwt20_2024[[#This Row],[Times]])-3,6)&amp;" 2024"</f>
        <v> 16, 0 2024</v>
      </c>
      <c r="E538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38" t="str">
        <f>TEXT(DATE(2024,MONTH(DATEVALUE(LEFT(iccwt20_2024[[#This Row],[Times]],3)&amp;" 1")),MID(iccwt20_2024[[#This Row],[Times]],5,2)),"dddd")</f>
        <v>Sunday</v>
      </c>
      <c r="G538" t="s">
        <v>919</v>
      </c>
      <c r="H538" t="s">
        <v>424</v>
      </c>
      <c r="I538" t="s">
        <v>430</v>
      </c>
      <c r="J538" t="s">
        <v>920</v>
      </c>
      <c r="K538" t="s">
        <v>348</v>
      </c>
      <c r="L538" s="2" t="s">
        <v>923</v>
      </c>
      <c r="M538" s="2">
        <v>4</v>
      </c>
      <c r="N538" s="2">
        <v>5</v>
      </c>
      <c r="O538" s="2">
        <f>iccwt20_2024[[#This Row],[scored_4s]]+iccwt20_2024[[#This Row],[scored_6s]]</f>
        <v>0</v>
      </c>
      <c r="P538" s="2">
        <v>0</v>
      </c>
      <c r="Q538" s="2">
        <v>0</v>
      </c>
      <c r="R538" s="2">
        <v>80</v>
      </c>
      <c r="S538" s="2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537</v>
      </c>
    </row>
    <row r="539" spans="1:26">
      <c r="A539" t="s">
        <v>35</v>
      </c>
      <c r="B539" t="s">
        <v>16</v>
      </c>
      <c r="C539" s="1" t="str">
        <f>MID(iccwt20_2024[[#This Row],[Times]],FIND(",",iccwt20_2024[[#This Row],[Times]])+2,LEN(iccwt20_2024[[#This Row],[Times]])-FIND(",",iccwt20_2024[[#This Row],[Times]])-1)</f>
        <v>07:30 PM LOCAL  </v>
      </c>
      <c r="D539" s="1" t="str">
        <f>MID(iccwt20_2024[[#This Row],[Times]],FIND(",",iccwt20_2024[[#This Row],[Times]])-3,6)&amp;" 2024"</f>
        <v> 16, 0 2024</v>
      </c>
      <c r="E539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39" t="str">
        <f>TEXT(DATE(2024,MONTH(DATEVALUE(LEFT(iccwt20_2024[[#This Row],[Times]],3)&amp;" 1")),MID(iccwt20_2024[[#This Row],[Times]],5,2)),"dddd")</f>
        <v>Sunday</v>
      </c>
      <c r="G539" t="s">
        <v>919</v>
      </c>
      <c r="H539" t="s">
        <v>424</v>
      </c>
      <c r="I539" t="s">
        <v>430</v>
      </c>
      <c r="J539" t="s">
        <v>920</v>
      </c>
      <c r="K539" t="s">
        <v>345</v>
      </c>
      <c r="L539" s="2" t="s">
        <v>924</v>
      </c>
      <c r="M539" s="2">
        <v>17</v>
      </c>
      <c r="N539" s="2">
        <v>22</v>
      </c>
      <c r="O539" s="2">
        <f>iccwt20_2024[[#This Row],[scored_4s]]+iccwt20_2024[[#This Row],[scored_6s]]</f>
        <v>2</v>
      </c>
      <c r="P539" s="2">
        <v>2</v>
      </c>
      <c r="Q539" s="2">
        <v>0</v>
      </c>
      <c r="R539" s="2">
        <v>77.27</v>
      </c>
      <c r="S539" s="2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538</v>
      </c>
    </row>
    <row r="540" spans="1:26">
      <c r="A540" t="s">
        <v>35</v>
      </c>
      <c r="B540" t="s">
        <v>16</v>
      </c>
      <c r="C540" s="1" t="str">
        <f>MID(iccwt20_2024[[#This Row],[Times]],FIND(",",iccwt20_2024[[#This Row],[Times]])+2,LEN(iccwt20_2024[[#This Row],[Times]])-FIND(",",iccwt20_2024[[#This Row],[Times]])-1)</f>
        <v>07:30 PM LOCAL  </v>
      </c>
      <c r="D540" s="1" t="str">
        <f>MID(iccwt20_2024[[#This Row],[Times]],FIND(",",iccwt20_2024[[#This Row],[Times]])-3,6)&amp;" 2024"</f>
        <v> 16, 0 2024</v>
      </c>
      <c r="E540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0" t="str">
        <f>TEXT(DATE(2024,MONTH(DATEVALUE(LEFT(iccwt20_2024[[#This Row],[Times]],3)&amp;" 1")),MID(iccwt20_2024[[#This Row],[Times]],5,2)),"dddd")</f>
        <v>Sunday</v>
      </c>
      <c r="G540" t="s">
        <v>919</v>
      </c>
      <c r="H540" t="s">
        <v>424</v>
      </c>
      <c r="I540" t="s">
        <v>430</v>
      </c>
      <c r="J540" t="s">
        <v>920</v>
      </c>
      <c r="K540" t="s">
        <v>378</v>
      </c>
      <c r="L540" s="2" t="s">
        <v>925</v>
      </c>
      <c r="M540" s="2">
        <v>9</v>
      </c>
      <c r="N540" s="2">
        <v>7</v>
      </c>
      <c r="O540" s="2">
        <f>iccwt20_2024[[#This Row],[scored_4s]]+iccwt20_2024[[#This Row],[scored_6s]]</f>
        <v>2</v>
      </c>
      <c r="P540" s="2">
        <v>2</v>
      </c>
      <c r="Q540" s="2">
        <v>0</v>
      </c>
      <c r="R540" s="2">
        <v>128.57</v>
      </c>
      <c r="S540" s="2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539</v>
      </c>
    </row>
    <row r="541" spans="1:26">
      <c r="A541" t="s">
        <v>35</v>
      </c>
      <c r="B541" t="s">
        <v>16</v>
      </c>
      <c r="C541" s="1" t="str">
        <f>MID(iccwt20_2024[[#This Row],[Times]],FIND(",",iccwt20_2024[[#This Row],[Times]])+2,LEN(iccwt20_2024[[#This Row],[Times]])-FIND(",",iccwt20_2024[[#This Row],[Times]])-1)</f>
        <v>07:30 PM LOCAL  </v>
      </c>
      <c r="D541" s="1" t="str">
        <f>MID(iccwt20_2024[[#This Row],[Times]],FIND(",",iccwt20_2024[[#This Row],[Times]])-3,6)&amp;" 2024"</f>
        <v> 16, 0 2024</v>
      </c>
      <c r="E541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1" t="str">
        <f>TEXT(DATE(2024,MONTH(DATEVALUE(LEFT(iccwt20_2024[[#This Row],[Times]],3)&amp;" 1")),MID(iccwt20_2024[[#This Row],[Times]],5,2)),"dddd")</f>
        <v>Sunday</v>
      </c>
      <c r="G541" t="s">
        <v>919</v>
      </c>
      <c r="H541" t="s">
        <v>424</v>
      </c>
      <c r="I541" t="s">
        <v>430</v>
      </c>
      <c r="J541" t="s">
        <v>920</v>
      </c>
      <c r="K541" t="s">
        <v>224</v>
      </c>
      <c r="L541" s="2" t="s">
        <v>926</v>
      </c>
      <c r="M541" s="2">
        <v>13</v>
      </c>
      <c r="N541" s="2">
        <v>13</v>
      </c>
      <c r="O541" s="2">
        <f>iccwt20_2024[[#This Row],[scored_4s]]+iccwt20_2024[[#This Row],[scored_6s]]</f>
        <v>2</v>
      </c>
      <c r="P541" s="2">
        <v>2</v>
      </c>
      <c r="Q541" s="2">
        <v>0</v>
      </c>
      <c r="R541" s="2">
        <v>100</v>
      </c>
      <c r="S541" s="2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540</v>
      </c>
    </row>
    <row r="542" spans="1:26">
      <c r="A542" t="s">
        <v>35</v>
      </c>
      <c r="B542" t="s">
        <v>16</v>
      </c>
      <c r="C542" s="1" t="str">
        <f>MID(iccwt20_2024[[#This Row],[Times]],FIND(",",iccwt20_2024[[#This Row],[Times]])+2,LEN(iccwt20_2024[[#This Row],[Times]])-FIND(",",iccwt20_2024[[#This Row],[Times]])-1)</f>
        <v>07:30 PM LOCAL  </v>
      </c>
      <c r="D542" s="1" t="str">
        <f>MID(iccwt20_2024[[#This Row],[Times]],FIND(",",iccwt20_2024[[#This Row],[Times]])-3,6)&amp;" 2024"</f>
        <v> 16, 0 2024</v>
      </c>
      <c r="E542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2" t="str">
        <f>TEXT(DATE(2024,MONTH(DATEVALUE(LEFT(iccwt20_2024[[#This Row],[Times]],3)&amp;" 1")),MID(iccwt20_2024[[#This Row],[Times]],5,2)),"dddd")</f>
        <v>Sunday</v>
      </c>
      <c r="G542" t="s">
        <v>919</v>
      </c>
      <c r="H542" t="s">
        <v>424</v>
      </c>
      <c r="I542" t="s">
        <v>430</v>
      </c>
      <c r="J542" t="s">
        <v>920</v>
      </c>
      <c r="K542" t="s">
        <v>173</v>
      </c>
      <c r="L542" s="2" t="s">
        <v>927</v>
      </c>
      <c r="M542" s="2">
        <v>12</v>
      </c>
      <c r="N542" s="2">
        <v>26</v>
      </c>
      <c r="O542" s="2">
        <f>iccwt20_2024[[#This Row],[scored_4s]]+iccwt20_2024[[#This Row],[scored_6s]]</f>
        <v>0</v>
      </c>
      <c r="P542" s="2">
        <v>0</v>
      </c>
      <c r="Q542" s="2">
        <v>0</v>
      </c>
      <c r="R542" s="2">
        <v>46.15</v>
      </c>
      <c r="S542" s="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541</v>
      </c>
    </row>
    <row r="543" spans="1:26">
      <c r="A543" t="s">
        <v>35</v>
      </c>
      <c r="B543" t="s">
        <v>16</v>
      </c>
      <c r="C543" s="1" t="str">
        <f>MID(iccwt20_2024[[#This Row],[Times]],FIND(",",iccwt20_2024[[#This Row],[Times]])+2,LEN(iccwt20_2024[[#This Row],[Times]])-FIND(",",iccwt20_2024[[#This Row],[Times]])-1)</f>
        <v>07:30 PM LOCAL  </v>
      </c>
      <c r="D543" s="1" t="str">
        <f>MID(iccwt20_2024[[#This Row],[Times]],FIND(",",iccwt20_2024[[#This Row],[Times]])-3,6)&amp;" 2024"</f>
        <v> 16, 0 2024</v>
      </c>
      <c r="E543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3" t="str">
        <f>TEXT(DATE(2024,MONTH(DATEVALUE(LEFT(iccwt20_2024[[#This Row],[Times]],3)&amp;" 1")),MID(iccwt20_2024[[#This Row],[Times]],5,2)),"dddd")</f>
        <v>Sunday</v>
      </c>
      <c r="G543" t="s">
        <v>919</v>
      </c>
      <c r="H543" t="s">
        <v>424</v>
      </c>
      <c r="I543" t="s">
        <v>430</v>
      </c>
      <c r="J543" t="s">
        <v>920</v>
      </c>
      <c r="K543" t="s">
        <v>371</v>
      </c>
      <c r="L543" s="2" t="s">
        <v>927</v>
      </c>
      <c r="M543" s="2">
        <v>3</v>
      </c>
      <c r="N543" s="2">
        <v>5</v>
      </c>
      <c r="O543" s="2">
        <f>iccwt20_2024[[#This Row],[scored_4s]]+iccwt20_2024[[#This Row],[scored_6s]]</f>
        <v>0</v>
      </c>
      <c r="P543" s="2">
        <v>0</v>
      </c>
      <c r="Q543" s="2">
        <v>0</v>
      </c>
      <c r="R543" s="2">
        <v>60</v>
      </c>
      <c r="S543" s="2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542</v>
      </c>
    </row>
    <row r="544" spans="1:26">
      <c r="A544" t="s">
        <v>35</v>
      </c>
      <c r="B544" t="s">
        <v>16</v>
      </c>
      <c r="C544" s="1" t="str">
        <f>MID(iccwt20_2024[[#This Row],[Times]],FIND(",",iccwt20_2024[[#This Row],[Times]])+2,LEN(iccwt20_2024[[#This Row],[Times]])-FIND(",",iccwt20_2024[[#This Row],[Times]])-1)</f>
        <v>07:30 PM LOCAL  </v>
      </c>
      <c r="D544" s="1" t="str">
        <f>MID(iccwt20_2024[[#This Row],[Times]],FIND(",",iccwt20_2024[[#This Row],[Times]])-3,6)&amp;" 2024"</f>
        <v> 16, 0 2024</v>
      </c>
      <c r="E544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4" t="str">
        <f>TEXT(DATE(2024,MONTH(DATEVALUE(LEFT(iccwt20_2024[[#This Row],[Times]],3)&amp;" 1")),MID(iccwt20_2024[[#This Row],[Times]],5,2)),"dddd")</f>
        <v>Sunday</v>
      </c>
      <c r="G544" t="s">
        <v>919</v>
      </c>
      <c r="H544" t="s">
        <v>424</v>
      </c>
      <c r="I544" t="s">
        <v>430</v>
      </c>
      <c r="J544" t="s">
        <v>920</v>
      </c>
      <c r="K544" t="s">
        <v>314</v>
      </c>
      <c r="L544" s="2" t="s">
        <v>928</v>
      </c>
      <c r="M544" s="2">
        <v>13</v>
      </c>
      <c r="N544" s="2">
        <v>7</v>
      </c>
      <c r="O544" s="2">
        <f>iccwt20_2024[[#This Row],[scored_4s]]+iccwt20_2024[[#This Row],[scored_6s]]</f>
        <v>2</v>
      </c>
      <c r="P544" s="2">
        <v>1</v>
      </c>
      <c r="Q544" s="2">
        <v>1</v>
      </c>
      <c r="R544" s="2">
        <v>185.71</v>
      </c>
      <c r="S544" s="2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543</v>
      </c>
    </row>
    <row r="545" spans="1:26">
      <c r="A545" t="s">
        <v>35</v>
      </c>
      <c r="B545" t="s">
        <v>16</v>
      </c>
      <c r="C545" s="1" t="str">
        <f>MID(iccwt20_2024[[#This Row],[Times]],FIND(",",iccwt20_2024[[#This Row],[Times]])+2,LEN(iccwt20_2024[[#This Row],[Times]])-FIND(",",iccwt20_2024[[#This Row],[Times]])-1)</f>
        <v>07:30 PM LOCAL  </v>
      </c>
      <c r="D545" s="1" t="str">
        <f>MID(iccwt20_2024[[#This Row],[Times]],FIND(",",iccwt20_2024[[#This Row],[Times]])-3,6)&amp;" 2024"</f>
        <v> 16, 0 2024</v>
      </c>
      <c r="E545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5" t="str">
        <f>TEXT(DATE(2024,MONTH(DATEVALUE(LEFT(iccwt20_2024[[#This Row],[Times]],3)&amp;" 1")),MID(iccwt20_2024[[#This Row],[Times]],5,2)),"dddd")</f>
        <v>Sunday</v>
      </c>
      <c r="G545" t="s">
        <v>919</v>
      </c>
      <c r="H545" t="s">
        <v>424</v>
      </c>
      <c r="I545" t="s">
        <v>430</v>
      </c>
      <c r="J545" t="s">
        <v>920</v>
      </c>
      <c r="K545" t="s">
        <v>372</v>
      </c>
      <c r="L545" s="2" t="s">
        <v>475</v>
      </c>
      <c r="M545" s="2">
        <v>12</v>
      </c>
      <c r="N545" s="2">
        <v>15</v>
      </c>
      <c r="O545" s="2">
        <f>iccwt20_2024[[#This Row],[scored_4s]]+iccwt20_2024[[#This Row],[scored_6s]]</f>
        <v>2</v>
      </c>
      <c r="P545" s="2">
        <v>2</v>
      </c>
      <c r="Q545" s="2">
        <v>0</v>
      </c>
      <c r="R545" s="2">
        <v>80</v>
      </c>
      <c r="S545" s="2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544</v>
      </c>
    </row>
    <row r="546" spans="1:26">
      <c r="A546" t="s">
        <v>35</v>
      </c>
      <c r="B546" t="s">
        <v>16</v>
      </c>
      <c r="C546" s="1" t="str">
        <f>MID(iccwt20_2024[[#This Row],[Times]],FIND(",",iccwt20_2024[[#This Row],[Times]])+2,LEN(iccwt20_2024[[#This Row],[Times]])-FIND(",",iccwt20_2024[[#This Row],[Times]])-1)</f>
        <v>07:30 PM LOCAL  </v>
      </c>
      <c r="D546" s="1" t="str">
        <f>MID(iccwt20_2024[[#This Row],[Times]],FIND(",",iccwt20_2024[[#This Row],[Times]])-3,6)&amp;" 2024"</f>
        <v> 16, 0 2024</v>
      </c>
      <c r="E546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6" t="str">
        <f>TEXT(DATE(2024,MONTH(DATEVALUE(LEFT(iccwt20_2024[[#This Row],[Times]],3)&amp;" 1")),MID(iccwt20_2024[[#This Row],[Times]],5,2)),"dddd")</f>
        <v>Sunday</v>
      </c>
      <c r="G546" t="s">
        <v>919</v>
      </c>
      <c r="H546" t="s">
        <v>424</v>
      </c>
      <c r="I546" t="s">
        <v>430</v>
      </c>
      <c r="J546" t="s">
        <v>920</v>
      </c>
      <c r="K546" t="s">
        <v>261</v>
      </c>
      <c r="L546" s="2" t="s">
        <v>929</v>
      </c>
      <c r="M546" s="2">
        <v>3</v>
      </c>
      <c r="N546" s="2">
        <v>4</v>
      </c>
      <c r="O546" s="2">
        <f>iccwt20_2024[[#This Row],[scored_4s]]+iccwt20_2024[[#This Row],[scored_6s]]</f>
        <v>0</v>
      </c>
      <c r="P546" s="2">
        <v>0</v>
      </c>
      <c r="Q546" s="2">
        <v>0</v>
      </c>
      <c r="R546" s="2">
        <v>75</v>
      </c>
      <c r="S546" s="2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545</v>
      </c>
    </row>
    <row r="547" spans="1:26">
      <c r="A547" t="s">
        <v>35</v>
      </c>
      <c r="B547" t="s">
        <v>16</v>
      </c>
      <c r="C547" s="1" t="str">
        <f>MID(iccwt20_2024[[#This Row],[Times]],FIND(",",iccwt20_2024[[#This Row],[Times]])+2,LEN(iccwt20_2024[[#This Row],[Times]])-FIND(",",iccwt20_2024[[#This Row],[Times]])-1)</f>
        <v>07:30 PM LOCAL  </v>
      </c>
      <c r="D547" s="1" t="str">
        <f>MID(iccwt20_2024[[#This Row],[Times]],FIND(",",iccwt20_2024[[#This Row],[Times]])-3,6)&amp;" 2024"</f>
        <v> 16, 0 2024</v>
      </c>
      <c r="E547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7" t="str">
        <f>TEXT(DATE(2024,MONTH(DATEVALUE(LEFT(iccwt20_2024[[#This Row],[Times]],3)&amp;" 1")),MID(iccwt20_2024[[#This Row],[Times]],5,2)),"dddd")</f>
        <v>Sunday</v>
      </c>
      <c r="G547" t="s">
        <v>919</v>
      </c>
      <c r="H547" t="s">
        <v>430</v>
      </c>
      <c r="I547" t="s">
        <v>424</v>
      </c>
      <c r="J547" t="s">
        <v>930</v>
      </c>
      <c r="K547" t="s">
        <v>210</v>
      </c>
      <c r="L547" s="2" t="s">
        <v>759</v>
      </c>
      <c r="M547" s="2">
        <v>4</v>
      </c>
      <c r="N547" s="2">
        <v>8</v>
      </c>
      <c r="O547" s="2">
        <f>iccwt20_2024[[#This Row],[scored_4s]]+iccwt20_2024[[#This Row],[scored_6s]]</f>
        <v>1</v>
      </c>
      <c r="P547" s="2">
        <v>1</v>
      </c>
      <c r="Q547" s="2">
        <v>0</v>
      </c>
      <c r="R547" s="2">
        <v>50</v>
      </c>
      <c r="S547" s="2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546</v>
      </c>
    </row>
    <row r="548" spans="1:26">
      <c r="A548" t="s">
        <v>35</v>
      </c>
      <c r="B548" t="s">
        <v>16</v>
      </c>
      <c r="C548" s="1" t="str">
        <f>MID(iccwt20_2024[[#This Row],[Times]],FIND(",",iccwt20_2024[[#This Row],[Times]])+2,LEN(iccwt20_2024[[#This Row],[Times]])-FIND(",",iccwt20_2024[[#This Row],[Times]])-1)</f>
        <v>07:30 PM LOCAL  </v>
      </c>
      <c r="D548" s="1" t="str">
        <f>MID(iccwt20_2024[[#This Row],[Times]],FIND(",",iccwt20_2024[[#This Row],[Times]])-3,6)&amp;" 2024"</f>
        <v> 16, 0 2024</v>
      </c>
      <c r="E548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8" t="str">
        <f>TEXT(DATE(2024,MONTH(DATEVALUE(LEFT(iccwt20_2024[[#This Row],[Times]],3)&amp;" 1")),MID(iccwt20_2024[[#This Row],[Times]],5,2)),"dddd")</f>
        <v>Sunday</v>
      </c>
      <c r="G548" t="s">
        <v>919</v>
      </c>
      <c r="H548" t="s">
        <v>430</v>
      </c>
      <c r="I548" t="s">
        <v>424</v>
      </c>
      <c r="J548" t="s">
        <v>930</v>
      </c>
      <c r="K548" t="s">
        <v>13</v>
      </c>
      <c r="L548" s="2" t="s">
        <v>931</v>
      </c>
      <c r="M548" s="2">
        <v>17</v>
      </c>
      <c r="N548" s="2">
        <v>14</v>
      </c>
      <c r="O548" s="2">
        <f>iccwt20_2024[[#This Row],[scored_4s]]+iccwt20_2024[[#This Row],[scored_6s]]</f>
        <v>4</v>
      </c>
      <c r="P548" s="2">
        <v>4</v>
      </c>
      <c r="Q548" s="2">
        <v>0</v>
      </c>
      <c r="R548" s="2">
        <v>121.43</v>
      </c>
      <c r="S548" s="2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547</v>
      </c>
    </row>
    <row r="549" spans="1:26">
      <c r="A549" t="s">
        <v>35</v>
      </c>
      <c r="B549" t="s">
        <v>16</v>
      </c>
      <c r="C549" s="1" t="str">
        <f>MID(iccwt20_2024[[#This Row],[Times]],FIND(",",iccwt20_2024[[#This Row],[Times]])+2,LEN(iccwt20_2024[[#This Row],[Times]])-FIND(",",iccwt20_2024[[#This Row],[Times]])-1)</f>
        <v>07:30 PM LOCAL  </v>
      </c>
      <c r="D549" s="1" t="str">
        <f>MID(iccwt20_2024[[#This Row],[Times]],FIND(",",iccwt20_2024[[#This Row],[Times]])-3,6)&amp;" 2024"</f>
        <v> 16, 0 2024</v>
      </c>
      <c r="E549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49" t="str">
        <f>TEXT(DATE(2024,MONTH(DATEVALUE(LEFT(iccwt20_2024[[#This Row],[Times]],3)&amp;" 1")),MID(iccwt20_2024[[#This Row],[Times]],5,2)),"dddd")</f>
        <v>Sunday</v>
      </c>
      <c r="G549" t="s">
        <v>919</v>
      </c>
      <c r="H549" t="s">
        <v>430</v>
      </c>
      <c r="I549" t="s">
        <v>424</v>
      </c>
      <c r="J549" t="s">
        <v>930</v>
      </c>
      <c r="K549" t="s">
        <v>59</v>
      </c>
      <c r="L549" s="2" t="s">
        <v>932</v>
      </c>
      <c r="M549" s="2">
        <v>0</v>
      </c>
      <c r="N549" s="2">
        <v>2</v>
      </c>
      <c r="O549" s="2">
        <f>iccwt20_2024[[#This Row],[scored_4s]]+iccwt20_2024[[#This Row],[scored_6s]]</f>
        <v>0</v>
      </c>
      <c r="P549" s="2">
        <v>0</v>
      </c>
      <c r="Q549" s="2">
        <v>0</v>
      </c>
      <c r="R549" s="2">
        <v>0</v>
      </c>
      <c r="S549" s="2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548</v>
      </c>
    </row>
    <row r="550" spans="1:26">
      <c r="A550" t="s">
        <v>35</v>
      </c>
      <c r="B550" t="s">
        <v>16</v>
      </c>
      <c r="C550" s="1" t="str">
        <f>MID(iccwt20_2024[[#This Row],[Times]],FIND(",",iccwt20_2024[[#This Row],[Times]])+2,LEN(iccwt20_2024[[#This Row],[Times]])-FIND(",",iccwt20_2024[[#This Row],[Times]])-1)</f>
        <v>07:30 PM LOCAL  </v>
      </c>
      <c r="D550" s="1" t="str">
        <f>MID(iccwt20_2024[[#This Row],[Times]],FIND(",",iccwt20_2024[[#This Row],[Times]])-3,6)&amp;" 2024"</f>
        <v> 16, 0 2024</v>
      </c>
      <c r="E550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0" t="str">
        <f>TEXT(DATE(2024,MONTH(DATEVALUE(LEFT(iccwt20_2024[[#This Row],[Times]],3)&amp;" 1")),MID(iccwt20_2024[[#This Row],[Times]],5,2)),"dddd")</f>
        <v>Sunday</v>
      </c>
      <c r="G550" t="s">
        <v>919</v>
      </c>
      <c r="H550" t="s">
        <v>430</v>
      </c>
      <c r="I550" t="s">
        <v>424</v>
      </c>
      <c r="J550" t="s">
        <v>930</v>
      </c>
      <c r="K550" t="s">
        <v>319</v>
      </c>
      <c r="L550" s="2" t="s">
        <v>933</v>
      </c>
      <c r="M550" s="2">
        <v>1</v>
      </c>
      <c r="N550" s="2">
        <v>6</v>
      </c>
      <c r="O550" s="2">
        <f>iccwt20_2024[[#This Row],[scored_4s]]+iccwt20_2024[[#This Row],[scored_6s]]</f>
        <v>0</v>
      </c>
      <c r="P550" s="2">
        <v>0</v>
      </c>
      <c r="Q550" s="2">
        <v>0</v>
      </c>
      <c r="R550" s="2">
        <v>16.67</v>
      </c>
      <c r="S550" s="2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549</v>
      </c>
    </row>
    <row r="551" spans="1:26">
      <c r="A551" t="s">
        <v>35</v>
      </c>
      <c r="B551" t="s">
        <v>16</v>
      </c>
      <c r="C551" s="1" t="str">
        <f>MID(iccwt20_2024[[#This Row],[Times]],FIND(",",iccwt20_2024[[#This Row],[Times]])+2,LEN(iccwt20_2024[[#This Row],[Times]])-FIND(",",iccwt20_2024[[#This Row],[Times]])-1)</f>
        <v>07:30 PM LOCAL  </v>
      </c>
      <c r="D551" s="1" t="str">
        <f>MID(iccwt20_2024[[#This Row],[Times]],FIND(",",iccwt20_2024[[#This Row],[Times]])-3,6)&amp;" 2024"</f>
        <v> 16, 0 2024</v>
      </c>
      <c r="E551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1" t="str">
        <f>TEXT(DATE(2024,MONTH(DATEVALUE(LEFT(iccwt20_2024[[#This Row],[Times]],3)&amp;" 1")),MID(iccwt20_2024[[#This Row],[Times]],5,2)),"dddd")</f>
        <v>Sunday</v>
      </c>
      <c r="G551" t="s">
        <v>919</v>
      </c>
      <c r="H551" t="s">
        <v>430</v>
      </c>
      <c r="I551" t="s">
        <v>424</v>
      </c>
      <c r="J551" t="s">
        <v>930</v>
      </c>
      <c r="K551" t="s">
        <v>365</v>
      </c>
      <c r="L551" s="2" t="s">
        <v>933</v>
      </c>
      <c r="M551" s="2">
        <v>1</v>
      </c>
      <c r="N551" s="2">
        <v>8</v>
      </c>
      <c r="O551" s="2">
        <f>iccwt20_2024[[#This Row],[scored_4s]]+iccwt20_2024[[#This Row],[scored_6s]]</f>
        <v>0</v>
      </c>
      <c r="P551" s="2">
        <v>0</v>
      </c>
      <c r="Q551" s="2">
        <v>0</v>
      </c>
      <c r="R551" s="2">
        <v>12.5</v>
      </c>
      <c r="S551" s="2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550</v>
      </c>
    </row>
    <row r="552" spans="1:26">
      <c r="A552" t="s">
        <v>35</v>
      </c>
      <c r="B552" t="s">
        <v>16</v>
      </c>
      <c r="C552" s="1" t="str">
        <f>MID(iccwt20_2024[[#This Row],[Times]],FIND(",",iccwt20_2024[[#This Row],[Times]])+2,LEN(iccwt20_2024[[#This Row],[Times]])-FIND(",",iccwt20_2024[[#This Row],[Times]])-1)</f>
        <v>07:30 PM LOCAL  </v>
      </c>
      <c r="D552" s="1" t="str">
        <f>MID(iccwt20_2024[[#This Row],[Times]],FIND(",",iccwt20_2024[[#This Row],[Times]])-3,6)&amp;" 2024"</f>
        <v> 16, 0 2024</v>
      </c>
      <c r="E552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2" t="str">
        <f>TEXT(DATE(2024,MONTH(DATEVALUE(LEFT(iccwt20_2024[[#This Row],[Times]],3)&amp;" 1")),MID(iccwt20_2024[[#This Row],[Times]],5,2)),"dddd")</f>
        <v>Sunday</v>
      </c>
      <c r="G552" t="s">
        <v>919</v>
      </c>
      <c r="H552" t="s">
        <v>430</v>
      </c>
      <c r="I552" t="s">
        <v>424</v>
      </c>
      <c r="J552" t="s">
        <v>930</v>
      </c>
      <c r="K552" t="s">
        <v>211</v>
      </c>
      <c r="L552" s="2" t="s">
        <v>672</v>
      </c>
      <c r="M552" s="2">
        <v>27</v>
      </c>
      <c r="N552" s="2">
        <v>40</v>
      </c>
      <c r="O552" s="2">
        <f>iccwt20_2024[[#This Row],[scored_4s]]+iccwt20_2024[[#This Row],[scored_6s]]</f>
        <v>2</v>
      </c>
      <c r="P552" s="2">
        <v>1</v>
      </c>
      <c r="Q552" s="2">
        <v>1</v>
      </c>
      <c r="R552" s="2">
        <v>67.5</v>
      </c>
      <c r="S552" s="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551</v>
      </c>
    </row>
    <row r="553" spans="1:26">
      <c r="A553" t="s">
        <v>35</v>
      </c>
      <c r="B553" t="s">
        <v>16</v>
      </c>
      <c r="C553" s="1" t="str">
        <f>MID(iccwt20_2024[[#This Row],[Times]],FIND(",",iccwt20_2024[[#This Row],[Times]])+2,LEN(iccwt20_2024[[#This Row],[Times]])-FIND(",",iccwt20_2024[[#This Row],[Times]])-1)</f>
        <v>07:30 PM LOCAL  </v>
      </c>
      <c r="D553" s="1" t="str">
        <f>MID(iccwt20_2024[[#This Row],[Times]],FIND(",",iccwt20_2024[[#This Row],[Times]])-3,6)&amp;" 2024"</f>
        <v> 16, 0 2024</v>
      </c>
      <c r="E553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3" t="str">
        <f>TEXT(DATE(2024,MONTH(DATEVALUE(LEFT(iccwt20_2024[[#This Row],[Times]],3)&amp;" 1")),MID(iccwt20_2024[[#This Row],[Times]],5,2)),"dddd")</f>
        <v>Sunday</v>
      </c>
      <c r="G553" t="s">
        <v>919</v>
      </c>
      <c r="H553" t="s">
        <v>430</v>
      </c>
      <c r="I553" t="s">
        <v>424</v>
      </c>
      <c r="J553" t="s">
        <v>930</v>
      </c>
      <c r="K553" t="s">
        <v>138</v>
      </c>
      <c r="L553" s="2" t="s">
        <v>934</v>
      </c>
      <c r="M553" s="2">
        <v>25</v>
      </c>
      <c r="N553" s="2">
        <v>31</v>
      </c>
      <c r="O553" s="2">
        <f>iccwt20_2024[[#This Row],[scored_4s]]+iccwt20_2024[[#This Row],[scored_6s]]</f>
        <v>3</v>
      </c>
      <c r="P553" s="2">
        <v>2</v>
      </c>
      <c r="Q553" s="2">
        <v>1</v>
      </c>
      <c r="R553" s="2">
        <v>80.65</v>
      </c>
      <c r="S553" s="2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552</v>
      </c>
    </row>
    <row r="554" spans="1:26">
      <c r="A554" t="s">
        <v>35</v>
      </c>
      <c r="B554" t="s">
        <v>16</v>
      </c>
      <c r="C554" s="1" t="str">
        <f>MID(iccwt20_2024[[#This Row],[Times]],FIND(",",iccwt20_2024[[#This Row],[Times]])+2,LEN(iccwt20_2024[[#This Row],[Times]])-FIND(",",iccwt20_2024[[#This Row],[Times]])-1)</f>
        <v>07:30 PM LOCAL  </v>
      </c>
      <c r="D554" s="1" t="str">
        <f>MID(iccwt20_2024[[#This Row],[Times]],FIND(",",iccwt20_2024[[#This Row],[Times]])-3,6)&amp;" 2024"</f>
        <v> 16, 0 2024</v>
      </c>
      <c r="E554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4" t="str">
        <f>TEXT(DATE(2024,MONTH(DATEVALUE(LEFT(iccwt20_2024[[#This Row],[Times]],3)&amp;" 1")),MID(iccwt20_2024[[#This Row],[Times]],5,2)),"dddd")</f>
        <v>Sunday</v>
      </c>
      <c r="G554" t="s">
        <v>919</v>
      </c>
      <c r="H554" t="s">
        <v>430</v>
      </c>
      <c r="I554" t="s">
        <v>424</v>
      </c>
      <c r="J554" t="s">
        <v>930</v>
      </c>
      <c r="K554" t="s">
        <v>155</v>
      </c>
      <c r="L554" s="2" t="s">
        <v>836</v>
      </c>
      <c r="M554" s="2">
        <v>0</v>
      </c>
      <c r="N554" s="2">
        <v>4</v>
      </c>
      <c r="O554" s="2">
        <f>iccwt20_2024[[#This Row],[scored_4s]]+iccwt20_2024[[#This Row],[scored_6s]]</f>
        <v>0</v>
      </c>
      <c r="P554" s="2">
        <v>0</v>
      </c>
      <c r="Q554" s="2">
        <v>0</v>
      </c>
      <c r="R554" s="2">
        <v>0</v>
      </c>
      <c r="S554" s="2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553</v>
      </c>
    </row>
    <row r="555" spans="1:26">
      <c r="A555" t="s">
        <v>35</v>
      </c>
      <c r="B555" t="s">
        <v>16</v>
      </c>
      <c r="C555" s="1" t="str">
        <f>MID(iccwt20_2024[[#This Row],[Times]],FIND(",",iccwt20_2024[[#This Row],[Times]])+2,LEN(iccwt20_2024[[#This Row],[Times]])-FIND(",",iccwt20_2024[[#This Row],[Times]])-1)</f>
        <v>07:30 PM LOCAL  </v>
      </c>
      <c r="D555" s="1" t="str">
        <f>MID(iccwt20_2024[[#This Row],[Times]],FIND(",",iccwt20_2024[[#This Row],[Times]])-3,6)&amp;" 2024"</f>
        <v> 16, 0 2024</v>
      </c>
      <c r="E555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5" t="str">
        <f>TEXT(DATE(2024,MONTH(DATEVALUE(LEFT(iccwt20_2024[[#This Row],[Times]],3)&amp;" 1")),MID(iccwt20_2024[[#This Row],[Times]],5,2)),"dddd")</f>
        <v>Sunday</v>
      </c>
      <c r="G555" t="s">
        <v>919</v>
      </c>
      <c r="H555" t="s">
        <v>430</v>
      </c>
      <c r="I555" t="s">
        <v>424</v>
      </c>
      <c r="J555" t="s">
        <v>930</v>
      </c>
      <c r="K555" t="s">
        <v>358</v>
      </c>
      <c r="L555" s="2" t="s">
        <v>935</v>
      </c>
      <c r="M555" s="2">
        <v>0</v>
      </c>
      <c r="N555" s="2">
        <v>2</v>
      </c>
      <c r="O555" s="2">
        <f>iccwt20_2024[[#This Row],[scored_4s]]+iccwt20_2024[[#This Row],[scored_6s]]</f>
        <v>0</v>
      </c>
      <c r="P555" s="2">
        <v>0</v>
      </c>
      <c r="Q555" s="2">
        <v>0</v>
      </c>
      <c r="R555" s="2">
        <v>0</v>
      </c>
      <c r="S555" s="2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554</v>
      </c>
    </row>
    <row r="556" spans="1:26">
      <c r="A556" t="s">
        <v>35</v>
      </c>
      <c r="B556" t="s">
        <v>16</v>
      </c>
      <c r="C556" s="1" t="str">
        <f>MID(iccwt20_2024[[#This Row],[Times]],FIND(",",iccwt20_2024[[#This Row],[Times]])+2,LEN(iccwt20_2024[[#This Row],[Times]])-FIND(",",iccwt20_2024[[#This Row],[Times]])-1)</f>
        <v>07:30 PM LOCAL  </v>
      </c>
      <c r="D556" s="1" t="str">
        <f>MID(iccwt20_2024[[#This Row],[Times]],FIND(",",iccwt20_2024[[#This Row],[Times]])-3,6)&amp;" 2024"</f>
        <v> 16, 0 2024</v>
      </c>
      <c r="E556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6" t="str">
        <f>TEXT(DATE(2024,MONTH(DATEVALUE(LEFT(iccwt20_2024[[#This Row],[Times]],3)&amp;" 1")),MID(iccwt20_2024[[#This Row],[Times]],5,2)),"dddd")</f>
        <v>Sunday</v>
      </c>
      <c r="G556" t="s">
        <v>919</v>
      </c>
      <c r="H556" t="s">
        <v>430</v>
      </c>
      <c r="I556" t="s">
        <v>424</v>
      </c>
      <c r="J556" t="s">
        <v>930</v>
      </c>
      <c r="K556" t="s">
        <v>334</v>
      </c>
      <c r="L556" s="2" t="s">
        <v>475</v>
      </c>
      <c r="M556" s="2">
        <v>0</v>
      </c>
      <c r="N556" s="2">
        <v>0</v>
      </c>
      <c r="O556" s="2">
        <f>iccwt20_2024[[#This Row],[scored_4s]]+iccwt20_2024[[#This Row],[scored_6s]]</f>
        <v>0</v>
      </c>
      <c r="P556" s="2">
        <v>0</v>
      </c>
      <c r="Q556" s="2">
        <v>0</v>
      </c>
      <c r="R556" s="2">
        <v>0</v>
      </c>
      <c r="S556" s="2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555</v>
      </c>
    </row>
    <row r="557" spans="1:26">
      <c r="A557" t="s">
        <v>35</v>
      </c>
      <c r="B557" t="s">
        <v>16</v>
      </c>
      <c r="C557" s="1" t="str">
        <f>MID(iccwt20_2024[[#This Row],[Times]],FIND(",",iccwt20_2024[[#This Row],[Times]])+2,LEN(iccwt20_2024[[#This Row],[Times]])-FIND(",",iccwt20_2024[[#This Row],[Times]])-1)</f>
        <v>07:30 PM LOCAL  </v>
      </c>
      <c r="D557" s="1" t="str">
        <f>MID(iccwt20_2024[[#This Row],[Times]],FIND(",",iccwt20_2024[[#This Row],[Times]])-3,6)&amp;" 2024"</f>
        <v> 16, 0 2024</v>
      </c>
      <c r="E557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557" t="str">
        <f>TEXT(DATE(2024,MONTH(DATEVALUE(LEFT(iccwt20_2024[[#This Row],[Times]],3)&amp;" 1")),MID(iccwt20_2024[[#This Row],[Times]],5,2)),"dddd")</f>
        <v>Sunday</v>
      </c>
      <c r="G557" t="s">
        <v>919</v>
      </c>
      <c r="H557" t="s">
        <v>430</v>
      </c>
      <c r="I557" t="s">
        <v>424</v>
      </c>
      <c r="J557" t="s">
        <v>930</v>
      </c>
      <c r="K557" t="s">
        <v>18</v>
      </c>
      <c r="L557" s="2" t="s">
        <v>936</v>
      </c>
      <c r="M557" s="2">
        <v>0</v>
      </c>
      <c r="N557" s="2">
        <v>1</v>
      </c>
      <c r="O557" s="2">
        <f>iccwt20_2024[[#This Row],[scored_4s]]+iccwt20_2024[[#This Row],[scored_6s]]</f>
        <v>0</v>
      </c>
      <c r="P557" s="2">
        <v>0</v>
      </c>
      <c r="Q557" s="2">
        <v>0</v>
      </c>
      <c r="R557" s="2">
        <v>0</v>
      </c>
      <c r="S557" s="2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556</v>
      </c>
    </row>
    <row r="558" spans="1:26">
      <c r="A558" t="s">
        <v>86</v>
      </c>
      <c r="B558" t="s">
        <v>25</v>
      </c>
      <c r="C558" s="1" t="str">
        <f>MID(iccwt20_2024[[#This Row],[Times]],FIND(",",iccwt20_2024[[#This Row],[Times]])+2,LEN(iccwt20_2024[[#This Row],[Times]])-FIND(",",iccwt20_2024[[#This Row],[Times]])-1)</f>
        <v>08:30 PM LOCAL  </v>
      </c>
      <c r="D558" s="1" t="str">
        <f>MID(iccwt20_2024[[#This Row],[Times]],FIND(",",iccwt20_2024[[#This Row],[Times]])-3,6)&amp;" 2024"</f>
        <v> 16, 0 2024</v>
      </c>
      <c r="E558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58" t="str">
        <f>TEXT(DATE(2024,MONTH(DATEVALUE(LEFT(iccwt20_2024[[#This Row],[Times]],3)&amp;" 1")),MID(iccwt20_2024[[#This Row],[Times]],5,2)),"dddd")</f>
        <v>Sunday</v>
      </c>
      <c r="G558" t="s">
        <v>937</v>
      </c>
      <c r="H558" t="s">
        <v>439</v>
      </c>
      <c r="I558" t="s">
        <v>431</v>
      </c>
      <c r="J558" t="s">
        <v>938</v>
      </c>
      <c r="K558" t="s">
        <v>294</v>
      </c>
      <c r="L558" s="2" t="s">
        <v>939</v>
      </c>
      <c r="M558" s="2">
        <v>0</v>
      </c>
      <c r="N558" s="2">
        <v>2</v>
      </c>
      <c r="O558" s="2">
        <f>iccwt20_2024[[#This Row],[scored_4s]]+iccwt20_2024[[#This Row],[scored_6s]]</f>
        <v>0</v>
      </c>
      <c r="P558" s="2">
        <v>0</v>
      </c>
      <c r="Q558" s="2">
        <v>0</v>
      </c>
      <c r="R558" s="2">
        <v>0</v>
      </c>
      <c r="S558" s="2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557</v>
      </c>
    </row>
    <row r="559" spans="1:26">
      <c r="A559" t="s">
        <v>86</v>
      </c>
      <c r="B559" t="s">
        <v>25</v>
      </c>
      <c r="C559" s="1" t="str">
        <f>MID(iccwt20_2024[[#This Row],[Times]],FIND(",",iccwt20_2024[[#This Row],[Times]])+2,LEN(iccwt20_2024[[#This Row],[Times]])-FIND(",",iccwt20_2024[[#This Row],[Times]])-1)</f>
        <v>08:30 PM LOCAL  </v>
      </c>
      <c r="D559" s="1" t="str">
        <f>MID(iccwt20_2024[[#This Row],[Times]],FIND(",",iccwt20_2024[[#This Row],[Times]])-3,6)&amp;" 2024"</f>
        <v> 16, 0 2024</v>
      </c>
      <c r="E559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59" t="str">
        <f>TEXT(DATE(2024,MONTH(DATEVALUE(LEFT(iccwt20_2024[[#This Row],[Times]],3)&amp;" 1")),MID(iccwt20_2024[[#This Row],[Times]],5,2)),"dddd")</f>
        <v>Sunday</v>
      </c>
      <c r="G559" t="s">
        <v>937</v>
      </c>
      <c r="H559" t="s">
        <v>439</v>
      </c>
      <c r="I559" t="s">
        <v>431</v>
      </c>
      <c r="J559" t="s">
        <v>938</v>
      </c>
      <c r="K559" t="s">
        <v>209</v>
      </c>
      <c r="L559" s="2" t="s">
        <v>832</v>
      </c>
      <c r="M559" s="2">
        <v>46</v>
      </c>
      <c r="N559" s="2">
        <v>29</v>
      </c>
      <c r="O559" s="2">
        <f>iccwt20_2024[[#This Row],[scored_4s]]+iccwt20_2024[[#This Row],[scored_6s]]</f>
        <v>5</v>
      </c>
      <c r="P559" s="2">
        <v>5</v>
      </c>
      <c r="Q559" s="2">
        <v>0</v>
      </c>
      <c r="R559" s="2">
        <v>158.62</v>
      </c>
      <c r="S559" s="2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558</v>
      </c>
    </row>
    <row r="560" spans="1:26">
      <c r="A560" t="s">
        <v>86</v>
      </c>
      <c r="B560" t="s">
        <v>25</v>
      </c>
      <c r="C560" s="1" t="str">
        <f>MID(iccwt20_2024[[#This Row],[Times]],FIND(",",iccwt20_2024[[#This Row],[Times]])+2,LEN(iccwt20_2024[[#This Row],[Times]])-FIND(",",iccwt20_2024[[#This Row],[Times]])-1)</f>
        <v>08:30 PM LOCAL  </v>
      </c>
      <c r="D560" s="1" t="str">
        <f>MID(iccwt20_2024[[#This Row],[Times]],FIND(",",iccwt20_2024[[#This Row],[Times]])-3,6)&amp;" 2024"</f>
        <v> 16, 0 2024</v>
      </c>
      <c r="E560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0" t="str">
        <f>TEXT(DATE(2024,MONTH(DATEVALUE(LEFT(iccwt20_2024[[#This Row],[Times]],3)&amp;" 1")),MID(iccwt20_2024[[#This Row],[Times]],5,2)),"dddd")</f>
        <v>Sunday</v>
      </c>
      <c r="G560" t="s">
        <v>937</v>
      </c>
      <c r="H560" t="s">
        <v>439</v>
      </c>
      <c r="I560" t="s">
        <v>431</v>
      </c>
      <c r="J560" t="s">
        <v>938</v>
      </c>
      <c r="K560" t="s">
        <v>195</v>
      </c>
      <c r="L560" s="2" t="s">
        <v>940</v>
      </c>
      <c r="M560" s="2">
        <v>17</v>
      </c>
      <c r="N560" s="2">
        <v>20</v>
      </c>
      <c r="O560" s="2">
        <f>iccwt20_2024[[#This Row],[scored_4s]]+iccwt20_2024[[#This Row],[scored_6s]]</f>
        <v>2</v>
      </c>
      <c r="P560" s="2">
        <v>1</v>
      </c>
      <c r="Q560" s="2">
        <v>1</v>
      </c>
      <c r="R560" s="2">
        <v>85</v>
      </c>
      <c r="S560" s="2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559</v>
      </c>
    </row>
    <row r="561" spans="1:26">
      <c r="A561" t="s">
        <v>86</v>
      </c>
      <c r="B561" t="s">
        <v>25</v>
      </c>
      <c r="C561" s="1" t="str">
        <f>MID(iccwt20_2024[[#This Row],[Times]],FIND(",",iccwt20_2024[[#This Row],[Times]])+2,LEN(iccwt20_2024[[#This Row],[Times]])-FIND(",",iccwt20_2024[[#This Row],[Times]])-1)</f>
        <v>08:30 PM LOCAL  </v>
      </c>
      <c r="D561" s="1" t="str">
        <f>MID(iccwt20_2024[[#This Row],[Times]],FIND(",",iccwt20_2024[[#This Row],[Times]])-3,6)&amp;" 2024"</f>
        <v> 16, 0 2024</v>
      </c>
      <c r="E561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1" t="str">
        <f>TEXT(DATE(2024,MONTH(DATEVALUE(LEFT(iccwt20_2024[[#This Row],[Times]],3)&amp;" 1")),MID(iccwt20_2024[[#This Row],[Times]],5,2)),"dddd")</f>
        <v>Sunday</v>
      </c>
      <c r="G561" t="s">
        <v>937</v>
      </c>
      <c r="H561" t="s">
        <v>439</v>
      </c>
      <c r="I561" t="s">
        <v>431</v>
      </c>
      <c r="J561" t="s">
        <v>938</v>
      </c>
      <c r="K561" t="s">
        <v>132</v>
      </c>
      <c r="L561" s="2" t="s">
        <v>941</v>
      </c>
      <c r="M561" s="2">
        <v>34</v>
      </c>
      <c r="N561" s="2">
        <v>26</v>
      </c>
      <c r="O561" s="2">
        <f>iccwt20_2024[[#This Row],[scored_4s]]+iccwt20_2024[[#This Row],[scored_6s]]</f>
        <v>4</v>
      </c>
      <c r="P561" s="2">
        <v>3</v>
      </c>
      <c r="Q561" s="2">
        <v>1</v>
      </c>
      <c r="R561" s="2">
        <v>130.77</v>
      </c>
      <c r="S561" s="2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560</v>
      </c>
    </row>
    <row r="562" spans="1:26">
      <c r="A562" t="s">
        <v>86</v>
      </c>
      <c r="B562" t="s">
        <v>25</v>
      </c>
      <c r="C562" s="1" t="str">
        <f>MID(iccwt20_2024[[#This Row],[Times]],FIND(",",iccwt20_2024[[#This Row],[Times]])+2,LEN(iccwt20_2024[[#This Row],[Times]])-FIND(",",iccwt20_2024[[#This Row],[Times]])-1)</f>
        <v>08:30 PM LOCAL  </v>
      </c>
      <c r="D562" s="1" t="str">
        <f>MID(iccwt20_2024[[#This Row],[Times]],FIND(",",iccwt20_2024[[#This Row],[Times]])-3,6)&amp;" 2024"</f>
        <v> 16, 0 2024</v>
      </c>
      <c r="E562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2" t="str">
        <f>TEXT(DATE(2024,MONTH(DATEVALUE(LEFT(iccwt20_2024[[#This Row],[Times]],3)&amp;" 1")),MID(iccwt20_2024[[#This Row],[Times]],5,2)),"dddd")</f>
        <v>Sunday</v>
      </c>
      <c r="G562" t="s">
        <v>937</v>
      </c>
      <c r="H562" t="s">
        <v>439</v>
      </c>
      <c r="I562" t="s">
        <v>431</v>
      </c>
      <c r="J562" t="s">
        <v>938</v>
      </c>
      <c r="K562" t="s">
        <v>69</v>
      </c>
      <c r="L562" s="2" t="s">
        <v>942</v>
      </c>
      <c r="M562" s="2">
        <v>46</v>
      </c>
      <c r="N562" s="2">
        <v>21</v>
      </c>
      <c r="O562" s="2">
        <f>iccwt20_2024[[#This Row],[scored_4s]]+iccwt20_2024[[#This Row],[scored_6s]]</f>
        <v>6</v>
      </c>
      <c r="P562" s="2">
        <v>1</v>
      </c>
      <c r="Q562" s="2">
        <v>5</v>
      </c>
      <c r="R562" s="2">
        <v>219.05</v>
      </c>
      <c r="S562" s="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561</v>
      </c>
    </row>
    <row r="563" spans="1:26">
      <c r="A563" t="s">
        <v>86</v>
      </c>
      <c r="B563" t="s">
        <v>25</v>
      </c>
      <c r="C563" s="1" t="str">
        <f>MID(iccwt20_2024[[#This Row],[Times]],FIND(",",iccwt20_2024[[#This Row],[Times]])+2,LEN(iccwt20_2024[[#This Row],[Times]])-FIND(",",iccwt20_2024[[#This Row],[Times]])-1)</f>
        <v>08:30 PM LOCAL  </v>
      </c>
      <c r="D563" s="1" t="str">
        <f>MID(iccwt20_2024[[#This Row],[Times]],FIND(",",iccwt20_2024[[#This Row],[Times]])-3,6)&amp;" 2024"</f>
        <v> 16, 0 2024</v>
      </c>
      <c r="E563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3" t="str">
        <f>TEXT(DATE(2024,MONTH(DATEVALUE(LEFT(iccwt20_2024[[#This Row],[Times]],3)&amp;" 1")),MID(iccwt20_2024[[#This Row],[Times]],5,2)),"dddd")</f>
        <v>Sunday</v>
      </c>
      <c r="G563" t="s">
        <v>937</v>
      </c>
      <c r="H563" t="s">
        <v>439</v>
      </c>
      <c r="I563" t="s">
        <v>431</v>
      </c>
      <c r="J563" t="s">
        <v>938</v>
      </c>
      <c r="K563" t="s">
        <v>235</v>
      </c>
      <c r="L563" s="2" t="s">
        <v>475</v>
      </c>
      <c r="M563" s="2">
        <v>30</v>
      </c>
      <c r="N563" s="2">
        <v>15</v>
      </c>
      <c r="O563" s="2">
        <f>iccwt20_2024[[#This Row],[scored_4s]]+iccwt20_2024[[#This Row],[scored_6s]]</f>
        <v>3</v>
      </c>
      <c r="P563" s="2">
        <v>1</v>
      </c>
      <c r="Q563" s="2">
        <v>2</v>
      </c>
      <c r="R563" s="2">
        <v>200</v>
      </c>
      <c r="S563" s="2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562</v>
      </c>
    </row>
    <row r="564" spans="1:26">
      <c r="A564" t="s">
        <v>86</v>
      </c>
      <c r="B564" t="s">
        <v>25</v>
      </c>
      <c r="C564" s="1" t="str">
        <f>MID(iccwt20_2024[[#This Row],[Times]],FIND(",",iccwt20_2024[[#This Row],[Times]])+2,LEN(iccwt20_2024[[#This Row],[Times]])-FIND(",",iccwt20_2024[[#This Row],[Times]])-1)</f>
        <v>08:30 PM LOCAL  </v>
      </c>
      <c r="D564" s="1" t="str">
        <f>MID(iccwt20_2024[[#This Row],[Times]],FIND(",",iccwt20_2024[[#This Row],[Times]])-3,6)&amp;" 2024"</f>
        <v> 16, 0 2024</v>
      </c>
      <c r="E564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4" t="str">
        <f>TEXT(DATE(2024,MONTH(DATEVALUE(LEFT(iccwt20_2024[[#This Row],[Times]],3)&amp;" 1")),MID(iccwt20_2024[[#This Row],[Times]],5,2)),"dddd")</f>
        <v>Sunday</v>
      </c>
      <c r="G564" t="s">
        <v>937</v>
      </c>
      <c r="H564" t="s">
        <v>439</v>
      </c>
      <c r="I564" t="s">
        <v>431</v>
      </c>
      <c r="J564" t="s">
        <v>938</v>
      </c>
      <c r="K564" t="s">
        <v>347</v>
      </c>
      <c r="L564" s="2" t="s">
        <v>943</v>
      </c>
      <c r="M564" s="2">
        <v>0</v>
      </c>
      <c r="N564" s="2">
        <v>1</v>
      </c>
      <c r="O564" s="2">
        <f>iccwt20_2024[[#This Row],[scored_4s]]+iccwt20_2024[[#This Row],[scored_6s]]</f>
        <v>0</v>
      </c>
      <c r="P564" s="2">
        <v>0</v>
      </c>
      <c r="Q564" s="2">
        <v>0</v>
      </c>
      <c r="R564" s="2">
        <v>0</v>
      </c>
      <c r="S564" s="2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563</v>
      </c>
    </row>
    <row r="565" spans="1:26">
      <c r="A565" t="s">
        <v>86</v>
      </c>
      <c r="B565" t="s">
        <v>25</v>
      </c>
      <c r="C565" s="1" t="str">
        <f>MID(iccwt20_2024[[#This Row],[Times]],FIND(",",iccwt20_2024[[#This Row],[Times]])+2,LEN(iccwt20_2024[[#This Row],[Times]])-FIND(",",iccwt20_2024[[#This Row],[Times]])-1)</f>
        <v>08:30 PM LOCAL  </v>
      </c>
      <c r="D565" s="1" t="str">
        <f>MID(iccwt20_2024[[#This Row],[Times]],FIND(",",iccwt20_2024[[#This Row],[Times]])-3,6)&amp;" 2024"</f>
        <v> 16, 0 2024</v>
      </c>
      <c r="E565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5" t="str">
        <f>TEXT(DATE(2024,MONTH(DATEVALUE(LEFT(iccwt20_2024[[#This Row],[Times]],3)&amp;" 1")),MID(iccwt20_2024[[#This Row],[Times]],5,2)),"dddd")</f>
        <v>Sunday</v>
      </c>
      <c r="G565" t="s">
        <v>937</v>
      </c>
      <c r="H565" t="s">
        <v>439</v>
      </c>
      <c r="I565" t="s">
        <v>431</v>
      </c>
      <c r="J565" t="s">
        <v>938</v>
      </c>
      <c r="K565" t="s">
        <v>390</v>
      </c>
      <c r="L565" s="2" t="s">
        <v>475</v>
      </c>
      <c r="M565" s="2">
        <v>20</v>
      </c>
      <c r="N565" s="2">
        <v>6</v>
      </c>
      <c r="O565" s="2">
        <f>iccwt20_2024[[#This Row],[scored_4s]]+iccwt20_2024[[#This Row],[scored_6s]]</f>
        <v>3</v>
      </c>
      <c r="P565" s="2">
        <v>1</v>
      </c>
      <c r="Q565" s="2">
        <v>2</v>
      </c>
      <c r="R565" s="2">
        <v>333.33</v>
      </c>
      <c r="S565" s="2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564</v>
      </c>
    </row>
    <row r="566" spans="1:26">
      <c r="A566" t="s">
        <v>86</v>
      </c>
      <c r="B566" t="s">
        <v>25</v>
      </c>
      <c r="C566" s="1" t="str">
        <f>MID(iccwt20_2024[[#This Row],[Times]],FIND(",",iccwt20_2024[[#This Row],[Times]])+2,LEN(iccwt20_2024[[#This Row],[Times]])-FIND(",",iccwt20_2024[[#This Row],[Times]])-1)</f>
        <v>08:30 PM LOCAL  </v>
      </c>
      <c r="D566" s="1" t="str">
        <f>MID(iccwt20_2024[[#This Row],[Times]],FIND(",",iccwt20_2024[[#This Row],[Times]])-3,6)&amp;" 2024"</f>
        <v> 16, 0 2024</v>
      </c>
      <c r="E566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6" t="str">
        <f>TEXT(DATE(2024,MONTH(DATEVALUE(LEFT(iccwt20_2024[[#This Row],[Times]],3)&amp;" 1")),MID(iccwt20_2024[[#This Row],[Times]],5,2)),"dddd")</f>
        <v>Sunday</v>
      </c>
      <c r="G566" t="s">
        <v>937</v>
      </c>
      <c r="H566" t="s">
        <v>431</v>
      </c>
      <c r="I566" t="s">
        <v>439</v>
      </c>
      <c r="J566" t="s">
        <v>944</v>
      </c>
      <c r="K566" t="s">
        <v>245</v>
      </c>
      <c r="L566" s="2" t="s">
        <v>945</v>
      </c>
      <c r="M566" s="2">
        <v>31</v>
      </c>
      <c r="N566" s="2">
        <v>23</v>
      </c>
      <c r="O566" s="2">
        <f>iccwt20_2024[[#This Row],[scored_4s]]+iccwt20_2024[[#This Row],[scored_6s]]</f>
        <v>5</v>
      </c>
      <c r="P566" s="2">
        <v>2</v>
      </c>
      <c r="Q566" s="2">
        <v>3</v>
      </c>
      <c r="R566" s="2">
        <v>134.78</v>
      </c>
      <c r="S566" s="2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565</v>
      </c>
    </row>
    <row r="567" spans="1:26">
      <c r="A567" t="s">
        <v>86</v>
      </c>
      <c r="B567" t="s">
        <v>25</v>
      </c>
      <c r="C567" s="1" t="str">
        <f>MID(iccwt20_2024[[#This Row],[Times]],FIND(",",iccwt20_2024[[#This Row],[Times]])+2,LEN(iccwt20_2024[[#This Row],[Times]])-FIND(",",iccwt20_2024[[#This Row],[Times]])-1)</f>
        <v>08:30 PM LOCAL  </v>
      </c>
      <c r="D567" s="1" t="str">
        <f>MID(iccwt20_2024[[#This Row],[Times]],FIND(",",iccwt20_2024[[#This Row],[Times]])-3,6)&amp;" 2024"</f>
        <v> 16, 0 2024</v>
      </c>
      <c r="E567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7" t="str">
        <f>TEXT(DATE(2024,MONTH(DATEVALUE(LEFT(iccwt20_2024[[#This Row],[Times]],3)&amp;" 1")),MID(iccwt20_2024[[#This Row],[Times]],5,2)),"dddd")</f>
        <v>Sunday</v>
      </c>
      <c r="G567" t="s">
        <v>937</v>
      </c>
      <c r="H567" t="s">
        <v>431</v>
      </c>
      <c r="I567" t="s">
        <v>439</v>
      </c>
      <c r="J567" t="s">
        <v>944</v>
      </c>
      <c r="K567" t="s">
        <v>239</v>
      </c>
      <c r="L567" s="2" t="s">
        <v>527</v>
      </c>
      <c r="M567" s="2">
        <v>11</v>
      </c>
      <c r="N567" s="2">
        <v>8</v>
      </c>
      <c r="O567" s="2">
        <f>iccwt20_2024[[#This Row],[scored_4s]]+iccwt20_2024[[#This Row],[scored_6s]]</f>
        <v>1</v>
      </c>
      <c r="P567" s="2">
        <v>0</v>
      </c>
      <c r="Q567" s="2">
        <v>1</v>
      </c>
      <c r="R567" s="2">
        <v>137.5</v>
      </c>
      <c r="S567" s="2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566</v>
      </c>
    </row>
    <row r="568" spans="1:26">
      <c r="A568" t="s">
        <v>86</v>
      </c>
      <c r="B568" t="s">
        <v>25</v>
      </c>
      <c r="C568" s="1" t="str">
        <f>MID(iccwt20_2024[[#This Row],[Times]],FIND(",",iccwt20_2024[[#This Row],[Times]])+2,LEN(iccwt20_2024[[#This Row],[Times]])-FIND(",",iccwt20_2024[[#This Row],[Times]])-1)</f>
        <v>08:30 PM LOCAL  </v>
      </c>
      <c r="D568" s="1" t="str">
        <f>MID(iccwt20_2024[[#This Row],[Times]],FIND(",",iccwt20_2024[[#This Row],[Times]])-3,6)&amp;" 2024"</f>
        <v> 16, 0 2024</v>
      </c>
      <c r="E568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8" t="str">
        <f>TEXT(DATE(2024,MONTH(DATEVALUE(LEFT(iccwt20_2024[[#This Row],[Times]],3)&amp;" 1")),MID(iccwt20_2024[[#This Row],[Times]],5,2)),"dddd")</f>
        <v>Sunday</v>
      </c>
      <c r="G568" t="s">
        <v>937</v>
      </c>
      <c r="H568" t="s">
        <v>431</v>
      </c>
      <c r="I568" t="s">
        <v>439</v>
      </c>
      <c r="J568" t="s">
        <v>944</v>
      </c>
      <c r="K568" t="s">
        <v>387</v>
      </c>
      <c r="L568" s="2" t="s">
        <v>528</v>
      </c>
      <c r="M568" s="2">
        <v>7</v>
      </c>
      <c r="N568" s="2">
        <v>10</v>
      </c>
      <c r="O568" s="2">
        <f>iccwt20_2024[[#This Row],[scored_4s]]+iccwt20_2024[[#This Row],[scored_6s]]</f>
        <v>0</v>
      </c>
      <c r="P568" s="2">
        <v>0</v>
      </c>
      <c r="Q568" s="2">
        <v>0</v>
      </c>
      <c r="R568" s="2">
        <v>70</v>
      </c>
      <c r="S568" s="2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567</v>
      </c>
    </row>
    <row r="569" spans="1:26">
      <c r="A569" t="s">
        <v>86</v>
      </c>
      <c r="B569" t="s">
        <v>25</v>
      </c>
      <c r="C569" s="1" t="str">
        <f>MID(iccwt20_2024[[#This Row],[Times]],FIND(",",iccwt20_2024[[#This Row],[Times]])+2,LEN(iccwt20_2024[[#This Row],[Times]])-FIND(",",iccwt20_2024[[#This Row],[Times]])-1)</f>
        <v>08:30 PM LOCAL  </v>
      </c>
      <c r="D569" s="1" t="str">
        <f>MID(iccwt20_2024[[#This Row],[Times]],FIND(",",iccwt20_2024[[#This Row],[Times]])-3,6)&amp;" 2024"</f>
        <v> 16, 0 2024</v>
      </c>
      <c r="E569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69" t="str">
        <f>TEXT(DATE(2024,MONTH(DATEVALUE(LEFT(iccwt20_2024[[#This Row],[Times]],3)&amp;" 1")),MID(iccwt20_2024[[#This Row],[Times]],5,2)),"dddd")</f>
        <v>Sunday</v>
      </c>
      <c r="G569" t="s">
        <v>937</v>
      </c>
      <c r="H569" t="s">
        <v>431</v>
      </c>
      <c r="I569" t="s">
        <v>439</v>
      </c>
      <c r="J569" t="s">
        <v>944</v>
      </c>
      <c r="K569" t="s">
        <v>367</v>
      </c>
      <c r="L569" s="2" t="s">
        <v>946</v>
      </c>
      <c r="M569" s="2">
        <v>11</v>
      </c>
      <c r="N569" s="2">
        <v>9</v>
      </c>
      <c r="O569" s="2">
        <f>iccwt20_2024[[#This Row],[scored_4s]]+iccwt20_2024[[#This Row],[scored_6s]]</f>
        <v>1</v>
      </c>
      <c r="P569" s="2">
        <v>0</v>
      </c>
      <c r="Q569" s="2">
        <v>1</v>
      </c>
      <c r="R569" s="2">
        <v>122.22</v>
      </c>
      <c r="S569" s="2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568</v>
      </c>
    </row>
    <row r="570" spans="1:26">
      <c r="A570" t="s">
        <v>86</v>
      </c>
      <c r="B570" t="s">
        <v>25</v>
      </c>
      <c r="C570" s="1" t="str">
        <f>MID(iccwt20_2024[[#This Row],[Times]],FIND(",",iccwt20_2024[[#This Row],[Times]])+2,LEN(iccwt20_2024[[#This Row],[Times]])-FIND(",",iccwt20_2024[[#This Row],[Times]])-1)</f>
        <v>08:30 PM LOCAL  </v>
      </c>
      <c r="D570" s="1" t="str">
        <f>MID(iccwt20_2024[[#This Row],[Times]],FIND(",",iccwt20_2024[[#This Row],[Times]])-3,6)&amp;" 2024"</f>
        <v> 16, 0 2024</v>
      </c>
      <c r="E570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0" t="str">
        <f>TEXT(DATE(2024,MONTH(DATEVALUE(LEFT(iccwt20_2024[[#This Row],[Times]],3)&amp;" 1")),MID(iccwt20_2024[[#This Row],[Times]],5,2)),"dddd")</f>
        <v>Sunday</v>
      </c>
      <c r="G570" t="s">
        <v>937</v>
      </c>
      <c r="H570" t="s">
        <v>431</v>
      </c>
      <c r="I570" t="s">
        <v>439</v>
      </c>
      <c r="J570" t="s">
        <v>944</v>
      </c>
      <c r="K570" t="s">
        <v>337</v>
      </c>
      <c r="L570" s="2" t="s">
        <v>947</v>
      </c>
      <c r="M570" s="2">
        <v>31</v>
      </c>
      <c r="N570" s="2">
        <v>24</v>
      </c>
      <c r="O570" s="2">
        <f>iccwt20_2024[[#This Row],[scored_4s]]+iccwt20_2024[[#This Row],[scored_6s]]</f>
        <v>3</v>
      </c>
      <c r="P570" s="2">
        <v>2</v>
      </c>
      <c r="Q570" s="2">
        <v>1</v>
      </c>
      <c r="R570" s="2">
        <v>129.17</v>
      </c>
      <c r="S570" s="2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569</v>
      </c>
    </row>
    <row r="571" spans="1:26">
      <c r="A571" t="s">
        <v>86</v>
      </c>
      <c r="B571" t="s">
        <v>25</v>
      </c>
      <c r="C571" s="1" t="str">
        <f>MID(iccwt20_2024[[#This Row],[Times]],FIND(",",iccwt20_2024[[#This Row],[Times]])+2,LEN(iccwt20_2024[[#This Row],[Times]])-FIND(",",iccwt20_2024[[#This Row],[Times]])-1)</f>
        <v>08:30 PM LOCAL  </v>
      </c>
      <c r="D571" s="1" t="str">
        <f>MID(iccwt20_2024[[#This Row],[Times]],FIND(",",iccwt20_2024[[#This Row],[Times]])-3,6)&amp;" 2024"</f>
        <v> 16, 0 2024</v>
      </c>
      <c r="E571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1" t="str">
        <f>TEXT(DATE(2024,MONTH(DATEVALUE(LEFT(iccwt20_2024[[#This Row],[Times]],3)&amp;" 1")),MID(iccwt20_2024[[#This Row],[Times]],5,2)),"dddd")</f>
        <v>Sunday</v>
      </c>
      <c r="G571" t="s">
        <v>937</v>
      </c>
      <c r="H571" t="s">
        <v>431</v>
      </c>
      <c r="I571" t="s">
        <v>439</v>
      </c>
      <c r="J571" t="s">
        <v>944</v>
      </c>
      <c r="K571" t="s">
        <v>95</v>
      </c>
      <c r="L571" s="2" t="s">
        <v>529</v>
      </c>
      <c r="M571" s="2">
        <v>3</v>
      </c>
      <c r="N571" s="2">
        <v>5</v>
      </c>
      <c r="O571" s="2">
        <f>iccwt20_2024[[#This Row],[scored_4s]]+iccwt20_2024[[#This Row],[scored_6s]]</f>
        <v>0</v>
      </c>
      <c r="P571" s="2">
        <v>0</v>
      </c>
      <c r="Q571" s="2">
        <v>0</v>
      </c>
      <c r="R571" s="2">
        <v>60</v>
      </c>
      <c r="S571" s="2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570</v>
      </c>
    </row>
    <row r="572" spans="1:26">
      <c r="A572" t="s">
        <v>86</v>
      </c>
      <c r="B572" t="s">
        <v>25</v>
      </c>
      <c r="C572" s="1" t="str">
        <f>MID(iccwt20_2024[[#This Row],[Times]],FIND(",",iccwt20_2024[[#This Row],[Times]])+2,LEN(iccwt20_2024[[#This Row],[Times]])-FIND(",",iccwt20_2024[[#This Row],[Times]])-1)</f>
        <v>08:30 PM LOCAL  </v>
      </c>
      <c r="D572" s="1" t="str">
        <f>MID(iccwt20_2024[[#This Row],[Times]],FIND(",",iccwt20_2024[[#This Row],[Times]])-3,6)&amp;" 2024"</f>
        <v> 16, 0 2024</v>
      </c>
      <c r="E572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2" t="str">
        <f>TEXT(DATE(2024,MONTH(DATEVALUE(LEFT(iccwt20_2024[[#This Row],[Times]],3)&amp;" 1")),MID(iccwt20_2024[[#This Row],[Times]],5,2)),"dddd")</f>
        <v>Sunday</v>
      </c>
      <c r="G572" t="s">
        <v>937</v>
      </c>
      <c r="H572" t="s">
        <v>431</v>
      </c>
      <c r="I572" t="s">
        <v>439</v>
      </c>
      <c r="J572" t="s">
        <v>944</v>
      </c>
      <c r="K572" t="s">
        <v>218</v>
      </c>
      <c r="L572" s="2" t="s">
        <v>948</v>
      </c>
      <c r="M572" s="2">
        <v>0</v>
      </c>
      <c r="N572" s="2">
        <v>1</v>
      </c>
      <c r="O572" s="2">
        <f>iccwt20_2024[[#This Row],[scored_4s]]+iccwt20_2024[[#This Row],[scored_6s]]</f>
        <v>0</v>
      </c>
      <c r="P572" s="2">
        <v>0</v>
      </c>
      <c r="Q572" s="2">
        <v>0</v>
      </c>
      <c r="R572" s="2">
        <v>0</v>
      </c>
      <c r="S572" s="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571</v>
      </c>
    </row>
    <row r="573" spans="1:26">
      <c r="A573" t="s">
        <v>86</v>
      </c>
      <c r="B573" t="s">
        <v>25</v>
      </c>
      <c r="C573" s="1" t="str">
        <f>MID(iccwt20_2024[[#This Row],[Times]],FIND(",",iccwt20_2024[[#This Row],[Times]])+2,LEN(iccwt20_2024[[#This Row],[Times]])-FIND(",",iccwt20_2024[[#This Row],[Times]])-1)</f>
        <v>08:30 PM LOCAL  </v>
      </c>
      <c r="D573" s="1" t="str">
        <f>MID(iccwt20_2024[[#This Row],[Times]],FIND(",",iccwt20_2024[[#This Row],[Times]])-3,6)&amp;" 2024"</f>
        <v> 16, 0 2024</v>
      </c>
      <c r="E573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3" t="str">
        <f>TEXT(DATE(2024,MONTH(DATEVALUE(LEFT(iccwt20_2024[[#This Row],[Times]],3)&amp;" 1")),MID(iccwt20_2024[[#This Row],[Times]],5,2)),"dddd")</f>
        <v>Sunday</v>
      </c>
      <c r="G573" t="s">
        <v>937</v>
      </c>
      <c r="H573" t="s">
        <v>431</v>
      </c>
      <c r="I573" t="s">
        <v>439</v>
      </c>
      <c r="J573" t="s">
        <v>944</v>
      </c>
      <c r="K573" t="s">
        <v>375</v>
      </c>
      <c r="L573" s="2" t="s">
        <v>949</v>
      </c>
      <c r="M573" s="2">
        <v>2</v>
      </c>
      <c r="N573" s="2">
        <v>4</v>
      </c>
      <c r="O573" s="2">
        <f>iccwt20_2024[[#This Row],[scored_4s]]+iccwt20_2024[[#This Row],[scored_6s]]</f>
        <v>0</v>
      </c>
      <c r="P573" s="2">
        <v>0</v>
      </c>
      <c r="Q573" s="2">
        <v>0</v>
      </c>
      <c r="R573" s="2">
        <v>50</v>
      </c>
      <c r="S573" s="2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572</v>
      </c>
    </row>
    <row r="574" spans="1:26">
      <c r="A574" t="s">
        <v>86</v>
      </c>
      <c r="B574" t="s">
        <v>25</v>
      </c>
      <c r="C574" s="1" t="str">
        <f>MID(iccwt20_2024[[#This Row],[Times]],FIND(",",iccwt20_2024[[#This Row],[Times]])+2,LEN(iccwt20_2024[[#This Row],[Times]])-FIND(",",iccwt20_2024[[#This Row],[Times]])-1)</f>
        <v>08:30 PM LOCAL  </v>
      </c>
      <c r="D574" s="1" t="str">
        <f>MID(iccwt20_2024[[#This Row],[Times]],FIND(",",iccwt20_2024[[#This Row],[Times]])-3,6)&amp;" 2024"</f>
        <v> 16, 0 2024</v>
      </c>
      <c r="E574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4" t="str">
        <f>TEXT(DATE(2024,MONTH(DATEVALUE(LEFT(iccwt20_2024[[#This Row],[Times]],3)&amp;" 1")),MID(iccwt20_2024[[#This Row],[Times]],5,2)),"dddd")</f>
        <v>Sunday</v>
      </c>
      <c r="G574" t="s">
        <v>937</v>
      </c>
      <c r="H574" t="s">
        <v>431</v>
      </c>
      <c r="I574" t="s">
        <v>439</v>
      </c>
      <c r="J574" t="s">
        <v>944</v>
      </c>
      <c r="K574" t="s">
        <v>67</v>
      </c>
      <c r="L574" s="2" t="s">
        <v>950</v>
      </c>
      <c r="M574" s="2">
        <v>10</v>
      </c>
      <c r="N574" s="2">
        <v>8</v>
      </c>
      <c r="O574" s="2">
        <f>iccwt20_2024[[#This Row],[scored_4s]]+iccwt20_2024[[#This Row],[scored_6s]]</f>
        <v>1</v>
      </c>
      <c r="P574" s="2">
        <v>1</v>
      </c>
      <c r="Q574" s="2">
        <v>0</v>
      </c>
      <c r="R574" s="2">
        <v>125</v>
      </c>
      <c r="S574" s="2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573</v>
      </c>
    </row>
    <row r="575" spans="1:26">
      <c r="A575" t="s">
        <v>86</v>
      </c>
      <c r="B575" t="s">
        <v>25</v>
      </c>
      <c r="C575" s="1" t="str">
        <f>MID(iccwt20_2024[[#This Row],[Times]],FIND(",",iccwt20_2024[[#This Row],[Times]])+2,LEN(iccwt20_2024[[#This Row],[Times]])-FIND(",",iccwt20_2024[[#This Row],[Times]])-1)</f>
        <v>08:30 PM LOCAL  </v>
      </c>
      <c r="D575" s="1" t="str">
        <f>MID(iccwt20_2024[[#This Row],[Times]],FIND(",",iccwt20_2024[[#This Row],[Times]])-3,6)&amp;" 2024"</f>
        <v> 16, 0 2024</v>
      </c>
      <c r="E575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5" t="str">
        <f>TEXT(DATE(2024,MONTH(DATEVALUE(LEFT(iccwt20_2024[[#This Row],[Times]],3)&amp;" 1")),MID(iccwt20_2024[[#This Row],[Times]],5,2)),"dddd")</f>
        <v>Sunday</v>
      </c>
      <c r="G575" t="s">
        <v>937</v>
      </c>
      <c r="H575" t="s">
        <v>431</v>
      </c>
      <c r="I575" t="s">
        <v>439</v>
      </c>
      <c r="J575" t="s">
        <v>944</v>
      </c>
      <c r="K575" t="s">
        <v>296</v>
      </c>
      <c r="L575" s="2" t="s">
        <v>686</v>
      </c>
      <c r="M575" s="2">
        <v>3</v>
      </c>
      <c r="N575" s="2">
        <v>8</v>
      </c>
      <c r="O575" s="2">
        <f>iccwt20_2024[[#This Row],[scored_4s]]+iccwt20_2024[[#This Row],[scored_6s]]</f>
        <v>0</v>
      </c>
      <c r="P575" s="2">
        <v>0</v>
      </c>
      <c r="Q575" s="2">
        <v>0</v>
      </c>
      <c r="R575" s="2">
        <v>37.5</v>
      </c>
      <c r="S575" s="2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574</v>
      </c>
    </row>
    <row r="576" spans="1:26">
      <c r="A576" t="s">
        <v>86</v>
      </c>
      <c r="B576" t="s">
        <v>25</v>
      </c>
      <c r="C576" s="1" t="str">
        <f>MID(iccwt20_2024[[#This Row],[Times]],FIND(",",iccwt20_2024[[#This Row],[Times]])+2,LEN(iccwt20_2024[[#This Row],[Times]])-FIND(",",iccwt20_2024[[#This Row],[Times]])-1)</f>
        <v>08:30 PM LOCAL  </v>
      </c>
      <c r="D576" s="1" t="str">
        <f>MID(iccwt20_2024[[#This Row],[Times]],FIND(",",iccwt20_2024[[#This Row],[Times]])-3,6)&amp;" 2024"</f>
        <v> 16, 0 2024</v>
      </c>
      <c r="E576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576" t="str">
        <f>TEXT(DATE(2024,MONTH(DATEVALUE(LEFT(iccwt20_2024[[#This Row],[Times]],3)&amp;" 1")),MID(iccwt20_2024[[#This Row],[Times]],5,2)),"dddd")</f>
        <v>Sunday</v>
      </c>
      <c r="G576" t="s">
        <v>937</v>
      </c>
      <c r="H576" t="s">
        <v>431</v>
      </c>
      <c r="I576" t="s">
        <v>439</v>
      </c>
      <c r="J576" t="s">
        <v>944</v>
      </c>
      <c r="K576" t="s">
        <v>389</v>
      </c>
      <c r="L576" s="2" t="s">
        <v>475</v>
      </c>
      <c r="M576" s="2">
        <v>1</v>
      </c>
      <c r="N576" s="2">
        <v>1</v>
      </c>
      <c r="O576" s="2">
        <f>iccwt20_2024[[#This Row],[scored_4s]]+iccwt20_2024[[#This Row],[scored_6s]]</f>
        <v>0</v>
      </c>
      <c r="P576" s="2">
        <v>0</v>
      </c>
      <c r="Q576" s="2">
        <v>0</v>
      </c>
      <c r="R576" s="2">
        <v>100</v>
      </c>
      <c r="S576" s="2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575</v>
      </c>
    </row>
    <row r="577" spans="1:26">
      <c r="A577" t="s">
        <v>66</v>
      </c>
      <c r="B577" t="s">
        <v>19</v>
      </c>
      <c r="C577" s="1" t="str">
        <f>MID(iccwt20_2024[[#This Row],[Times]],FIND(",",iccwt20_2024[[#This Row],[Times]])+2,LEN(iccwt20_2024[[#This Row],[Times]])-FIND(",",iccwt20_2024[[#This Row],[Times]])-1)</f>
        <v>10:30 AM LOCAL  </v>
      </c>
      <c r="D577" s="1" t="str">
        <f>MID(iccwt20_2024[[#This Row],[Times]],FIND(",",iccwt20_2024[[#This Row],[Times]])-3,6)&amp;" 2024"</f>
        <v> 17, 1 2024</v>
      </c>
      <c r="E577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77" t="str">
        <f>TEXT(DATE(2024,MONTH(DATEVALUE(LEFT(iccwt20_2024[[#This Row],[Times]],3)&amp;" 1")),MID(iccwt20_2024[[#This Row],[Times]],5,2)),"dddd")</f>
        <v>Monday</v>
      </c>
      <c r="G577" t="s">
        <v>951</v>
      </c>
      <c r="H577" t="s">
        <v>436</v>
      </c>
      <c r="I577" t="s">
        <v>432</v>
      </c>
      <c r="J577" t="s">
        <v>952</v>
      </c>
      <c r="K577" t="s">
        <v>377</v>
      </c>
      <c r="L577" s="2" t="s">
        <v>953</v>
      </c>
      <c r="M577" s="2">
        <v>1</v>
      </c>
      <c r="N577" s="2">
        <v>2</v>
      </c>
      <c r="O577" s="2">
        <f>iccwt20_2024[[#This Row],[scored_4s]]+iccwt20_2024[[#This Row],[scored_6s]]</f>
        <v>0</v>
      </c>
      <c r="P577" s="2">
        <v>0</v>
      </c>
      <c r="Q577" s="2">
        <v>0</v>
      </c>
      <c r="R577" s="2">
        <v>50</v>
      </c>
      <c r="S577" s="2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576</v>
      </c>
    </row>
    <row r="578" spans="1:26">
      <c r="A578" t="s">
        <v>66</v>
      </c>
      <c r="B578" t="s">
        <v>19</v>
      </c>
      <c r="C578" s="1" t="str">
        <f>MID(iccwt20_2024[[#This Row],[Times]],FIND(",",iccwt20_2024[[#This Row],[Times]])+2,LEN(iccwt20_2024[[#This Row],[Times]])-FIND(",",iccwt20_2024[[#This Row],[Times]])-1)</f>
        <v>10:30 AM LOCAL  </v>
      </c>
      <c r="D578" s="1" t="str">
        <f>MID(iccwt20_2024[[#This Row],[Times]],FIND(",",iccwt20_2024[[#This Row],[Times]])-3,6)&amp;" 2024"</f>
        <v> 17, 1 2024</v>
      </c>
      <c r="E578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78" t="str">
        <f>TEXT(DATE(2024,MONTH(DATEVALUE(LEFT(iccwt20_2024[[#This Row],[Times]],3)&amp;" 1")),MID(iccwt20_2024[[#This Row],[Times]],5,2)),"dddd")</f>
        <v>Monday</v>
      </c>
      <c r="G578" t="s">
        <v>951</v>
      </c>
      <c r="H578" t="s">
        <v>436</v>
      </c>
      <c r="I578" t="s">
        <v>432</v>
      </c>
      <c r="J578" t="s">
        <v>952</v>
      </c>
      <c r="K578" t="s">
        <v>71</v>
      </c>
      <c r="L578" s="2" t="s">
        <v>954</v>
      </c>
      <c r="M578" s="2">
        <v>6</v>
      </c>
      <c r="N578" s="2">
        <v>16</v>
      </c>
      <c r="O578" s="2">
        <f>iccwt20_2024[[#This Row],[scored_4s]]+iccwt20_2024[[#This Row],[scored_6s]]</f>
        <v>1</v>
      </c>
      <c r="P578" s="2">
        <v>1</v>
      </c>
      <c r="Q578" s="2">
        <v>0</v>
      </c>
      <c r="R578" s="2">
        <v>37.5</v>
      </c>
      <c r="S578" s="2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577</v>
      </c>
    </row>
    <row r="579" spans="1:26">
      <c r="A579" t="s">
        <v>66</v>
      </c>
      <c r="B579" t="s">
        <v>19</v>
      </c>
      <c r="C579" s="1" t="str">
        <f>MID(iccwt20_2024[[#This Row],[Times]],FIND(",",iccwt20_2024[[#This Row],[Times]])+2,LEN(iccwt20_2024[[#This Row],[Times]])-FIND(",",iccwt20_2024[[#This Row],[Times]])-1)</f>
        <v>10:30 AM LOCAL  </v>
      </c>
      <c r="D579" s="1" t="str">
        <f>MID(iccwt20_2024[[#This Row],[Times]],FIND(",",iccwt20_2024[[#This Row],[Times]])-3,6)&amp;" 2024"</f>
        <v> 17, 1 2024</v>
      </c>
      <c r="E579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79" t="str">
        <f>TEXT(DATE(2024,MONTH(DATEVALUE(LEFT(iccwt20_2024[[#This Row],[Times]],3)&amp;" 1")),MID(iccwt20_2024[[#This Row],[Times]],5,2)),"dddd")</f>
        <v>Monday</v>
      </c>
      <c r="G579" t="s">
        <v>951</v>
      </c>
      <c r="H579" t="s">
        <v>436</v>
      </c>
      <c r="I579" t="s">
        <v>432</v>
      </c>
      <c r="J579" t="s">
        <v>952</v>
      </c>
      <c r="K579" t="s">
        <v>114</v>
      </c>
      <c r="L579" s="2" t="s">
        <v>804</v>
      </c>
      <c r="M579" s="2">
        <v>17</v>
      </c>
      <c r="N579" s="2">
        <v>25</v>
      </c>
      <c r="O579" s="2">
        <f>iccwt20_2024[[#This Row],[scored_4s]]+iccwt20_2024[[#This Row],[scored_6s]]</f>
        <v>2</v>
      </c>
      <c r="P579" s="2">
        <v>2</v>
      </c>
      <c r="Q579" s="2">
        <v>0</v>
      </c>
      <c r="R579" s="2">
        <v>68</v>
      </c>
      <c r="S579" s="2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578</v>
      </c>
    </row>
    <row r="580" spans="1:26">
      <c r="A580" t="s">
        <v>66</v>
      </c>
      <c r="B580" t="s">
        <v>19</v>
      </c>
      <c r="C580" s="1" t="str">
        <f>MID(iccwt20_2024[[#This Row],[Times]],FIND(",",iccwt20_2024[[#This Row],[Times]])+2,LEN(iccwt20_2024[[#This Row],[Times]])-FIND(",",iccwt20_2024[[#This Row],[Times]])-1)</f>
        <v>10:30 AM LOCAL  </v>
      </c>
      <c r="D580" s="1" t="str">
        <f>MID(iccwt20_2024[[#This Row],[Times]],FIND(",",iccwt20_2024[[#This Row],[Times]])-3,6)&amp;" 2024"</f>
        <v> 17, 1 2024</v>
      </c>
      <c r="E580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0" t="str">
        <f>TEXT(DATE(2024,MONTH(DATEVALUE(LEFT(iccwt20_2024[[#This Row],[Times]],3)&amp;" 1")),MID(iccwt20_2024[[#This Row],[Times]],5,2)),"dddd")</f>
        <v>Monday</v>
      </c>
      <c r="G580" t="s">
        <v>951</v>
      </c>
      <c r="H580" t="s">
        <v>436</v>
      </c>
      <c r="I580" t="s">
        <v>432</v>
      </c>
      <c r="J580" t="s">
        <v>952</v>
      </c>
      <c r="K580" t="s">
        <v>339</v>
      </c>
      <c r="L580" s="2" t="s">
        <v>955</v>
      </c>
      <c r="M580" s="2">
        <v>12</v>
      </c>
      <c r="N580" s="2">
        <v>27</v>
      </c>
      <c r="O580" s="2">
        <f>iccwt20_2024[[#This Row],[scored_4s]]+iccwt20_2024[[#This Row],[scored_6s]]</f>
        <v>1</v>
      </c>
      <c r="P580" s="2">
        <v>1</v>
      </c>
      <c r="Q580" s="2">
        <v>0</v>
      </c>
      <c r="R580" s="2">
        <v>44.44</v>
      </c>
      <c r="S580" s="2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579</v>
      </c>
    </row>
    <row r="581" spans="1:26">
      <c r="A581" t="s">
        <v>66</v>
      </c>
      <c r="B581" t="s">
        <v>19</v>
      </c>
      <c r="C581" s="1" t="str">
        <f>MID(iccwt20_2024[[#This Row],[Times]],FIND(",",iccwt20_2024[[#This Row],[Times]])+2,LEN(iccwt20_2024[[#This Row],[Times]])-FIND(",",iccwt20_2024[[#This Row],[Times]])-1)</f>
        <v>10:30 AM LOCAL  </v>
      </c>
      <c r="D581" s="1" t="str">
        <f>MID(iccwt20_2024[[#This Row],[Times]],FIND(",",iccwt20_2024[[#This Row],[Times]])-3,6)&amp;" 2024"</f>
        <v> 17, 1 2024</v>
      </c>
      <c r="E581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1" t="str">
        <f>TEXT(DATE(2024,MONTH(DATEVALUE(LEFT(iccwt20_2024[[#This Row],[Times]],3)&amp;" 1")),MID(iccwt20_2024[[#This Row],[Times]],5,2)),"dddd")</f>
        <v>Monday</v>
      </c>
      <c r="G581" t="s">
        <v>951</v>
      </c>
      <c r="H581" t="s">
        <v>436</v>
      </c>
      <c r="I581" t="s">
        <v>432</v>
      </c>
      <c r="J581" t="s">
        <v>952</v>
      </c>
      <c r="K581" t="s">
        <v>166</v>
      </c>
      <c r="L581" s="2" t="s">
        <v>658</v>
      </c>
      <c r="M581" s="2">
        <v>7</v>
      </c>
      <c r="N581" s="2">
        <v>11</v>
      </c>
      <c r="O581" s="2">
        <f>iccwt20_2024[[#This Row],[scored_4s]]+iccwt20_2024[[#This Row],[scored_6s]]</f>
        <v>1</v>
      </c>
      <c r="P581" s="2">
        <v>1</v>
      </c>
      <c r="Q581" s="2">
        <v>0</v>
      </c>
      <c r="R581" s="2">
        <v>63.64</v>
      </c>
      <c r="S581" s="2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580</v>
      </c>
    </row>
    <row r="582" spans="1:26">
      <c r="A582" t="s">
        <v>66</v>
      </c>
      <c r="B582" t="s">
        <v>19</v>
      </c>
      <c r="C582" s="1" t="str">
        <f>MID(iccwt20_2024[[#This Row],[Times]],FIND(",",iccwt20_2024[[#This Row],[Times]])+2,LEN(iccwt20_2024[[#This Row],[Times]])-FIND(",",iccwt20_2024[[#This Row],[Times]])-1)</f>
        <v>10:30 AM LOCAL  </v>
      </c>
      <c r="D582" s="1" t="str">
        <f>MID(iccwt20_2024[[#This Row],[Times]],FIND(",",iccwt20_2024[[#This Row],[Times]])-3,6)&amp;" 2024"</f>
        <v> 17, 1 2024</v>
      </c>
      <c r="E582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2" t="str">
        <f>TEXT(DATE(2024,MONTH(DATEVALUE(LEFT(iccwt20_2024[[#This Row],[Times]],3)&amp;" 1")),MID(iccwt20_2024[[#This Row],[Times]],5,2)),"dddd")</f>
        <v>Monday</v>
      </c>
      <c r="G582" t="s">
        <v>951</v>
      </c>
      <c r="H582" t="s">
        <v>436</v>
      </c>
      <c r="I582" t="s">
        <v>432</v>
      </c>
      <c r="J582" t="s">
        <v>952</v>
      </c>
      <c r="K582" t="s">
        <v>113</v>
      </c>
      <c r="L582" s="2" t="s">
        <v>873</v>
      </c>
      <c r="M582" s="2">
        <v>1</v>
      </c>
      <c r="N582" s="2">
        <v>6</v>
      </c>
      <c r="O582" s="2">
        <f>iccwt20_2024[[#This Row],[scored_4s]]+iccwt20_2024[[#This Row],[scored_6s]]</f>
        <v>0</v>
      </c>
      <c r="P582" s="2">
        <v>0</v>
      </c>
      <c r="Q582" s="2">
        <v>0</v>
      </c>
      <c r="R582" s="2">
        <v>16.67</v>
      </c>
      <c r="S582" s="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581</v>
      </c>
    </row>
    <row r="583" spans="1:26">
      <c r="A583" t="s">
        <v>66</v>
      </c>
      <c r="B583" t="s">
        <v>19</v>
      </c>
      <c r="C583" s="1" t="str">
        <f>MID(iccwt20_2024[[#This Row],[Times]],FIND(",",iccwt20_2024[[#This Row],[Times]])+2,LEN(iccwt20_2024[[#This Row],[Times]])-FIND(",",iccwt20_2024[[#This Row],[Times]])-1)</f>
        <v>10:30 AM LOCAL  </v>
      </c>
      <c r="D583" s="1" t="str">
        <f>MID(iccwt20_2024[[#This Row],[Times]],FIND(",",iccwt20_2024[[#This Row],[Times]])-3,6)&amp;" 2024"</f>
        <v> 17, 1 2024</v>
      </c>
      <c r="E583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3" t="str">
        <f>TEXT(DATE(2024,MONTH(DATEVALUE(LEFT(iccwt20_2024[[#This Row],[Times]],3)&amp;" 1")),MID(iccwt20_2024[[#This Row],[Times]],5,2)),"dddd")</f>
        <v>Monday</v>
      </c>
      <c r="G583" t="s">
        <v>951</v>
      </c>
      <c r="H583" t="s">
        <v>436</v>
      </c>
      <c r="I583" t="s">
        <v>432</v>
      </c>
      <c r="J583" t="s">
        <v>952</v>
      </c>
      <c r="K583" t="s">
        <v>205</v>
      </c>
      <c r="L583" s="2" t="s">
        <v>956</v>
      </c>
      <c r="M583" s="2">
        <v>5</v>
      </c>
      <c r="N583" s="2">
        <v>7</v>
      </c>
      <c r="O583" s="2">
        <f>iccwt20_2024[[#This Row],[scored_4s]]+iccwt20_2024[[#This Row],[scored_6s]]</f>
        <v>1</v>
      </c>
      <c r="P583" s="2">
        <v>1</v>
      </c>
      <c r="Q583" s="2">
        <v>0</v>
      </c>
      <c r="R583" s="2">
        <v>71.43</v>
      </c>
      <c r="S583" s="2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582</v>
      </c>
    </row>
    <row r="584" spans="1:26">
      <c r="A584" t="s">
        <v>66</v>
      </c>
      <c r="B584" t="s">
        <v>19</v>
      </c>
      <c r="C584" s="1" t="str">
        <f>MID(iccwt20_2024[[#This Row],[Times]],FIND(",",iccwt20_2024[[#This Row],[Times]])+2,LEN(iccwt20_2024[[#This Row],[Times]])-FIND(",",iccwt20_2024[[#This Row],[Times]])-1)</f>
        <v>10:30 AM LOCAL  </v>
      </c>
      <c r="D584" s="1" t="str">
        <f>MID(iccwt20_2024[[#This Row],[Times]],FIND(",",iccwt20_2024[[#This Row],[Times]])-3,6)&amp;" 2024"</f>
        <v> 17, 1 2024</v>
      </c>
      <c r="E584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4" t="str">
        <f>TEXT(DATE(2024,MONTH(DATEVALUE(LEFT(iccwt20_2024[[#This Row],[Times]],3)&amp;" 1")),MID(iccwt20_2024[[#This Row],[Times]],5,2)),"dddd")</f>
        <v>Monday</v>
      </c>
      <c r="G584" t="s">
        <v>951</v>
      </c>
      <c r="H584" t="s">
        <v>436</v>
      </c>
      <c r="I584" t="s">
        <v>432</v>
      </c>
      <c r="J584" t="s">
        <v>952</v>
      </c>
      <c r="K584" t="s">
        <v>283</v>
      </c>
      <c r="L584" s="2" t="s">
        <v>957</v>
      </c>
      <c r="M584" s="2">
        <v>14</v>
      </c>
      <c r="N584" s="2">
        <v>13</v>
      </c>
      <c r="O584" s="2">
        <f>iccwt20_2024[[#This Row],[scored_4s]]+iccwt20_2024[[#This Row],[scored_6s]]</f>
        <v>2</v>
      </c>
      <c r="P584" s="2">
        <v>1</v>
      </c>
      <c r="Q584" s="2">
        <v>1</v>
      </c>
      <c r="R584" s="2">
        <v>107.69</v>
      </c>
      <c r="S584" s="2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583</v>
      </c>
    </row>
    <row r="585" spans="1:26">
      <c r="A585" t="s">
        <v>66</v>
      </c>
      <c r="B585" t="s">
        <v>19</v>
      </c>
      <c r="C585" s="1" t="str">
        <f>MID(iccwt20_2024[[#This Row],[Times]],FIND(",",iccwt20_2024[[#This Row],[Times]])+2,LEN(iccwt20_2024[[#This Row],[Times]])-FIND(",",iccwt20_2024[[#This Row],[Times]])-1)</f>
        <v>10:30 AM LOCAL  </v>
      </c>
      <c r="D585" s="1" t="str">
        <f>MID(iccwt20_2024[[#This Row],[Times]],FIND(",",iccwt20_2024[[#This Row],[Times]])-3,6)&amp;" 2024"</f>
        <v> 17, 1 2024</v>
      </c>
      <c r="E585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5" t="str">
        <f>TEXT(DATE(2024,MONTH(DATEVALUE(LEFT(iccwt20_2024[[#This Row],[Times]],3)&amp;" 1")),MID(iccwt20_2024[[#This Row],[Times]],5,2)),"dddd")</f>
        <v>Monday</v>
      </c>
      <c r="G585" t="s">
        <v>951</v>
      </c>
      <c r="H585" t="s">
        <v>436</v>
      </c>
      <c r="I585" t="s">
        <v>432</v>
      </c>
      <c r="J585" t="s">
        <v>952</v>
      </c>
      <c r="K585" t="s">
        <v>36</v>
      </c>
      <c r="L585" s="2" t="s">
        <v>958</v>
      </c>
      <c r="M585" s="2">
        <v>3</v>
      </c>
      <c r="N585" s="2">
        <v>7</v>
      </c>
      <c r="O585" s="2">
        <f>iccwt20_2024[[#This Row],[scored_4s]]+iccwt20_2024[[#This Row],[scored_6s]]</f>
        <v>0</v>
      </c>
      <c r="P585" s="2">
        <v>0</v>
      </c>
      <c r="Q585" s="2">
        <v>0</v>
      </c>
      <c r="R585" s="2">
        <v>42.86</v>
      </c>
      <c r="S585" s="2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584</v>
      </c>
    </row>
    <row r="586" spans="1:26">
      <c r="A586" t="s">
        <v>66</v>
      </c>
      <c r="B586" t="s">
        <v>19</v>
      </c>
      <c r="C586" s="1" t="str">
        <f>MID(iccwt20_2024[[#This Row],[Times]],FIND(",",iccwt20_2024[[#This Row],[Times]])+2,LEN(iccwt20_2024[[#This Row],[Times]])-FIND(",",iccwt20_2024[[#This Row],[Times]])-1)</f>
        <v>10:30 AM LOCAL  </v>
      </c>
      <c r="D586" s="1" t="str">
        <f>MID(iccwt20_2024[[#This Row],[Times]],FIND(",",iccwt20_2024[[#This Row],[Times]])-3,6)&amp;" 2024"</f>
        <v> 17, 1 2024</v>
      </c>
      <c r="E586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6" t="str">
        <f>TEXT(DATE(2024,MONTH(DATEVALUE(LEFT(iccwt20_2024[[#This Row],[Times]],3)&amp;" 1")),MID(iccwt20_2024[[#This Row],[Times]],5,2)),"dddd")</f>
        <v>Monday</v>
      </c>
      <c r="G586" t="s">
        <v>951</v>
      </c>
      <c r="H586" t="s">
        <v>436</v>
      </c>
      <c r="I586" t="s">
        <v>432</v>
      </c>
      <c r="J586" t="s">
        <v>952</v>
      </c>
      <c r="K586" t="s">
        <v>191</v>
      </c>
      <c r="L586" s="2" t="s">
        <v>959</v>
      </c>
      <c r="M586" s="2">
        <v>0</v>
      </c>
      <c r="N586" s="2">
        <v>3</v>
      </c>
      <c r="O586" s="2">
        <f>iccwt20_2024[[#This Row],[scored_4s]]+iccwt20_2024[[#This Row],[scored_6s]]</f>
        <v>0</v>
      </c>
      <c r="P586" s="2">
        <v>0</v>
      </c>
      <c r="Q586" s="2">
        <v>0</v>
      </c>
      <c r="R586" s="2">
        <v>0</v>
      </c>
      <c r="S586" s="2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585</v>
      </c>
    </row>
    <row r="587" spans="1:26">
      <c r="A587" t="s">
        <v>66</v>
      </c>
      <c r="B587" t="s">
        <v>19</v>
      </c>
      <c r="C587" s="1" t="str">
        <f>MID(iccwt20_2024[[#This Row],[Times]],FIND(",",iccwt20_2024[[#This Row],[Times]])+2,LEN(iccwt20_2024[[#This Row],[Times]])-FIND(",",iccwt20_2024[[#This Row],[Times]])-1)</f>
        <v>10:30 AM LOCAL  </v>
      </c>
      <c r="D587" s="1" t="str">
        <f>MID(iccwt20_2024[[#This Row],[Times]],FIND(",",iccwt20_2024[[#This Row],[Times]])-3,6)&amp;" 2024"</f>
        <v> 17, 1 2024</v>
      </c>
      <c r="E587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7" t="str">
        <f>TEXT(DATE(2024,MONTH(DATEVALUE(LEFT(iccwt20_2024[[#This Row],[Times]],3)&amp;" 1")),MID(iccwt20_2024[[#This Row],[Times]],5,2)),"dddd")</f>
        <v>Monday</v>
      </c>
      <c r="G587" t="s">
        <v>951</v>
      </c>
      <c r="H587" t="s">
        <v>436</v>
      </c>
      <c r="I587" t="s">
        <v>432</v>
      </c>
      <c r="J587" t="s">
        <v>952</v>
      </c>
      <c r="K587" t="s">
        <v>338</v>
      </c>
      <c r="L587" s="2" t="s">
        <v>475</v>
      </c>
      <c r="M587" s="2">
        <v>1</v>
      </c>
      <c r="N587" s="2">
        <v>1</v>
      </c>
      <c r="O587" s="2">
        <f>iccwt20_2024[[#This Row],[scored_4s]]+iccwt20_2024[[#This Row],[scored_6s]]</f>
        <v>0</v>
      </c>
      <c r="P587" s="2">
        <v>0</v>
      </c>
      <c r="Q587" s="2">
        <v>0</v>
      </c>
      <c r="R587" s="2">
        <v>100</v>
      </c>
      <c r="S587" s="2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586</v>
      </c>
    </row>
    <row r="588" spans="1:26">
      <c r="A588" t="s">
        <v>66</v>
      </c>
      <c r="B588" t="s">
        <v>19</v>
      </c>
      <c r="C588" s="1" t="str">
        <f>MID(iccwt20_2024[[#This Row],[Times]],FIND(",",iccwt20_2024[[#This Row],[Times]])+2,LEN(iccwt20_2024[[#This Row],[Times]])-FIND(",",iccwt20_2024[[#This Row],[Times]])-1)</f>
        <v>10:30 AM LOCAL  </v>
      </c>
      <c r="D588" s="1" t="str">
        <f>MID(iccwt20_2024[[#This Row],[Times]],FIND(",",iccwt20_2024[[#This Row],[Times]])-3,6)&amp;" 2024"</f>
        <v> 17, 1 2024</v>
      </c>
      <c r="E588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8" t="str">
        <f>TEXT(DATE(2024,MONTH(DATEVALUE(LEFT(iccwt20_2024[[#This Row],[Times]],3)&amp;" 1")),MID(iccwt20_2024[[#This Row],[Times]],5,2)),"dddd")</f>
        <v>Monday</v>
      </c>
      <c r="G588" t="s">
        <v>951</v>
      </c>
      <c r="H588" t="s">
        <v>432</v>
      </c>
      <c r="I588" t="s">
        <v>436</v>
      </c>
      <c r="J588" t="s">
        <v>960</v>
      </c>
      <c r="K588" t="s">
        <v>144</v>
      </c>
      <c r="L588" s="2" t="s">
        <v>961</v>
      </c>
      <c r="M588" s="2">
        <v>0</v>
      </c>
      <c r="N588" s="2">
        <v>2</v>
      </c>
      <c r="O588" s="2">
        <f>iccwt20_2024[[#This Row],[scored_4s]]+iccwt20_2024[[#This Row],[scored_6s]]</f>
        <v>0</v>
      </c>
      <c r="P588" s="2">
        <v>0</v>
      </c>
      <c r="Q588" s="2">
        <v>0</v>
      </c>
      <c r="R588" s="2">
        <v>0</v>
      </c>
      <c r="S588" s="2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587</v>
      </c>
    </row>
    <row r="589" spans="1:26">
      <c r="A589" t="s">
        <v>66</v>
      </c>
      <c r="B589" t="s">
        <v>19</v>
      </c>
      <c r="C589" s="1" t="str">
        <f>MID(iccwt20_2024[[#This Row],[Times]],FIND(",",iccwt20_2024[[#This Row],[Times]])+2,LEN(iccwt20_2024[[#This Row],[Times]])-FIND(",",iccwt20_2024[[#This Row],[Times]])-1)</f>
        <v>10:30 AM LOCAL  </v>
      </c>
      <c r="D589" s="1" t="str">
        <f>MID(iccwt20_2024[[#This Row],[Times]],FIND(",",iccwt20_2024[[#This Row],[Times]])-3,6)&amp;" 2024"</f>
        <v> 17, 1 2024</v>
      </c>
      <c r="E589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89" t="str">
        <f>TEXT(DATE(2024,MONTH(DATEVALUE(LEFT(iccwt20_2024[[#This Row],[Times]],3)&amp;" 1")),MID(iccwt20_2024[[#This Row],[Times]],5,2)),"dddd")</f>
        <v>Monday</v>
      </c>
      <c r="G589" t="s">
        <v>951</v>
      </c>
      <c r="H589" t="s">
        <v>432</v>
      </c>
      <c r="I589" t="s">
        <v>436</v>
      </c>
      <c r="J589" t="s">
        <v>960</v>
      </c>
      <c r="K589" t="s">
        <v>131</v>
      </c>
      <c r="L589" s="2" t="s">
        <v>962</v>
      </c>
      <c r="M589" s="2">
        <v>35</v>
      </c>
      <c r="N589" s="2">
        <v>32</v>
      </c>
      <c r="O589" s="2">
        <f>iccwt20_2024[[#This Row],[scored_4s]]+iccwt20_2024[[#This Row],[scored_6s]]</f>
        <v>5</v>
      </c>
      <c r="P589" s="2">
        <v>2</v>
      </c>
      <c r="Q589" s="2">
        <v>3</v>
      </c>
      <c r="R589" s="2">
        <v>109.38</v>
      </c>
      <c r="S589" s="2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588</v>
      </c>
    </row>
    <row r="590" spans="1:26">
      <c r="A590" t="s">
        <v>66</v>
      </c>
      <c r="B590" t="s">
        <v>19</v>
      </c>
      <c r="C590" s="1" t="str">
        <f>MID(iccwt20_2024[[#This Row],[Times]],FIND(",",iccwt20_2024[[#This Row],[Times]])+2,LEN(iccwt20_2024[[#This Row],[Times]])-FIND(",",iccwt20_2024[[#This Row],[Times]])-1)</f>
        <v>10:30 AM LOCAL  </v>
      </c>
      <c r="D590" s="1" t="str">
        <f>MID(iccwt20_2024[[#This Row],[Times]],FIND(",",iccwt20_2024[[#This Row],[Times]])-3,6)&amp;" 2024"</f>
        <v> 17, 1 2024</v>
      </c>
      <c r="E590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90" t="str">
        <f>TEXT(DATE(2024,MONTH(DATEVALUE(LEFT(iccwt20_2024[[#This Row],[Times]],3)&amp;" 1")),MID(iccwt20_2024[[#This Row],[Times]],5,2)),"dddd")</f>
        <v>Monday</v>
      </c>
      <c r="G590" t="s">
        <v>951</v>
      </c>
      <c r="H590" t="s">
        <v>432</v>
      </c>
      <c r="I590" t="s">
        <v>436</v>
      </c>
      <c r="J590" t="s">
        <v>960</v>
      </c>
      <c r="K590" t="s">
        <v>303</v>
      </c>
      <c r="L590" s="2" t="s">
        <v>963</v>
      </c>
      <c r="M590" s="2">
        <v>6</v>
      </c>
      <c r="N590" s="2">
        <v>11</v>
      </c>
      <c r="O590" s="2">
        <f>iccwt20_2024[[#This Row],[scored_4s]]+iccwt20_2024[[#This Row],[scored_6s]]</f>
        <v>0</v>
      </c>
      <c r="P590" s="2">
        <v>0</v>
      </c>
      <c r="Q590" s="2">
        <v>0</v>
      </c>
      <c r="R590" s="2">
        <v>54.55</v>
      </c>
      <c r="S590" s="2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589</v>
      </c>
    </row>
    <row r="591" spans="1:26">
      <c r="A591" t="s">
        <v>66</v>
      </c>
      <c r="B591" t="s">
        <v>19</v>
      </c>
      <c r="C591" s="1" t="str">
        <f>MID(iccwt20_2024[[#This Row],[Times]],FIND(",",iccwt20_2024[[#This Row],[Times]])+2,LEN(iccwt20_2024[[#This Row],[Times]])-FIND(",",iccwt20_2024[[#This Row],[Times]])-1)</f>
        <v>10:30 AM LOCAL  </v>
      </c>
      <c r="D591" s="1" t="str">
        <f>MID(iccwt20_2024[[#This Row],[Times]],FIND(",",iccwt20_2024[[#This Row],[Times]])-3,6)&amp;" 2024"</f>
        <v> 17, 1 2024</v>
      </c>
      <c r="E591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91" t="str">
        <f>TEXT(DATE(2024,MONTH(DATEVALUE(LEFT(iccwt20_2024[[#This Row],[Times]],3)&amp;" 1")),MID(iccwt20_2024[[#This Row],[Times]],5,2)),"dddd")</f>
        <v>Monday</v>
      </c>
      <c r="G591" t="s">
        <v>951</v>
      </c>
      <c r="H591" t="s">
        <v>432</v>
      </c>
      <c r="I591" t="s">
        <v>436</v>
      </c>
      <c r="J591" t="s">
        <v>960</v>
      </c>
      <c r="K591" t="s">
        <v>196</v>
      </c>
      <c r="L591" s="2" t="s">
        <v>475</v>
      </c>
      <c r="M591" s="2">
        <v>18</v>
      </c>
      <c r="N591" s="2">
        <v>17</v>
      </c>
      <c r="O591" s="2">
        <f>iccwt20_2024[[#This Row],[scored_4s]]+iccwt20_2024[[#This Row],[scored_6s]]</f>
        <v>2</v>
      </c>
      <c r="P591" s="2">
        <v>2</v>
      </c>
      <c r="Q591" s="2">
        <v>0</v>
      </c>
      <c r="R591" s="2">
        <v>105.88</v>
      </c>
      <c r="S591" s="2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590</v>
      </c>
    </row>
    <row r="592" spans="1:26">
      <c r="A592" t="s">
        <v>66</v>
      </c>
      <c r="B592" t="s">
        <v>19</v>
      </c>
      <c r="C592" s="1" t="str">
        <f>MID(iccwt20_2024[[#This Row],[Times]],FIND(",",iccwt20_2024[[#This Row],[Times]])+2,LEN(iccwt20_2024[[#This Row],[Times]])-FIND(",",iccwt20_2024[[#This Row],[Times]])-1)</f>
        <v>10:30 AM LOCAL  </v>
      </c>
      <c r="D592" s="1" t="str">
        <f>MID(iccwt20_2024[[#This Row],[Times]],FIND(",",iccwt20_2024[[#This Row],[Times]])-3,6)&amp;" 2024"</f>
        <v> 17, 1 2024</v>
      </c>
      <c r="E592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592" t="str">
        <f>TEXT(DATE(2024,MONTH(DATEVALUE(LEFT(iccwt20_2024[[#This Row],[Times]],3)&amp;" 1")),MID(iccwt20_2024[[#This Row],[Times]],5,2)),"dddd")</f>
        <v>Monday</v>
      </c>
      <c r="G592" t="s">
        <v>951</v>
      </c>
      <c r="H592" t="s">
        <v>432</v>
      </c>
      <c r="I592" t="s">
        <v>436</v>
      </c>
      <c r="J592" t="s">
        <v>960</v>
      </c>
      <c r="K592" t="s">
        <v>124</v>
      </c>
      <c r="L592" s="2" t="s">
        <v>475</v>
      </c>
      <c r="M592" s="2">
        <v>19</v>
      </c>
      <c r="N592" s="2">
        <v>12</v>
      </c>
      <c r="O592" s="2">
        <f>iccwt20_2024[[#This Row],[scored_4s]]+iccwt20_2024[[#This Row],[scored_6s]]</f>
        <v>3</v>
      </c>
      <c r="P592" s="2">
        <v>3</v>
      </c>
      <c r="Q592" s="2">
        <v>0</v>
      </c>
      <c r="R592" s="2">
        <v>158.33</v>
      </c>
      <c r="S592" s="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591</v>
      </c>
    </row>
    <row r="593" spans="1:26">
      <c r="A593" t="s">
        <v>96</v>
      </c>
      <c r="B593" t="s">
        <v>25</v>
      </c>
      <c r="C593" s="1" t="str">
        <f>MID(iccwt20_2024[[#This Row],[Times]],FIND(",",iccwt20_2024[[#This Row],[Times]])+2,LEN(iccwt20_2024[[#This Row],[Times]])-FIND(",",iccwt20_2024[[#This Row],[Times]])-1)</f>
        <v>08:30 PM LOCAL  </v>
      </c>
      <c r="D593" s="1" t="str">
        <f>MID(iccwt20_2024[[#This Row],[Times]],FIND(",",iccwt20_2024[[#This Row],[Times]])-3,6)&amp;" 2024"</f>
        <v> 17, 0 2024</v>
      </c>
      <c r="E593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3" t="str">
        <f>TEXT(DATE(2024,MONTH(DATEVALUE(LEFT(iccwt20_2024[[#This Row],[Times]],3)&amp;" 1")),MID(iccwt20_2024[[#This Row],[Times]],5,2)),"dddd")</f>
        <v>Monday</v>
      </c>
      <c r="G593" t="s">
        <v>964</v>
      </c>
      <c r="H593" t="s">
        <v>442</v>
      </c>
      <c r="I593" t="s">
        <v>422</v>
      </c>
      <c r="J593" t="s">
        <v>965</v>
      </c>
      <c r="K593" t="s">
        <v>109</v>
      </c>
      <c r="L593" s="2" t="s">
        <v>966</v>
      </c>
      <c r="M593" s="2">
        <v>7</v>
      </c>
      <c r="N593" s="2">
        <v>6</v>
      </c>
      <c r="O593" s="2">
        <f>iccwt20_2024[[#This Row],[scored_4s]]+iccwt20_2024[[#This Row],[scored_6s]]</f>
        <v>1</v>
      </c>
      <c r="P593" s="2">
        <v>1</v>
      </c>
      <c r="Q593" s="2">
        <v>0</v>
      </c>
      <c r="R593" s="2">
        <v>116.67</v>
      </c>
      <c r="S593" s="2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592</v>
      </c>
    </row>
    <row r="594" spans="1:26">
      <c r="A594" t="s">
        <v>96</v>
      </c>
      <c r="B594" t="s">
        <v>25</v>
      </c>
      <c r="C594" s="1" t="str">
        <f>MID(iccwt20_2024[[#This Row],[Times]],FIND(",",iccwt20_2024[[#This Row],[Times]])+2,LEN(iccwt20_2024[[#This Row],[Times]])-FIND(",",iccwt20_2024[[#This Row],[Times]])-1)</f>
        <v>08:30 PM LOCAL  </v>
      </c>
      <c r="D594" s="1" t="str">
        <f>MID(iccwt20_2024[[#This Row],[Times]],FIND(",",iccwt20_2024[[#This Row],[Times]])-3,6)&amp;" 2024"</f>
        <v> 17, 0 2024</v>
      </c>
      <c r="E594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4" t="str">
        <f>TEXT(DATE(2024,MONTH(DATEVALUE(LEFT(iccwt20_2024[[#This Row],[Times]],3)&amp;" 1")),MID(iccwt20_2024[[#This Row],[Times]],5,2)),"dddd")</f>
        <v>Monday</v>
      </c>
      <c r="G594" t="s">
        <v>964</v>
      </c>
      <c r="H594" t="s">
        <v>442</v>
      </c>
      <c r="I594" t="s">
        <v>422</v>
      </c>
      <c r="J594" t="s">
        <v>965</v>
      </c>
      <c r="K594" t="s">
        <v>171</v>
      </c>
      <c r="L594" s="2" t="s">
        <v>542</v>
      </c>
      <c r="M594" s="2">
        <v>43</v>
      </c>
      <c r="N594" s="2">
        <v>27</v>
      </c>
      <c r="O594" s="2">
        <f>iccwt20_2024[[#This Row],[scored_4s]]+iccwt20_2024[[#This Row],[scored_6s]]</f>
        <v>8</v>
      </c>
      <c r="P594" s="2">
        <v>8</v>
      </c>
      <c r="Q594" s="2">
        <v>0</v>
      </c>
      <c r="R594" s="2">
        <v>159.26</v>
      </c>
      <c r="S594" s="2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593</v>
      </c>
    </row>
    <row r="595" spans="1:26">
      <c r="A595" t="s">
        <v>96</v>
      </c>
      <c r="B595" t="s">
        <v>25</v>
      </c>
      <c r="C595" s="1" t="str">
        <f>MID(iccwt20_2024[[#This Row],[Times]],FIND(",",iccwt20_2024[[#This Row],[Times]])+2,LEN(iccwt20_2024[[#This Row],[Times]])-FIND(",",iccwt20_2024[[#This Row],[Times]])-1)</f>
        <v>08:30 PM LOCAL  </v>
      </c>
      <c r="D595" s="1" t="str">
        <f>MID(iccwt20_2024[[#This Row],[Times]],FIND(",",iccwt20_2024[[#This Row],[Times]])-3,6)&amp;" 2024"</f>
        <v> 17, 0 2024</v>
      </c>
      <c r="E595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5" t="str">
        <f>TEXT(DATE(2024,MONTH(DATEVALUE(LEFT(iccwt20_2024[[#This Row],[Times]],3)&amp;" 1")),MID(iccwt20_2024[[#This Row],[Times]],5,2)),"dddd")</f>
        <v>Monday</v>
      </c>
      <c r="G595" t="s">
        <v>964</v>
      </c>
      <c r="H595" t="s">
        <v>442</v>
      </c>
      <c r="I595" t="s">
        <v>422</v>
      </c>
      <c r="J595" t="s">
        <v>965</v>
      </c>
      <c r="K595" t="s">
        <v>298</v>
      </c>
      <c r="L595" s="2" t="s">
        <v>967</v>
      </c>
      <c r="M595" s="2">
        <v>98</v>
      </c>
      <c r="N595" s="2">
        <v>53</v>
      </c>
      <c r="O595" s="2">
        <f>iccwt20_2024[[#This Row],[scored_4s]]+iccwt20_2024[[#This Row],[scored_6s]]</f>
        <v>14</v>
      </c>
      <c r="P595" s="2">
        <v>6</v>
      </c>
      <c r="Q595" s="2">
        <v>8</v>
      </c>
      <c r="R595" s="2">
        <v>184.91</v>
      </c>
      <c r="S595" s="2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594</v>
      </c>
    </row>
    <row r="596" spans="1:26">
      <c r="A596" t="s">
        <v>96</v>
      </c>
      <c r="B596" t="s">
        <v>25</v>
      </c>
      <c r="C596" s="1" t="str">
        <f>MID(iccwt20_2024[[#This Row],[Times]],FIND(",",iccwt20_2024[[#This Row],[Times]])+2,LEN(iccwt20_2024[[#This Row],[Times]])-FIND(",",iccwt20_2024[[#This Row],[Times]])-1)</f>
        <v>08:30 PM LOCAL  </v>
      </c>
      <c r="D596" s="1" t="str">
        <f>MID(iccwt20_2024[[#This Row],[Times]],FIND(",",iccwt20_2024[[#This Row],[Times]])-3,6)&amp;" 2024"</f>
        <v> 17, 0 2024</v>
      </c>
      <c r="E596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6" t="str">
        <f>TEXT(DATE(2024,MONTH(DATEVALUE(LEFT(iccwt20_2024[[#This Row],[Times]],3)&amp;" 1")),MID(iccwt20_2024[[#This Row],[Times]],5,2)),"dddd")</f>
        <v>Monday</v>
      </c>
      <c r="G596" t="s">
        <v>964</v>
      </c>
      <c r="H596" t="s">
        <v>442</v>
      </c>
      <c r="I596" t="s">
        <v>422</v>
      </c>
      <c r="J596" t="s">
        <v>965</v>
      </c>
      <c r="K596" t="s">
        <v>343</v>
      </c>
      <c r="L596" s="2" t="s">
        <v>968</v>
      </c>
      <c r="M596" s="2">
        <v>25</v>
      </c>
      <c r="N596" s="2">
        <v>17</v>
      </c>
      <c r="O596" s="2">
        <f>iccwt20_2024[[#This Row],[scored_4s]]+iccwt20_2024[[#This Row],[scored_6s]]</f>
        <v>2</v>
      </c>
      <c r="P596" s="2">
        <v>0</v>
      </c>
      <c r="Q596" s="2">
        <v>2</v>
      </c>
      <c r="R596" s="2">
        <v>147.06</v>
      </c>
      <c r="S596" s="2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595</v>
      </c>
    </row>
    <row r="597" spans="1:26">
      <c r="A597" t="s">
        <v>90</v>
      </c>
      <c r="B597" t="s">
        <v>28</v>
      </c>
      <c r="C597" s="1" t="str">
        <f>MID(iccwt20_2024[[#This Row],[Times]],FIND(",",iccwt20_2024[[#This Row],[Times]])+2,LEN(iccwt20_2024[[#This Row],[Times]])-FIND(",",iccwt20_2024[[#This Row],[Times]])-1)</f>
        <v>07:30 PM LOCAL  </v>
      </c>
      <c r="D597" s="1" t="str">
        <f>MID(iccwt20_2024[[#This Row],[Times]],FIND(",",iccwt20_2024[[#This Row],[Times]])-3,6)&amp;" 2024"</f>
        <v> 01, 0 2024</v>
      </c>
      <c r="E597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597" t="str">
        <f>TEXT(DATE(2024,MONTH(DATEVALUE(LEFT(iccwt20_2024[[#This Row],[Times]],3)&amp;" 1")),MID(iccwt20_2024[[#This Row],[Times]],5,2)),"dddd")</f>
        <v>Saturday</v>
      </c>
      <c r="G597" t="s">
        <v>469</v>
      </c>
      <c r="H597" t="s">
        <v>441</v>
      </c>
      <c r="I597" t="s">
        <v>425</v>
      </c>
      <c r="J597" t="s">
        <v>470</v>
      </c>
      <c r="K597" t="s">
        <v>362</v>
      </c>
      <c r="L597" s="2" t="s">
        <v>969</v>
      </c>
      <c r="M597" s="2">
        <v>26</v>
      </c>
      <c r="N597" s="2">
        <v>15</v>
      </c>
      <c r="O597" s="2">
        <f>iccwt20_2024[[#This Row],[scored_4s]]+iccwt20_2024[[#This Row],[scored_6s]]</f>
        <v>3</v>
      </c>
      <c r="P597" s="2">
        <v>1</v>
      </c>
      <c r="Q597" s="2">
        <v>2</v>
      </c>
      <c r="R597" s="2">
        <v>173.33</v>
      </c>
      <c r="S597" s="2">
        <v>0</v>
      </c>
      <c r="T597">
        <v>0</v>
      </c>
      <c r="U597">
        <v>15</v>
      </c>
      <c r="V597">
        <v>0</v>
      </c>
      <c r="W597">
        <v>0</v>
      </c>
      <c r="X597">
        <v>0</v>
      </c>
      <c r="Y597">
        <v>15</v>
      </c>
      <c r="Z597">
        <v>615</v>
      </c>
    </row>
    <row r="598" spans="1:26">
      <c r="A598" t="s">
        <v>96</v>
      </c>
      <c r="B598" t="s">
        <v>25</v>
      </c>
      <c r="C598" s="1" t="str">
        <f>MID(iccwt20_2024[[#This Row],[Times]],FIND(",",iccwt20_2024[[#This Row],[Times]])+2,LEN(iccwt20_2024[[#This Row],[Times]])-FIND(",",iccwt20_2024[[#This Row],[Times]])-1)</f>
        <v>08:30 PM LOCAL  </v>
      </c>
      <c r="D598" s="1" t="str">
        <f>MID(iccwt20_2024[[#This Row],[Times]],FIND(",",iccwt20_2024[[#This Row],[Times]])-3,6)&amp;" 2024"</f>
        <v> 17, 0 2024</v>
      </c>
      <c r="E598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8" t="str">
        <f>TEXT(DATE(2024,MONTH(DATEVALUE(LEFT(iccwt20_2024[[#This Row],[Times]],3)&amp;" 1")),MID(iccwt20_2024[[#This Row],[Times]],5,2)),"dddd")</f>
        <v>Monday</v>
      </c>
      <c r="G598" t="s">
        <v>964</v>
      </c>
      <c r="H598" t="s">
        <v>442</v>
      </c>
      <c r="I598" t="s">
        <v>422</v>
      </c>
      <c r="J598" t="s">
        <v>965</v>
      </c>
      <c r="K598" t="s">
        <v>324</v>
      </c>
      <c r="L598" s="2" t="s">
        <v>475</v>
      </c>
      <c r="M598" s="2">
        <v>3</v>
      </c>
      <c r="N598" s="2">
        <v>3</v>
      </c>
      <c r="O598" s="2">
        <f>iccwt20_2024[[#This Row],[scored_4s]]+iccwt20_2024[[#This Row],[scored_6s]]</f>
        <v>0</v>
      </c>
      <c r="P598" s="2">
        <v>0</v>
      </c>
      <c r="Q598" s="2">
        <v>0</v>
      </c>
      <c r="R598" s="2">
        <v>100</v>
      </c>
      <c r="S598" s="2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596</v>
      </c>
    </row>
    <row r="599" spans="1:26">
      <c r="A599" t="s">
        <v>96</v>
      </c>
      <c r="B599" t="s">
        <v>25</v>
      </c>
      <c r="C599" s="1" t="str">
        <f>MID(iccwt20_2024[[#This Row],[Times]],FIND(",",iccwt20_2024[[#This Row],[Times]])+2,LEN(iccwt20_2024[[#This Row],[Times]])-FIND(",",iccwt20_2024[[#This Row],[Times]])-1)</f>
        <v>08:30 PM LOCAL  </v>
      </c>
      <c r="D599" s="1" t="str">
        <f>MID(iccwt20_2024[[#This Row],[Times]],FIND(",",iccwt20_2024[[#This Row],[Times]])-3,6)&amp;" 2024"</f>
        <v> 17, 0 2024</v>
      </c>
      <c r="E599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599" t="str">
        <f>TEXT(DATE(2024,MONTH(DATEVALUE(LEFT(iccwt20_2024[[#This Row],[Times]],3)&amp;" 1")),MID(iccwt20_2024[[#This Row],[Times]],5,2)),"dddd")</f>
        <v>Monday</v>
      </c>
      <c r="G599" t="s">
        <v>964</v>
      </c>
      <c r="H599" t="s">
        <v>442</v>
      </c>
      <c r="I599" t="s">
        <v>422</v>
      </c>
      <c r="J599" t="s">
        <v>965</v>
      </c>
      <c r="K599" t="s">
        <v>326</v>
      </c>
      <c r="L599" s="2" t="s">
        <v>475</v>
      </c>
      <c r="M599" s="2">
        <v>1</v>
      </c>
      <c r="N599" s="2">
        <v>1</v>
      </c>
      <c r="O599" s="2">
        <f>iccwt20_2024[[#This Row],[scored_4s]]+iccwt20_2024[[#This Row],[scored_6s]]</f>
        <v>0</v>
      </c>
      <c r="P599" s="2">
        <v>0</v>
      </c>
      <c r="Q599" s="2">
        <v>0</v>
      </c>
      <c r="R599" s="2">
        <v>100</v>
      </c>
      <c r="S599" s="2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597</v>
      </c>
    </row>
    <row r="600" spans="1:26">
      <c r="A600" t="s">
        <v>96</v>
      </c>
      <c r="B600" t="s">
        <v>25</v>
      </c>
      <c r="C600" s="1" t="str">
        <f>MID(iccwt20_2024[[#This Row],[Times]],FIND(",",iccwt20_2024[[#This Row],[Times]])+2,LEN(iccwt20_2024[[#This Row],[Times]])-FIND(",",iccwt20_2024[[#This Row],[Times]])-1)</f>
        <v>08:30 PM LOCAL  </v>
      </c>
      <c r="D600" s="1" t="str">
        <f>MID(iccwt20_2024[[#This Row],[Times]],FIND(",",iccwt20_2024[[#This Row],[Times]])-3,6)&amp;" 2024"</f>
        <v> 17, 0 2024</v>
      </c>
      <c r="E600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0" t="str">
        <f>TEXT(DATE(2024,MONTH(DATEVALUE(LEFT(iccwt20_2024[[#This Row],[Times]],3)&amp;" 1")),MID(iccwt20_2024[[#This Row],[Times]],5,2)),"dddd")</f>
        <v>Monday</v>
      </c>
      <c r="G600" t="s">
        <v>964</v>
      </c>
      <c r="H600" t="s">
        <v>442</v>
      </c>
      <c r="I600" t="s">
        <v>422</v>
      </c>
      <c r="J600" t="s">
        <v>965</v>
      </c>
      <c r="K600" t="s">
        <v>350</v>
      </c>
      <c r="L600" s="2" t="s">
        <v>970</v>
      </c>
      <c r="M600" s="2">
        <v>0</v>
      </c>
      <c r="N600" s="2">
        <v>3</v>
      </c>
      <c r="O600" s="2">
        <f>iccwt20_2024[[#This Row],[scored_4s]]+iccwt20_2024[[#This Row],[scored_6s]]</f>
        <v>0</v>
      </c>
      <c r="P600" s="2">
        <v>0</v>
      </c>
      <c r="Q600" s="2">
        <v>0</v>
      </c>
      <c r="R600" s="2">
        <v>0</v>
      </c>
      <c r="S600" s="2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598</v>
      </c>
    </row>
    <row r="601" spans="1:26">
      <c r="A601" t="s">
        <v>96</v>
      </c>
      <c r="B601" t="s">
        <v>25</v>
      </c>
      <c r="C601" s="1" t="str">
        <f>MID(iccwt20_2024[[#This Row],[Times]],FIND(",",iccwt20_2024[[#This Row],[Times]])+2,LEN(iccwt20_2024[[#This Row],[Times]])-FIND(",",iccwt20_2024[[#This Row],[Times]])-1)</f>
        <v>08:30 PM LOCAL  </v>
      </c>
      <c r="D601" s="1" t="str">
        <f>MID(iccwt20_2024[[#This Row],[Times]],FIND(",",iccwt20_2024[[#This Row],[Times]])-3,6)&amp;" 2024"</f>
        <v> 17, 0 2024</v>
      </c>
      <c r="E601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1" t="str">
        <f>TEXT(DATE(2024,MONTH(DATEVALUE(LEFT(iccwt20_2024[[#This Row],[Times]],3)&amp;" 1")),MID(iccwt20_2024[[#This Row],[Times]],5,2)),"dddd")</f>
        <v>Monday</v>
      </c>
      <c r="G601" t="s">
        <v>964</v>
      </c>
      <c r="H601" t="s">
        <v>422</v>
      </c>
      <c r="I601" t="s">
        <v>442</v>
      </c>
      <c r="J601" t="s">
        <v>971</v>
      </c>
      <c r="K601" t="s">
        <v>305</v>
      </c>
      <c r="L601" s="2" t="s">
        <v>972</v>
      </c>
      <c r="M601" s="2">
        <v>38</v>
      </c>
      <c r="N601" s="2">
        <v>28</v>
      </c>
      <c r="O601" s="2">
        <f>iccwt20_2024[[#This Row],[scored_4s]]+iccwt20_2024[[#This Row],[scored_6s]]</f>
        <v>6</v>
      </c>
      <c r="P601" s="2">
        <v>5</v>
      </c>
      <c r="Q601" s="2">
        <v>1</v>
      </c>
      <c r="R601" s="2">
        <v>135.71</v>
      </c>
      <c r="S601" s="2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599</v>
      </c>
    </row>
    <row r="602" spans="1:26">
      <c r="A602" t="s">
        <v>96</v>
      </c>
      <c r="B602" t="s">
        <v>25</v>
      </c>
      <c r="C602" s="1" t="str">
        <f>MID(iccwt20_2024[[#This Row],[Times]],FIND(",",iccwt20_2024[[#This Row],[Times]])+2,LEN(iccwt20_2024[[#This Row],[Times]])-FIND(",",iccwt20_2024[[#This Row],[Times]])-1)</f>
        <v>08:30 PM LOCAL  </v>
      </c>
      <c r="D602" s="1" t="str">
        <f>MID(iccwt20_2024[[#This Row],[Times]],FIND(",",iccwt20_2024[[#This Row],[Times]])-3,6)&amp;" 2024"</f>
        <v> 17, 0 2024</v>
      </c>
      <c r="E602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2" t="str">
        <f>TEXT(DATE(2024,MONTH(DATEVALUE(LEFT(iccwt20_2024[[#This Row],[Times]],3)&amp;" 1")),MID(iccwt20_2024[[#This Row],[Times]],5,2)),"dddd")</f>
        <v>Monday</v>
      </c>
      <c r="G602" t="s">
        <v>964</v>
      </c>
      <c r="H602" t="s">
        <v>422</v>
      </c>
      <c r="I602" t="s">
        <v>442</v>
      </c>
      <c r="J602" t="s">
        <v>971</v>
      </c>
      <c r="K602" t="s">
        <v>167</v>
      </c>
      <c r="L602" s="2" t="s">
        <v>727</v>
      </c>
      <c r="M602" s="2">
        <v>7</v>
      </c>
      <c r="N602" s="2">
        <v>10</v>
      </c>
      <c r="O602" s="2">
        <f>iccwt20_2024[[#This Row],[scored_4s]]+iccwt20_2024[[#This Row],[scored_6s]]</f>
        <v>1</v>
      </c>
      <c r="P602" s="2">
        <v>1</v>
      </c>
      <c r="Q602" s="2">
        <v>0</v>
      </c>
      <c r="R602" s="2">
        <v>70</v>
      </c>
      <c r="S602" s="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600</v>
      </c>
    </row>
    <row r="603" spans="1:26">
      <c r="A603" t="s">
        <v>96</v>
      </c>
      <c r="B603" t="s">
        <v>25</v>
      </c>
      <c r="C603" s="1" t="str">
        <f>MID(iccwt20_2024[[#This Row],[Times]],FIND(",",iccwt20_2024[[#This Row],[Times]])+2,LEN(iccwt20_2024[[#This Row],[Times]])-FIND(",",iccwt20_2024[[#This Row],[Times]])-1)</f>
        <v>08:30 PM LOCAL  </v>
      </c>
      <c r="D603" s="1" t="str">
        <f>MID(iccwt20_2024[[#This Row],[Times]],FIND(",",iccwt20_2024[[#This Row],[Times]])-3,6)&amp;" 2024"</f>
        <v> 17, 0 2024</v>
      </c>
      <c r="E603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3" t="str">
        <f>TEXT(DATE(2024,MONTH(DATEVALUE(LEFT(iccwt20_2024[[#This Row],[Times]],3)&amp;" 1")),MID(iccwt20_2024[[#This Row],[Times]],5,2)),"dddd")</f>
        <v>Monday</v>
      </c>
      <c r="G603" t="s">
        <v>964</v>
      </c>
      <c r="H603" t="s">
        <v>422</v>
      </c>
      <c r="I603" t="s">
        <v>442</v>
      </c>
      <c r="J603" t="s">
        <v>971</v>
      </c>
      <c r="K603" t="s">
        <v>154</v>
      </c>
      <c r="L603" s="2" t="s">
        <v>973</v>
      </c>
      <c r="M603" s="2">
        <v>23</v>
      </c>
      <c r="N603" s="2">
        <v>19</v>
      </c>
      <c r="O603" s="2">
        <f>iccwt20_2024[[#This Row],[scored_4s]]+iccwt20_2024[[#This Row],[scored_6s]]</f>
        <v>2</v>
      </c>
      <c r="P603" s="2">
        <v>1</v>
      </c>
      <c r="Q603" s="2">
        <v>1</v>
      </c>
      <c r="R603" s="2">
        <v>121.05</v>
      </c>
      <c r="S603" s="2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601</v>
      </c>
    </row>
    <row r="604" spans="1:26">
      <c r="A604" t="s">
        <v>96</v>
      </c>
      <c r="B604" t="s">
        <v>25</v>
      </c>
      <c r="C604" s="1" t="str">
        <f>MID(iccwt20_2024[[#This Row],[Times]],FIND(",",iccwt20_2024[[#This Row],[Times]])+2,LEN(iccwt20_2024[[#This Row],[Times]])-FIND(",",iccwt20_2024[[#This Row],[Times]])-1)</f>
        <v>08:30 PM LOCAL  </v>
      </c>
      <c r="D604" s="1" t="str">
        <f>MID(iccwt20_2024[[#This Row],[Times]],FIND(",",iccwt20_2024[[#This Row],[Times]])-3,6)&amp;" 2024"</f>
        <v> 17, 0 2024</v>
      </c>
      <c r="E604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4" t="str">
        <f>TEXT(DATE(2024,MONTH(DATEVALUE(LEFT(iccwt20_2024[[#This Row],[Times]],3)&amp;" 1")),MID(iccwt20_2024[[#This Row],[Times]],5,2)),"dddd")</f>
        <v>Monday</v>
      </c>
      <c r="G604" t="s">
        <v>964</v>
      </c>
      <c r="H604" t="s">
        <v>422</v>
      </c>
      <c r="I604" t="s">
        <v>442</v>
      </c>
      <c r="J604" t="s">
        <v>971</v>
      </c>
      <c r="K604" t="s">
        <v>85</v>
      </c>
      <c r="L604" s="2" t="s">
        <v>972</v>
      </c>
      <c r="M604" s="2">
        <v>0</v>
      </c>
      <c r="N604" s="2">
        <v>2</v>
      </c>
      <c r="O604" s="2">
        <f>iccwt20_2024[[#This Row],[scored_4s]]+iccwt20_2024[[#This Row],[scored_6s]]</f>
        <v>0</v>
      </c>
      <c r="P604" s="2">
        <v>0</v>
      </c>
      <c r="Q604" s="2">
        <v>0</v>
      </c>
      <c r="R604" s="2">
        <v>0</v>
      </c>
      <c r="S604" s="2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602</v>
      </c>
    </row>
    <row r="605" spans="1:26">
      <c r="A605" t="s">
        <v>96</v>
      </c>
      <c r="B605" t="s">
        <v>25</v>
      </c>
      <c r="C605" s="1" t="str">
        <f>MID(iccwt20_2024[[#This Row],[Times]],FIND(",",iccwt20_2024[[#This Row],[Times]])+2,LEN(iccwt20_2024[[#This Row],[Times]])-FIND(",",iccwt20_2024[[#This Row],[Times]])-1)</f>
        <v>08:30 PM LOCAL  </v>
      </c>
      <c r="D605" s="1" t="str">
        <f>MID(iccwt20_2024[[#This Row],[Times]],FIND(",",iccwt20_2024[[#This Row],[Times]])-3,6)&amp;" 2024"</f>
        <v> 17, 0 2024</v>
      </c>
      <c r="E605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5" t="str">
        <f>TEXT(DATE(2024,MONTH(DATEVALUE(LEFT(iccwt20_2024[[#This Row],[Times]],3)&amp;" 1")),MID(iccwt20_2024[[#This Row],[Times]],5,2)),"dddd")</f>
        <v>Monday</v>
      </c>
      <c r="G605" t="s">
        <v>964</v>
      </c>
      <c r="H605" t="s">
        <v>422</v>
      </c>
      <c r="I605" t="s">
        <v>442</v>
      </c>
      <c r="J605" t="s">
        <v>971</v>
      </c>
      <c r="K605" t="s">
        <v>266</v>
      </c>
      <c r="L605" s="2" t="s">
        <v>974</v>
      </c>
      <c r="M605" s="2">
        <v>1</v>
      </c>
      <c r="N605" s="2">
        <v>4</v>
      </c>
      <c r="O605" s="2">
        <f>iccwt20_2024[[#This Row],[scored_4s]]+iccwt20_2024[[#This Row],[scored_6s]]</f>
        <v>0</v>
      </c>
      <c r="P605" s="2">
        <v>0</v>
      </c>
      <c r="Q605" s="2">
        <v>0</v>
      </c>
      <c r="R605" s="2">
        <v>25</v>
      </c>
      <c r="S605" s="2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603</v>
      </c>
    </row>
    <row r="606" spans="1:26">
      <c r="A606" t="s">
        <v>96</v>
      </c>
      <c r="B606" t="s">
        <v>25</v>
      </c>
      <c r="C606" s="1" t="str">
        <f>MID(iccwt20_2024[[#This Row],[Times]],FIND(",",iccwt20_2024[[#This Row],[Times]])+2,LEN(iccwt20_2024[[#This Row],[Times]])-FIND(",",iccwt20_2024[[#This Row],[Times]])-1)</f>
        <v>08:30 PM LOCAL  </v>
      </c>
      <c r="D606" s="1" t="str">
        <f>MID(iccwt20_2024[[#This Row],[Times]],FIND(",",iccwt20_2024[[#This Row],[Times]])-3,6)&amp;" 2024"</f>
        <v> 17, 0 2024</v>
      </c>
      <c r="E606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6" t="str">
        <f>TEXT(DATE(2024,MONTH(DATEVALUE(LEFT(iccwt20_2024[[#This Row],[Times]],3)&amp;" 1")),MID(iccwt20_2024[[#This Row],[Times]],5,2)),"dddd")</f>
        <v>Monday</v>
      </c>
      <c r="G606" t="s">
        <v>964</v>
      </c>
      <c r="H606" t="s">
        <v>422</v>
      </c>
      <c r="I606" t="s">
        <v>442</v>
      </c>
      <c r="J606" t="s">
        <v>971</v>
      </c>
      <c r="K606" t="s">
        <v>253</v>
      </c>
      <c r="L606" s="2" t="s">
        <v>975</v>
      </c>
      <c r="M606" s="2">
        <v>14</v>
      </c>
      <c r="N606" s="2">
        <v>9</v>
      </c>
      <c r="O606" s="2">
        <f>iccwt20_2024[[#This Row],[scored_4s]]+iccwt20_2024[[#This Row],[scored_6s]]</f>
        <v>1</v>
      </c>
      <c r="P606" s="2">
        <v>0</v>
      </c>
      <c r="Q606" s="2">
        <v>1</v>
      </c>
      <c r="R606" s="2">
        <v>155.56</v>
      </c>
      <c r="S606" s="2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604</v>
      </c>
    </row>
    <row r="607" spans="1:26">
      <c r="A607" t="s">
        <v>96</v>
      </c>
      <c r="B607" t="s">
        <v>25</v>
      </c>
      <c r="C607" s="1" t="str">
        <f>MID(iccwt20_2024[[#This Row],[Times]],FIND(",",iccwt20_2024[[#This Row],[Times]])+2,LEN(iccwt20_2024[[#This Row],[Times]])-FIND(",",iccwt20_2024[[#This Row],[Times]])-1)</f>
        <v>08:30 PM LOCAL  </v>
      </c>
      <c r="D607" s="1" t="str">
        <f>MID(iccwt20_2024[[#This Row],[Times]],FIND(",",iccwt20_2024[[#This Row],[Times]])-3,6)&amp;" 2024"</f>
        <v> 17, 0 2024</v>
      </c>
      <c r="E607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7" t="str">
        <f>TEXT(DATE(2024,MONTH(DATEVALUE(LEFT(iccwt20_2024[[#This Row],[Times]],3)&amp;" 1")),MID(iccwt20_2024[[#This Row],[Times]],5,2)),"dddd")</f>
        <v>Monday</v>
      </c>
      <c r="G607" t="s">
        <v>964</v>
      </c>
      <c r="H607" t="s">
        <v>422</v>
      </c>
      <c r="I607" t="s">
        <v>442</v>
      </c>
      <c r="J607" t="s">
        <v>971</v>
      </c>
      <c r="K607" t="s">
        <v>198</v>
      </c>
      <c r="L607" s="2" t="s">
        <v>976</v>
      </c>
      <c r="M607" s="2">
        <v>18</v>
      </c>
      <c r="N607" s="2">
        <v>11</v>
      </c>
      <c r="O607" s="2">
        <f>iccwt20_2024[[#This Row],[scored_4s]]+iccwt20_2024[[#This Row],[scored_6s]]</f>
        <v>3</v>
      </c>
      <c r="P607" s="2">
        <v>2</v>
      </c>
      <c r="Q607" s="2">
        <v>1</v>
      </c>
      <c r="R607" s="2">
        <v>163.64</v>
      </c>
      <c r="S607" s="2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605</v>
      </c>
    </row>
    <row r="608" spans="1:26">
      <c r="A608" t="s">
        <v>96</v>
      </c>
      <c r="B608" t="s">
        <v>25</v>
      </c>
      <c r="C608" s="1" t="str">
        <f>MID(iccwt20_2024[[#This Row],[Times]],FIND(",",iccwt20_2024[[#This Row],[Times]])+2,LEN(iccwt20_2024[[#This Row],[Times]])-FIND(",",iccwt20_2024[[#This Row],[Times]])-1)</f>
        <v>08:30 PM LOCAL  </v>
      </c>
      <c r="D608" s="1" t="str">
        <f>MID(iccwt20_2024[[#This Row],[Times]],FIND(",",iccwt20_2024[[#This Row],[Times]])-3,6)&amp;" 2024"</f>
        <v> 17, 0 2024</v>
      </c>
      <c r="E608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8" t="str">
        <f>TEXT(DATE(2024,MONTH(DATEVALUE(LEFT(iccwt20_2024[[#This Row],[Times]],3)&amp;" 1")),MID(iccwt20_2024[[#This Row],[Times]],5,2)),"dddd")</f>
        <v>Monday</v>
      </c>
      <c r="G608" t="s">
        <v>964</v>
      </c>
      <c r="H608" t="s">
        <v>422</v>
      </c>
      <c r="I608" t="s">
        <v>442</v>
      </c>
      <c r="J608" t="s">
        <v>971</v>
      </c>
      <c r="K608" t="s">
        <v>306</v>
      </c>
      <c r="L608" s="2" t="s">
        <v>977</v>
      </c>
      <c r="M608" s="2">
        <v>2</v>
      </c>
      <c r="N608" s="2">
        <v>4</v>
      </c>
      <c r="O608" s="2">
        <f>iccwt20_2024[[#This Row],[scored_4s]]+iccwt20_2024[[#This Row],[scored_6s]]</f>
        <v>0</v>
      </c>
      <c r="P608" s="2">
        <v>0</v>
      </c>
      <c r="Q608" s="2">
        <v>0</v>
      </c>
      <c r="R608" s="2">
        <v>50</v>
      </c>
      <c r="S608" s="2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606</v>
      </c>
    </row>
    <row r="609" spans="1:26">
      <c r="A609" t="s">
        <v>96</v>
      </c>
      <c r="B609" t="s">
        <v>25</v>
      </c>
      <c r="C609" s="1" t="str">
        <f>MID(iccwt20_2024[[#This Row],[Times]],FIND(",",iccwt20_2024[[#This Row],[Times]])+2,LEN(iccwt20_2024[[#This Row],[Times]])-FIND(",",iccwt20_2024[[#This Row],[Times]])-1)</f>
        <v>08:30 PM LOCAL  </v>
      </c>
      <c r="D609" s="1" t="str">
        <f>MID(iccwt20_2024[[#This Row],[Times]],FIND(",",iccwt20_2024[[#This Row],[Times]])-3,6)&amp;" 2024"</f>
        <v> 17, 0 2024</v>
      </c>
      <c r="E609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09" t="str">
        <f>TEXT(DATE(2024,MONTH(DATEVALUE(LEFT(iccwt20_2024[[#This Row],[Times]],3)&amp;" 1")),MID(iccwt20_2024[[#This Row],[Times]],5,2)),"dddd")</f>
        <v>Monday</v>
      </c>
      <c r="G609" t="s">
        <v>964</v>
      </c>
      <c r="H609" t="s">
        <v>422</v>
      </c>
      <c r="I609" t="s">
        <v>442</v>
      </c>
      <c r="J609" t="s">
        <v>971</v>
      </c>
      <c r="K609" t="s">
        <v>282</v>
      </c>
      <c r="L609" s="2" t="s">
        <v>726</v>
      </c>
      <c r="M609" s="2">
        <v>4</v>
      </c>
      <c r="N609" s="2">
        <v>6</v>
      </c>
      <c r="O609" s="2">
        <f>iccwt20_2024[[#This Row],[scored_4s]]+iccwt20_2024[[#This Row],[scored_6s]]</f>
        <v>1</v>
      </c>
      <c r="P609" s="2">
        <v>1</v>
      </c>
      <c r="Q609" s="2">
        <v>0</v>
      </c>
      <c r="R609" s="2">
        <v>66.67</v>
      </c>
      <c r="S609" s="2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607</v>
      </c>
    </row>
    <row r="610" spans="1:26">
      <c r="A610" t="s">
        <v>96</v>
      </c>
      <c r="B610" t="s">
        <v>25</v>
      </c>
      <c r="C610" s="1" t="str">
        <f>MID(iccwt20_2024[[#This Row],[Times]],FIND(",",iccwt20_2024[[#This Row],[Times]])+2,LEN(iccwt20_2024[[#This Row],[Times]])-FIND(",",iccwt20_2024[[#This Row],[Times]])-1)</f>
        <v>08:30 PM LOCAL  </v>
      </c>
      <c r="D610" s="1" t="str">
        <f>MID(iccwt20_2024[[#This Row],[Times]],FIND(",",iccwt20_2024[[#This Row],[Times]])-3,6)&amp;" 2024"</f>
        <v> 17, 0 2024</v>
      </c>
      <c r="E610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10" t="str">
        <f>TEXT(DATE(2024,MONTH(DATEVALUE(LEFT(iccwt20_2024[[#This Row],[Times]],3)&amp;" 1")),MID(iccwt20_2024[[#This Row],[Times]],5,2)),"dddd")</f>
        <v>Monday</v>
      </c>
      <c r="G610" t="s">
        <v>964</v>
      </c>
      <c r="H610" t="s">
        <v>422</v>
      </c>
      <c r="I610" t="s">
        <v>442</v>
      </c>
      <c r="J610" t="s">
        <v>971</v>
      </c>
      <c r="K610" t="s">
        <v>272</v>
      </c>
      <c r="L610" s="2" t="s">
        <v>475</v>
      </c>
      <c r="M610" s="2">
        <v>0</v>
      </c>
      <c r="N610" s="2">
        <v>2</v>
      </c>
      <c r="O610" s="2">
        <f>iccwt20_2024[[#This Row],[scored_4s]]+iccwt20_2024[[#This Row],[scored_6s]]</f>
        <v>0</v>
      </c>
      <c r="P610" s="2">
        <v>0</v>
      </c>
      <c r="Q610" s="2">
        <v>0</v>
      </c>
      <c r="R610" s="2">
        <v>0</v>
      </c>
      <c r="S610" s="2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608</v>
      </c>
    </row>
    <row r="611" spans="1:26">
      <c r="A611" t="s">
        <v>96</v>
      </c>
      <c r="B611" t="s">
        <v>25</v>
      </c>
      <c r="C611" s="1" t="str">
        <f>MID(iccwt20_2024[[#This Row],[Times]],FIND(",",iccwt20_2024[[#This Row],[Times]])+2,LEN(iccwt20_2024[[#This Row],[Times]])-FIND(",",iccwt20_2024[[#This Row],[Times]])-1)</f>
        <v>08:30 PM LOCAL  </v>
      </c>
      <c r="D611" s="1" t="str">
        <f>MID(iccwt20_2024[[#This Row],[Times]],FIND(",",iccwt20_2024[[#This Row],[Times]])-3,6)&amp;" 2024"</f>
        <v> 17, 0 2024</v>
      </c>
      <c r="E611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611" t="str">
        <f>TEXT(DATE(2024,MONTH(DATEVALUE(LEFT(iccwt20_2024[[#This Row],[Times]],3)&amp;" 1")),MID(iccwt20_2024[[#This Row],[Times]],5,2)),"dddd")</f>
        <v>Monday</v>
      </c>
      <c r="G611" t="s">
        <v>964</v>
      </c>
      <c r="H611" t="s">
        <v>422</v>
      </c>
      <c r="I611" t="s">
        <v>442</v>
      </c>
      <c r="J611" t="s">
        <v>971</v>
      </c>
      <c r="K611" t="s">
        <v>143</v>
      </c>
      <c r="L611" s="2">
        <v>0</v>
      </c>
      <c r="M611" s="2">
        <v>0</v>
      </c>
      <c r="N611" s="2">
        <v>0</v>
      </c>
      <c r="O611" s="2">
        <f>iccwt20_2024[[#This Row],[scored_4s]]+iccwt20_2024[[#This Row],[scored_6s]]</f>
        <v>0</v>
      </c>
      <c r="P611" s="2">
        <v>0</v>
      </c>
      <c r="Q611" s="2">
        <v>0</v>
      </c>
      <c r="R611" s="2">
        <v>0</v>
      </c>
      <c r="S611" s="2">
        <v>4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609</v>
      </c>
    </row>
    <row r="612" spans="1:26">
      <c r="A612" t="s">
        <v>90</v>
      </c>
      <c r="B612" t="s">
        <v>28</v>
      </c>
      <c r="C612" s="1" t="str">
        <f>MID(iccwt20_2024[[#This Row],[Times]],FIND(",",iccwt20_2024[[#This Row],[Times]])+2,LEN(iccwt20_2024[[#This Row],[Times]])-FIND(",",iccwt20_2024[[#This Row],[Times]])-1)</f>
        <v>07:30 PM LOCAL  </v>
      </c>
      <c r="D612" s="1" t="str">
        <f>MID(iccwt20_2024[[#This Row],[Times]],FIND(",",iccwt20_2024[[#This Row],[Times]])-3,6)&amp;" 2024"</f>
        <v> 01, 0 2024</v>
      </c>
      <c r="E612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2" t="str">
        <f>TEXT(DATE(2024,MONTH(DATEVALUE(LEFT(iccwt20_2024[[#This Row],[Times]],3)&amp;" 1")),MID(iccwt20_2024[[#This Row],[Times]],5,2)),"dddd")</f>
        <v>Saturday</v>
      </c>
      <c r="G612" t="s">
        <v>469</v>
      </c>
      <c r="H612" t="s">
        <v>441</v>
      </c>
      <c r="I612" t="s">
        <v>425</v>
      </c>
      <c r="J612" t="s">
        <v>470</v>
      </c>
      <c r="K612" t="s">
        <v>39</v>
      </c>
      <c r="L612" s="2">
        <v>0</v>
      </c>
      <c r="M612" s="2">
        <v>0</v>
      </c>
      <c r="N612" s="2">
        <v>0</v>
      </c>
      <c r="O612" s="2">
        <f>iccwt20_2024[[#This Row],[scored_4s]]+iccwt20_2024[[#This Row],[scored_6s]]</f>
        <v>0</v>
      </c>
      <c r="P612" s="2">
        <v>0</v>
      </c>
      <c r="Q612" s="2">
        <v>0</v>
      </c>
      <c r="R612" s="2">
        <v>0</v>
      </c>
      <c r="S612" s="2">
        <v>2</v>
      </c>
      <c r="T612">
        <v>0</v>
      </c>
      <c r="U612">
        <v>41</v>
      </c>
      <c r="V612">
        <v>1</v>
      </c>
      <c r="W612">
        <v>0</v>
      </c>
      <c r="X612">
        <v>2</v>
      </c>
      <c r="Y612">
        <v>10.1999998092651</v>
      </c>
      <c r="Z612">
        <v>610</v>
      </c>
    </row>
    <row r="613" spans="1:26">
      <c r="A613" t="s">
        <v>90</v>
      </c>
      <c r="B613" t="s">
        <v>28</v>
      </c>
      <c r="C613" s="1" t="str">
        <f>MID(iccwt20_2024[[#This Row],[Times]],FIND(",",iccwt20_2024[[#This Row],[Times]])+2,LEN(iccwt20_2024[[#This Row],[Times]])-FIND(",",iccwt20_2024[[#This Row],[Times]])-1)</f>
        <v>07:30 PM LOCAL  </v>
      </c>
      <c r="D613" s="1" t="str">
        <f>MID(iccwt20_2024[[#This Row],[Times]],FIND(",",iccwt20_2024[[#This Row],[Times]])-3,6)&amp;" 2024"</f>
        <v> 01, 0 2024</v>
      </c>
      <c r="E613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3" t="str">
        <f>TEXT(DATE(2024,MONTH(DATEVALUE(LEFT(iccwt20_2024[[#This Row],[Times]],3)&amp;" 1")),MID(iccwt20_2024[[#This Row],[Times]],5,2)),"dddd")</f>
        <v>Saturday</v>
      </c>
      <c r="G613" t="s">
        <v>469</v>
      </c>
      <c r="H613" t="s">
        <v>441</v>
      </c>
      <c r="I613" t="s">
        <v>425</v>
      </c>
      <c r="J613" t="s">
        <v>470</v>
      </c>
      <c r="K613" t="s">
        <v>275</v>
      </c>
      <c r="L613" s="2">
        <v>0</v>
      </c>
      <c r="M613" s="2">
        <v>0</v>
      </c>
      <c r="N613" s="2">
        <v>0</v>
      </c>
      <c r="O613" s="2">
        <f>iccwt20_2024[[#This Row],[scored_4s]]+iccwt20_2024[[#This Row],[scored_6s]]</f>
        <v>0</v>
      </c>
      <c r="P613" s="2">
        <v>0</v>
      </c>
      <c r="Q613" s="2">
        <v>0</v>
      </c>
      <c r="R613" s="2">
        <v>0</v>
      </c>
      <c r="S613" s="2">
        <v>4</v>
      </c>
      <c r="T613">
        <v>0</v>
      </c>
      <c r="U613">
        <v>16</v>
      </c>
      <c r="V613">
        <v>0</v>
      </c>
      <c r="W613">
        <v>0</v>
      </c>
      <c r="X613">
        <v>0</v>
      </c>
      <c r="Y613">
        <v>8</v>
      </c>
      <c r="Z613">
        <v>611</v>
      </c>
    </row>
    <row r="614" spans="1:26">
      <c r="A614" t="s">
        <v>90</v>
      </c>
      <c r="B614" t="s">
        <v>28</v>
      </c>
      <c r="C614" s="1" t="str">
        <f>MID(iccwt20_2024[[#This Row],[Times]],FIND(",",iccwt20_2024[[#This Row],[Times]])+2,LEN(iccwt20_2024[[#This Row],[Times]])-FIND(",",iccwt20_2024[[#This Row],[Times]])-1)</f>
        <v>07:30 PM LOCAL  </v>
      </c>
      <c r="D614" s="1" t="str">
        <f>MID(iccwt20_2024[[#This Row],[Times]],FIND(",",iccwt20_2024[[#This Row],[Times]])-3,6)&amp;" 2024"</f>
        <v> 01, 0 2024</v>
      </c>
      <c r="E614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4" t="str">
        <f>TEXT(DATE(2024,MONTH(DATEVALUE(LEFT(iccwt20_2024[[#This Row],[Times]],3)&amp;" 1")),MID(iccwt20_2024[[#This Row],[Times]],5,2)),"dddd")</f>
        <v>Saturday</v>
      </c>
      <c r="G614" t="s">
        <v>469</v>
      </c>
      <c r="H614" t="s">
        <v>441</v>
      </c>
      <c r="I614" t="s">
        <v>425</v>
      </c>
      <c r="J614" t="s">
        <v>470</v>
      </c>
      <c r="K614" t="s">
        <v>159</v>
      </c>
      <c r="L614" s="2">
        <v>0</v>
      </c>
      <c r="M614" s="2">
        <v>0</v>
      </c>
      <c r="N614" s="2">
        <v>0</v>
      </c>
      <c r="O614" s="2">
        <f>iccwt20_2024[[#This Row],[scored_4s]]+iccwt20_2024[[#This Row],[scored_6s]]</f>
        <v>0</v>
      </c>
      <c r="P614" s="2">
        <v>0</v>
      </c>
      <c r="Q614" s="2">
        <v>0</v>
      </c>
      <c r="R614" s="2">
        <v>0</v>
      </c>
      <c r="S614" s="2">
        <v>3</v>
      </c>
      <c r="T614">
        <v>0</v>
      </c>
      <c r="U614">
        <v>27</v>
      </c>
      <c r="V614">
        <v>1</v>
      </c>
      <c r="W614">
        <v>0</v>
      </c>
      <c r="X614">
        <v>0</v>
      </c>
      <c r="Y614">
        <v>6.80000019073486</v>
      </c>
      <c r="Z614">
        <v>612</v>
      </c>
    </row>
    <row r="615" spans="1:26">
      <c r="A615" t="s">
        <v>90</v>
      </c>
      <c r="B615" t="s">
        <v>28</v>
      </c>
      <c r="C615" s="1" t="str">
        <f>MID(iccwt20_2024[[#This Row],[Times]],FIND(",",iccwt20_2024[[#This Row],[Times]])+2,LEN(iccwt20_2024[[#This Row],[Times]])-FIND(",",iccwt20_2024[[#This Row],[Times]])-1)</f>
        <v>07:30 PM LOCAL  </v>
      </c>
      <c r="D615" s="1" t="str">
        <f>MID(iccwt20_2024[[#This Row],[Times]],FIND(",",iccwt20_2024[[#This Row],[Times]])-3,6)&amp;" 2024"</f>
        <v> 01, 0 2024</v>
      </c>
      <c r="E615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5" t="str">
        <f>TEXT(DATE(2024,MONTH(DATEVALUE(LEFT(iccwt20_2024[[#This Row],[Times]],3)&amp;" 1")),MID(iccwt20_2024[[#This Row],[Times]],5,2)),"dddd")</f>
        <v>Saturday</v>
      </c>
      <c r="G615" t="s">
        <v>469</v>
      </c>
      <c r="H615" t="s">
        <v>441</v>
      </c>
      <c r="I615" t="s">
        <v>425</v>
      </c>
      <c r="J615" t="s">
        <v>470</v>
      </c>
      <c r="K615" t="s">
        <v>179</v>
      </c>
      <c r="L615" s="2">
        <v>0</v>
      </c>
      <c r="M615" s="2">
        <v>0</v>
      </c>
      <c r="N615" s="2">
        <v>0</v>
      </c>
      <c r="O615" s="2">
        <f>iccwt20_2024[[#This Row],[scored_4s]]+iccwt20_2024[[#This Row],[scored_6s]]</f>
        <v>0</v>
      </c>
      <c r="P615" s="2">
        <v>0</v>
      </c>
      <c r="Q615" s="2">
        <v>0</v>
      </c>
      <c r="R615" s="2">
        <v>0</v>
      </c>
      <c r="S615" s="2">
        <v>3</v>
      </c>
      <c r="T615">
        <v>0</v>
      </c>
      <c r="U615">
        <v>24</v>
      </c>
      <c r="V615">
        <v>0</v>
      </c>
      <c r="W615">
        <v>0</v>
      </c>
      <c r="X615">
        <v>0</v>
      </c>
      <c r="Y615">
        <v>8</v>
      </c>
      <c r="Z615">
        <v>613</v>
      </c>
    </row>
    <row r="616" spans="1:26">
      <c r="A616" t="s">
        <v>90</v>
      </c>
      <c r="B616" t="s">
        <v>28</v>
      </c>
      <c r="C616" s="1" t="str">
        <f>MID(iccwt20_2024[[#This Row],[Times]],FIND(",",iccwt20_2024[[#This Row],[Times]])+2,LEN(iccwt20_2024[[#This Row],[Times]])-FIND(",",iccwt20_2024[[#This Row],[Times]])-1)</f>
        <v>07:30 PM LOCAL  </v>
      </c>
      <c r="D616" s="1" t="str">
        <f>MID(iccwt20_2024[[#This Row],[Times]],FIND(",",iccwt20_2024[[#This Row],[Times]])-3,6)&amp;" 2024"</f>
        <v> 01, 0 2024</v>
      </c>
      <c r="E616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6" t="str">
        <f>TEXT(DATE(2024,MONTH(DATEVALUE(LEFT(iccwt20_2024[[#This Row],[Times]],3)&amp;" 1")),MID(iccwt20_2024[[#This Row],[Times]],5,2)),"dddd")</f>
        <v>Saturday</v>
      </c>
      <c r="G616" t="s">
        <v>469</v>
      </c>
      <c r="H616" t="s">
        <v>441</v>
      </c>
      <c r="I616" t="s">
        <v>425</v>
      </c>
      <c r="J616" t="s">
        <v>470</v>
      </c>
      <c r="K616" t="s">
        <v>386</v>
      </c>
      <c r="L616" s="2">
        <v>0</v>
      </c>
      <c r="M616" s="2">
        <v>0</v>
      </c>
      <c r="N616" s="2">
        <v>0</v>
      </c>
      <c r="O616" s="2">
        <f>iccwt20_2024[[#This Row],[scored_4s]]+iccwt20_2024[[#This Row],[scored_6s]]</f>
        <v>0</v>
      </c>
      <c r="P616" s="2">
        <v>0</v>
      </c>
      <c r="Q616" s="2">
        <v>0</v>
      </c>
      <c r="R616" s="2">
        <v>0</v>
      </c>
      <c r="S616" s="2">
        <v>1</v>
      </c>
      <c r="T616">
        <v>0</v>
      </c>
      <c r="U616">
        <v>34</v>
      </c>
      <c r="V616">
        <v>0</v>
      </c>
      <c r="W616">
        <v>0</v>
      </c>
      <c r="X616">
        <v>0</v>
      </c>
      <c r="Y616">
        <v>11.3000001907349</v>
      </c>
      <c r="Z616">
        <v>614</v>
      </c>
    </row>
    <row r="617" spans="1:26">
      <c r="A617" t="s">
        <v>90</v>
      </c>
      <c r="B617" t="s">
        <v>28</v>
      </c>
      <c r="C617" s="1" t="str">
        <f>MID(iccwt20_2024[[#This Row],[Times]],FIND(",",iccwt20_2024[[#This Row],[Times]])+2,LEN(iccwt20_2024[[#This Row],[Times]])-FIND(",",iccwt20_2024[[#This Row],[Times]])-1)</f>
        <v>07:30 PM LOCAL  </v>
      </c>
      <c r="D617" s="1" t="str">
        <f>MID(iccwt20_2024[[#This Row],[Times]],FIND(",",iccwt20_2024[[#This Row],[Times]])-3,6)&amp;" 2024"</f>
        <v> 01, 0 2024</v>
      </c>
      <c r="E617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7" t="str">
        <f>TEXT(DATE(2024,MONTH(DATEVALUE(LEFT(iccwt20_2024[[#This Row],[Times]],3)&amp;" 1")),MID(iccwt20_2024[[#This Row],[Times]],5,2)),"dddd")</f>
        <v>Saturday</v>
      </c>
      <c r="G617" t="s">
        <v>469</v>
      </c>
      <c r="H617" t="s">
        <v>441</v>
      </c>
      <c r="I617" t="s">
        <v>425</v>
      </c>
      <c r="J617" t="s">
        <v>470</v>
      </c>
      <c r="K617" t="s">
        <v>118</v>
      </c>
      <c r="L617" s="2">
        <v>0</v>
      </c>
      <c r="M617" s="2">
        <v>0</v>
      </c>
      <c r="N617" s="2">
        <v>0</v>
      </c>
      <c r="O617" s="2">
        <f>iccwt20_2024[[#This Row],[scored_4s]]+iccwt20_2024[[#This Row],[scored_6s]]</f>
        <v>0</v>
      </c>
      <c r="P617" s="2">
        <v>0</v>
      </c>
      <c r="Q617" s="2">
        <v>0</v>
      </c>
      <c r="R617" s="2">
        <v>0</v>
      </c>
      <c r="S617" s="2">
        <v>3</v>
      </c>
      <c r="T617">
        <v>0</v>
      </c>
      <c r="U617">
        <v>29</v>
      </c>
      <c r="V617">
        <v>1</v>
      </c>
      <c r="W617">
        <v>0</v>
      </c>
      <c r="X617">
        <v>0</v>
      </c>
      <c r="Y617">
        <v>9.69999980926514</v>
      </c>
      <c r="Z617">
        <v>616</v>
      </c>
    </row>
    <row r="618" spans="1:26">
      <c r="A618" t="s">
        <v>90</v>
      </c>
      <c r="B618" t="s">
        <v>28</v>
      </c>
      <c r="C618" s="1" t="str">
        <f>MID(iccwt20_2024[[#This Row],[Times]],FIND(",",iccwt20_2024[[#This Row],[Times]])+2,LEN(iccwt20_2024[[#This Row],[Times]])-FIND(",",iccwt20_2024[[#This Row],[Times]])-1)</f>
        <v>07:30 PM LOCAL  </v>
      </c>
      <c r="D618" s="1" t="str">
        <f>MID(iccwt20_2024[[#This Row],[Times]],FIND(",",iccwt20_2024[[#This Row],[Times]])-3,6)&amp;" 2024"</f>
        <v> 01, 0 2024</v>
      </c>
      <c r="E618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8" t="str">
        <f>TEXT(DATE(2024,MONTH(DATEVALUE(LEFT(iccwt20_2024[[#This Row],[Times]],3)&amp;" 1")),MID(iccwt20_2024[[#This Row],[Times]],5,2)),"dddd")</f>
        <v>Saturday</v>
      </c>
      <c r="G618" t="s">
        <v>469</v>
      </c>
      <c r="H618" t="s">
        <v>425</v>
      </c>
      <c r="I618" t="s">
        <v>441</v>
      </c>
      <c r="J618" t="s">
        <v>477</v>
      </c>
      <c r="K618" t="s">
        <v>193</v>
      </c>
      <c r="L618" s="2">
        <v>0</v>
      </c>
      <c r="M618" s="2">
        <v>0</v>
      </c>
      <c r="N618" s="2">
        <v>0</v>
      </c>
      <c r="O618" s="2">
        <f>iccwt20_2024[[#This Row],[scored_4s]]+iccwt20_2024[[#This Row],[scored_6s]]</f>
        <v>0</v>
      </c>
      <c r="P618" s="2">
        <v>0</v>
      </c>
      <c r="Q618" s="2">
        <v>0</v>
      </c>
      <c r="R618" s="2">
        <v>0</v>
      </c>
      <c r="S618" s="2">
        <v>4</v>
      </c>
      <c r="T618">
        <v>0</v>
      </c>
      <c r="U618">
        <v>34</v>
      </c>
      <c r="V618">
        <v>1</v>
      </c>
      <c r="W618">
        <v>0</v>
      </c>
      <c r="X618">
        <v>6</v>
      </c>
      <c r="Y618">
        <v>8.5</v>
      </c>
      <c r="Z618">
        <v>617</v>
      </c>
    </row>
    <row r="619" spans="1:26">
      <c r="A619" t="s">
        <v>90</v>
      </c>
      <c r="B619" t="s">
        <v>28</v>
      </c>
      <c r="C619" s="1" t="str">
        <f>MID(iccwt20_2024[[#This Row],[Times]],FIND(",",iccwt20_2024[[#This Row],[Times]])+2,LEN(iccwt20_2024[[#This Row],[Times]])-FIND(",",iccwt20_2024[[#This Row],[Times]])-1)</f>
        <v>07:30 PM LOCAL  </v>
      </c>
      <c r="D619" s="1" t="str">
        <f>MID(iccwt20_2024[[#This Row],[Times]],FIND(",",iccwt20_2024[[#This Row],[Times]])-3,6)&amp;" 2024"</f>
        <v> 01, 0 2024</v>
      </c>
      <c r="E619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19" t="str">
        <f>TEXT(DATE(2024,MONTH(DATEVALUE(LEFT(iccwt20_2024[[#This Row],[Times]],3)&amp;" 1")),MID(iccwt20_2024[[#This Row],[Times]],5,2)),"dddd")</f>
        <v>Saturday</v>
      </c>
      <c r="G619" t="s">
        <v>469</v>
      </c>
      <c r="H619" t="s">
        <v>425</v>
      </c>
      <c r="I619" t="s">
        <v>441</v>
      </c>
      <c r="J619" t="s">
        <v>477</v>
      </c>
      <c r="K619" t="s">
        <v>178</v>
      </c>
      <c r="L619" s="2">
        <v>0</v>
      </c>
      <c r="M619" s="2">
        <v>0</v>
      </c>
      <c r="N619" s="2">
        <v>0</v>
      </c>
      <c r="O619" s="2">
        <f>iccwt20_2024[[#This Row],[scored_4s]]+iccwt20_2024[[#This Row],[scored_6s]]</f>
        <v>0</v>
      </c>
      <c r="P619" s="2">
        <v>0</v>
      </c>
      <c r="Q619" s="2">
        <v>0</v>
      </c>
      <c r="R619" s="2">
        <v>0</v>
      </c>
      <c r="S619" s="2">
        <v>3</v>
      </c>
      <c r="T619">
        <v>0</v>
      </c>
      <c r="U619">
        <v>44</v>
      </c>
      <c r="V619">
        <v>0</v>
      </c>
      <c r="W619">
        <v>2</v>
      </c>
      <c r="X619">
        <v>3</v>
      </c>
      <c r="Y619">
        <v>14.6999998092651</v>
      </c>
      <c r="Z619">
        <v>618</v>
      </c>
    </row>
    <row r="620" spans="1:26">
      <c r="A620" t="s">
        <v>90</v>
      </c>
      <c r="B620" t="s">
        <v>28</v>
      </c>
      <c r="C620" s="1" t="str">
        <f>MID(iccwt20_2024[[#This Row],[Times]],FIND(",",iccwt20_2024[[#This Row],[Times]])+2,LEN(iccwt20_2024[[#This Row],[Times]])-FIND(",",iccwt20_2024[[#This Row],[Times]])-1)</f>
        <v>07:30 PM LOCAL  </v>
      </c>
      <c r="D620" s="1" t="str">
        <f>MID(iccwt20_2024[[#This Row],[Times]],FIND(",",iccwt20_2024[[#This Row],[Times]])-3,6)&amp;" 2024"</f>
        <v> 01, 0 2024</v>
      </c>
      <c r="E620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20" t="str">
        <f>TEXT(DATE(2024,MONTH(DATEVALUE(LEFT(iccwt20_2024[[#This Row],[Times]],3)&amp;" 1")),MID(iccwt20_2024[[#This Row],[Times]],5,2)),"dddd")</f>
        <v>Saturday</v>
      </c>
      <c r="G620" t="s">
        <v>469</v>
      </c>
      <c r="H620" t="s">
        <v>425</v>
      </c>
      <c r="I620" t="s">
        <v>441</v>
      </c>
      <c r="J620" t="s">
        <v>477</v>
      </c>
      <c r="K620" t="s">
        <v>133</v>
      </c>
      <c r="L620" s="2">
        <v>0</v>
      </c>
      <c r="M620" s="2">
        <v>0</v>
      </c>
      <c r="N620" s="2">
        <v>0</v>
      </c>
      <c r="O620" s="2">
        <f>iccwt20_2024[[#This Row],[scored_4s]]+iccwt20_2024[[#This Row],[scored_6s]]</f>
        <v>0</v>
      </c>
      <c r="P620" s="2">
        <v>0</v>
      </c>
      <c r="Q620" s="2">
        <v>0</v>
      </c>
      <c r="R620" s="2">
        <v>0</v>
      </c>
      <c r="S620" s="2">
        <v>3</v>
      </c>
      <c r="T620">
        <v>0</v>
      </c>
      <c r="U620">
        <v>19</v>
      </c>
      <c r="V620">
        <v>1</v>
      </c>
      <c r="W620">
        <v>0</v>
      </c>
      <c r="X620">
        <v>3</v>
      </c>
      <c r="Y620">
        <v>6.30000019073486</v>
      </c>
      <c r="Z620">
        <v>619</v>
      </c>
    </row>
    <row r="621" spans="1:26">
      <c r="A621" t="s">
        <v>90</v>
      </c>
      <c r="B621" t="s">
        <v>28</v>
      </c>
      <c r="C621" s="1" t="str">
        <f>MID(iccwt20_2024[[#This Row],[Times]],FIND(",",iccwt20_2024[[#This Row],[Times]])+2,LEN(iccwt20_2024[[#This Row],[Times]])-FIND(",",iccwt20_2024[[#This Row],[Times]])-1)</f>
        <v>07:30 PM LOCAL  </v>
      </c>
      <c r="D621" s="1" t="str">
        <f>MID(iccwt20_2024[[#This Row],[Times]],FIND(",",iccwt20_2024[[#This Row],[Times]])-3,6)&amp;" 2024"</f>
        <v> 01, 0 2024</v>
      </c>
      <c r="E621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21" t="str">
        <f>TEXT(DATE(2024,MONTH(DATEVALUE(LEFT(iccwt20_2024[[#This Row],[Times]],3)&amp;" 1")),MID(iccwt20_2024[[#This Row],[Times]],5,2)),"dddd")</f>
        <v>Saturday</v>
      </c>
      <c r="G621" t="s">
        <v>469</v>
      </c>
      <c r="H621" t="s">
        <v>425</v>
      </c>
      <c r="I621" t="s">
        <v>441</v>
      </c>
      <c r="J621" t="s">
        <v>477</v>
      </c>
      <c r="K621" t="s">
        <v>327</v>
      </c>
      <c r="L621" s="2">
        <v>0</v>
      </c>
      <c r="M621" s="2">
        <v>0</v>
      </c>
      <c r="N621" s="2">
        <v>0</v>
      </c>
      <c r="O621" s="2">
        <f>iccwt20_2024[[#This Row],[scored_4s]]+iccwt20_2024[[#This Row],[scored_6s]]</f>
        <v>0</v>
      </c>
      <c r="P621" s="2">
        <v>0</v>
      </c>
      <c r="Q621" s="2">
        <v>0</v>
      </c>
      <c r="R621" s="2">
        <v>0</v>
      </c>
      <c r="S621" s="2">
        <v>4</v>
      </c>
      <c r="T621">
        <v>0</v>
      </c>
      <c r="U621">
        <v>42</v>
      </c>
      <c r="V621">
        <v>0</v>
      </c>
      <c r="W621">
        <v>0</v>
      </c>
      <c r="X621">
        <v>0</v>
      </c>
      <c r="Y621">
        <v>10.5</v>
      </c>
      <c r="Z621">
        <v>620</v>
      </c>
    </row>
    <row r="622" spans="1:26">
      <c r="A622" t="s">
        <v>90</v>
      </c>
      <c r="B622" t="s">
        <v>28</v>
      </c>
      <c r="C622" s="1" t="str">
        <f>MID(iccwt20_2024[[#This Row],[Times]],FIND(",",iccwt20_2024[[#This Row],[Times]])+2,LEN(iccwt20_2024[[#This Row],[Times]])-FIND(",",iccwt20_2024[[#This Row],[Times]])-1)</f>
        <v>07:30 PM LOCAL  </v>
      </c>
      <c r="D622" s="1" t="str">
        <f>MID(iccwt20_2024[[#This Row],[Times]],FIND(",",iccwt20_2024[[#This Row],[Times]])-3,6)&amp;" 2024"</f>
        <v> 01, 0 2024</v>
      </c>
      <c r="E622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22" t="str">
        <f>TEXT(DATE(2024,MONTH(DATEVALUE(LEFT(iccwt20_2024[[#This Row],[Times]],3)&amp;" 1")),MID(iccwt20_2024[[#This Row],[Times]],5,2)),"dddd")</f>
        <v>Saturday</v>
      </c>
      <c r="G622" t="s">
        <v>469</v>
      </c>
      <c r="H622" t="s">
        <v>425</v>
      </c>
      <c r="I622" t="s">
        <v>441</v>
      </c>
      <c r="J622" t="s">
        <v>477</v>
      </c>
      <c r="K622" t="s">
        <v>278</v>
      </c>
      <c r="L622" s="2">
        <v>0</v>
      </c>
      <c r="M622" s="2">
        <v>0</v>
      </c>
      <c r="N622" s="2">
        <v>0</v>
      </c>
      <c r="O622" s="2">
        <f>iccwt20_2024[[#This Row],[scored_4s]]+iccwt20_2024[[#This Row],[scored_6s]]</f>
        <v>0</v>
      </c>
      <c r="P622" s="2">
        <v>0</v>
      </c>
      <c r="Q622" s="2">
        <v>0</v>
      </c>
      <c r="R622" s="2">
        <v>0</v>
      </c>
      <c r="S622" s="2">
        <v>2</v>
      </c>
      <c r="T622">
        <v>0</v>
      </c>
      <c r="U622">
        <v>41</v>
      </c>
      <c r="V622">
        <v>1</v>
      </c>
      <c r="W622">
        <v>1</v>
      </c>
      <c r="X622">
        <v>2</v>
      </c>
      <c r="Y622">
        <v>15.3999996185303</v>
      </c>
      <c r="Z622">
        <v>621</v>
      </c>
    </row>
    <row r="623" spans="1:26">
      <c r="A623" t="s">
        <v>90</v>
      </c>
      <c r="B623" t="s">
        <v>28</v>
      </c>
      <c r="C623" s="1" t="str">
        <f>MID(iccwt20_2024[[#This Row],[Times]],FIND(",",iccwt20_2024[[#This Row],[Times]])+2,LEN(iccwt20_2024[[#This Row],[Times]])-FIND(",",iccwt20_2024[[#This Row],[Times]])-1)</f>
        <v>07:30 PM LOCAL  </v>
      </c>
      <c r="D623" s="1" t="str">
        <f>MID(iccwt20_2024[[#This Row],[Times]],FIND(",",iccwt20_2024[[#This Row],[Times]])-3,6)&amp;" 2024"</f>
        <v> 01, 0 2024</v>
      </c>
      <c r="E623" s="1">
        <f>DATE(2024,MID(iccwt20_2024[[#This Row],[Date]],FIND(" ",iccwt20_2024[[#This Row],[Date]])+1,2),LEFT(iccwt20_2024[[#This Row],[Date]],FIND(",",iccwt20_2024[[#This Row],[Date]])-1))+TIMEVALUE(LEFT(iccwt20_2024[[#This Row],[Time]],8))</f>
        <v>45292.8125</v>
      </c>
      <c r="F623" t="str">
        <f>TEXT(DATE(2024,MONTH(DATEVALUE(LEFT(iccwt20_2024[[#This Row],[Times]],3)&amp;" 1")),MID(iccwt20_2024[[#This Row],[Times]],5,2)),"dddd")</f>
        <v>Saturday</v>
      </c>
      <c r="G623" t="s">
        <v>469</v>
      </c>
      <c r="H623" t="s">
        <v>425</v>
      </c>
      <c r="I623" t="s">
        <v>441</v>
      </c>
      <c r="J623" t="s">
        <v>477</v>
      </c>
      <c r="K623" t="s">
        <v>292</v>
      </c>
      <c r="L623" s="2">
        <v>0</v>
      </c>
      <c r="M623" s="2">
        <v>0</v>
      </c>
      <c r="N623" s="2">
        <v>0</v>
      </c>
      <c r="O623" s="2">
        <f>iccwt20_2024[[#This Row],[scored_4s]]+iccwt20_2024[[#This Row],[scored_6s]]</f>
        <v>0</v>
      </c>
      <c r="P623" s="2">
        <v>0</v>
      </c>
      <c r="Q623" s="2">
        <v>0</v>
      </c>
      <c r="R623" s="2">
        <v>0</v>
      </c>
      <c r="S623" s="2">
        <v>1</v>
      </c>
      <c r="T623">
        <v>0</v>
      </c>
      <c r="U623">
        <v>15</v>
      </c>
      <c r="V623">
        <v>0</v>
      </c>
      <c r="W623">
        <v>0</v>
      </c>
      <c r="X623">
        <v>0</v>
      </c>
      <c r="Y623">
        <v>15</v>
      </c>
      <c r="Z623">
        <v>622</v>
      </c>
    </row>
    <row r="624" spans="1:26">
      <c r="A624" t="s">
        <v>100</v>
      </c>
      <c r="B624" t="s">
        <v>37</v>
      </c>
      <c r="C624" s="1" t="str">
        <f>MID(iccwt20_2024[[#This Row],[Times]],FIND(",",iccwt20_2024[[#This Row],[Times]])+2,LEN(iccwt20_2024[[#This Row],[Times]])-FIND(",",iccwt20_2024[[#This Row],[Times]])-1)</f>
        <v>10:30 AM LOCAL  </v>
      </c>
      <c r="D624" s="1" t="str">
        <f>MID(iccwt20_2024[[#This Row],[Times]],FIND(",",iccwt20_2024[[#This Row],[Times]])-3,6)&amp;" 2024"</f>
        <v> 02, 1 2024</v>
      </c>
      <c r="E624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4" t="str">
        <f>TEXT(DATE(2024,MONTH(DATEVALUE(LEFT(iccwt20_2024[[#This Row],[Times]],3)&amp;" 1")),MID(iccwt20_2024[[#This Row],[Times]],5,2)),"dddd")</f>
        <v>Sunday</v>
      </c>
      <c r="G624" t="s">
        <v>481</v>
      </c>
      <c r="H624" t="s">
        <v>442</v>
      </c>
      <c r="I624" t="s">
        <v>436</v>
      </c>
      <c r="J624" t="s">
        <v>482</v>
      </c>
      <c r="K624" t="s">
        <v>33</v>
      </c>
      <c r="L624" s="2">
        <v>0</v>
      </c>
      <c r="M624" s="2">
        <v>0</v>
      </c>
      <c r="N624" s="2">
        <v>0</v>
      </c>
      <c r="O624" s="2">
        <f>iccwt20_2024[[#This Row],[scored_4s]]+iccwt20_2024[[#This Row],[scored_6s]]</f>
        <v>0</v>
      </c>
      <c r="P624" s="2">
        <v>0</v>
      </c>
      <c r="Q624" s="2">
        <v>0</v>
      </c>
      <c r="R624" s="2">
        <v>0</v>
      </c>
      <c r="S624" s="2">
        <v>3</v>
      </c>
      <c r="T624">
        <v>0</v>
      </c>
      <c r="U624">
        <v>9</v>
      </c>
      <c r="V624">
        <v>1</v>
      </c>
      <c r="W624">
        <v>0</v>
      </c>
      <c r="X624">
        <v>0</v>
      </c>
      <c r="Y624">
        <v>3</v>
      </c>
      <c r="Z624">
        <v>623</v>
      </c>
    </row>
    <row r="625" spans="1:26">
      <c r="A625" t="s">
        <v>100</v>
      </c>
      <c r="B625" t="s">
        <v>37</v>
      </c>
      <c r="C625" s="1" t="str">
        <f>MID(iccwt20_2024[[#This Row],[Times]],FIND(",",iccwt20_2024[[#This Row],[Times]])+2,LEN(iccwt20_2024[[#This Row],[Times]])-FIND(",",iccwt20_2024[[#This Row],[Times]])-1)</f>
        <v>10:30 AM LOCAL  </v>
      </c>
      <c r="D625" s="1" t="str">
        <f>MID(iccwt20_2024[[#This Row],[Times]],FIND(",",iccwt20_2024[[#This Row],[Times]])-3,6)&amp;" 2024"</f>
        <v> 02, 1 2024</v>
      </c>
      <c r="E625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5" t="str">
        <f>TEXT(DATE(2024,MONTH(DATEVALUE(LEFT(iccwt20_2024[[#This Row],[Times]],3)&amp;" 1")),MID(iccwt20_2024[[#This Row],[Times]],5,2)),"dddd")</f>
        <v>Sunday</v>
      </c>
      <c r="G625" t="s">
        <v>481</v>
      </c>
      <c r="H625" t="s">
        <v>442</v>
      </c>
      <c r="I625" t="s">
        <v>436</v>
      </c>
      <c r="J625" t="s">
        <v>482</v>
      </c>
      <c r="K625" t="s">
        <v>321</v>
      </c>
      <c r="L625" s="2">
        <v>0</v>
      </c>
      <c r="M625" s="2">
        <v>0</v>
      </c>
      <c r="N625" s="2">
        <v>0</v>
      </c>
      <c r="O625" s="2">
        <f>iccwt20_2024[[#This Row],[scored_4s]]+iccwt20_2024[[#This Row],[scored_6s]]</f>
        <v>0</v>
      </c>
      <c r="P625" s="2">
        <v>0</v>
      </c>
      <c r="Q625" s="2">
        <v>0</v>
      </c>
      <c r="R625" s="2">
        <v>0</v>
      </c>
      <c r="S625" s="2">
        <v>3</v>
      </c>
      <c r="T625">
        <v>0</v>
      </c>
      <c r="U625">
        <v>23</v>
      </c>
      <c r="V625">
        <v>1</v>
      </c>
      <c r="W625">
        <v>0</v>
      </c>
      <c r="X625">
        <v>1</v>
      </c>
      <c r="Y625">
        <v>7.69999980926514</v>
      </c>
      <c r="Z625">
        <v>624</v>
      </c>
    </row>
    <row r="626" spans="1:26">
      <c r="A626" t="s">
        <v>100</v>
      </c>
      <c r="B626" t="s">
        <v>37</v>
      </c>
      <c r="C626" s="1" t="str">
        <f>MID(iccwt20_2024[[#This Row],[Times]],FIND(",",iccwt20_2024[[#This Row],[Times]])+2,LEN(iccwt20_2024[[#This Row],[Times]])-FIND(",",iccwt20_2024[[#This Row],[Times]])-1)</f>
        <v>10:30 AM LOCAL  </v>
      </c>
      <c r="D626" s="1" t="str">
        <f>MID(iccwt20_2024[[#This Row],[Times]],FIND(",",iccwt20_2024[[#This Row],[Times]])-3,6)&amp;" 2024"</f>
        <v> 02, 1 2024</v>
      </c>
      <c r="E626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6" t="str">
        <f>TEXT(DATE(2024,MONTH(DATEVALUE(LEFT(iccwt20_2024[[#This Row],[Times]],3)&amp;" 1")),MID(iccwt20_2024[[#This Row],[Times]],5,2)),"dddd")</f>
        <v>Sunday</v>
      </c>
      <c r="G626" t="s">
        <v>481</v>
      </c>
      <c r="H626" t="s">
        <v>442</v>
      </c>
      <c r="I626" t="s">
        <v>436</v>
      </c>
      <c r="J626" t="s">
        <v>482</v>
      </c>
      <c r="K626" t="s">
        <v>326</v>
      </c>
      <c r="L626" s="2">
        <v>0</v>
      </c>
      <c r="M626" s="2">
        <v>0</v>
      </c>
      <c r="N626" s="2">
        <v>0</v>
      </c>
      <c r="O626" s="2">
        <f>iccwt20_2024[[#This Row],[scored_4s]]+iccwt20_2024[[#This Row],[scored_6s]]</f>
        <v>0</v>
      </c>
      <c r="P626" s="2">
        <v>0</v>
      </c>
      <c r="Q626" s="2">
        <v>0</v>
      </c>
      <c r="R626" s="2">
        <v>0</v>
      </c>
      <c r="S626" s="2">
        <v>3</v>
      </c>
      <c r="T626">
        <v>0</v>
      </c>
      <c r="U626">
        <v>19</v>
      </c>
      <c r="V626">
        <v>2</v>
      </c>
      <c r="W626">
        <v>0</v>
      </c>
      <c r="X626">
        <v>1</v>
      </c>
      <c r="Y626">
        <v>6.30000019073486</v>
      </c>
      <c r="Z626">
        <v>625</v>
      </c>
    </row>
    <row r="627" spans="1:26">
      <c r="A627" t="s">
        <v>100</v>
      </c>
      <c r="B627" t="s">
        <v>37</v>
      </c>
      <c r="C627" s="1" t="str">
        <f>MID(iccwt20_2024[[#This Row],[Times]],FIND(",",iccwt20_2024[[#This Row],[Times]])+2,LEN(iccwt20_2024[[#This Row],[Times]])-FIND(",",iccwt20_2024[[#This Row],[Times]])-1)</f>
        <v>10:30 AM LOCAL  </v>
      </c>
      <c r="D627" s="1" t="str">
        <f>MID(iccwt20_2024[[#This Row],[Times]],FIND(",",iccwt20_2024[[#This Row],[Times]])-3,6)&amp;" 2024"</f>
        <v> 02, 1 2024</v>
      </c>
      <c r="E627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7" t="str">
        <f>TEXT(DATE(2024,MONTH(DATEVALUE(LEFT(iccwt20_2024[[#This Row],[Times]],3)&amp;" 1")),MID(iccwt20_2024[[#This Row],[Times]],5,2)),"dddd")</f>
        <v>Sunday</v>
      </c>
      <c r="G627" t="s">
        <v>481</v>
      </c>
      <c r="H627" t="s">
        <v>442</v>
      </c>
      <c r="I627" t="s">
        <v>436</v>
      </c>
      <c r="J627" t="s">
        <v>482</v>
      </c>
      <c r="K627" t="s">
        <v>323</v>
      </c>
      <c r="L627" s="2">
        <v>0</v>
      </c>
      <c r="M627" s="2">
        <v>0</v>
      </c>
      <c r="N627" s="2">
        <v>0</v>
      </c>
      <c r="O627" s="2">
        <f>iccwt20_2024[[#This Row],[scored_4s]]+iccwt20_2024[[#This Row],[scored_6s]]</f>
        <v>0</v>
      </c>
      <c r="P627" s="2">
        <v>0</v>
      </c>
      <c r="Q627" s="2">
        <v>0</v>
      </c>
      <c r="R627" s="2">
        <v>0</v>
      </c>
      <c r="S627" s="2">
        <v>4</v>
      </c>
      <c r="T627">
        <v>0</v>
      </c>
      <c r="U627">
        <v>26</v>
      </c>
      <c r="V627">
        <v>0</v>
      </c>
      <c r="W627">
        <v>0</v>
      </c>
      <c r="X627">
        <v>4</v>
      </c>
      <c r="Y627">
        <v>6.5</v>
      </c>
      <c r="Z627">
        <v>626</v>
      </c>
    </row>
    <row r="628" spans="1:26">
      <c r="A628" t="s">
        <v>100</v>
      </c>
      <c r="B628" t="s">
        <v>37</v>
      </c>
      <c r="C628" s="1" t="str">
        <f>MID(iccwt20_2024[[#This Row],[Times]],FIND(",",iccwt20_2024[[#This Row],[Times]])+2,LEN(iccwt20_2024[[#This Row],[Times]])-FIND(",",iccwt20_2024[[#This Row],[Times]])-1)</f>
        <v>10:30 AM LOCAL  </v>
      </c>
      <c r="D628" s="1" t="str">
        <f>MID(iccwt20_2024[[#This Row],[Times]],FIND(",",iccwt20_2024[[#This Row],[Times]])-3,6)&amp;" 2024"</f>
        <v> 02, 1 2024</v>
      </c>
      <c r="E628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8" t="str">
        <f>TEXT(DATE(2024,MONTH(DATEVALUE(LEFT(iccwt20_2024[[#This Row],[Times]],3)&amp;" 1")),MID(iccwt20_2024[[#This Row],[Times]],5,2)),"dddd")</f>
        <v>Sunday</v>
      </c>
      <c r="G628" t="s">
        <v>481</v>
      </c>
      <c r="H628" t="s">
        <v>442</v>
      </c>
      <c r="I628" t="s">
        <v>436</v>
      </c>
      <c r="J628" t="s">
        <v>482</v>
      </c>
      <c r="K628" t="s">
        <v>45</v>
      </c>
      <c r="L628" s="2">
        <v>0</v>
      </c>
      <c r="M628" s="2">
        <v>0</v>
      </c>
      <c r="N628" s="2">
        <v>0</v>
      </c>
      <c r="O628" s="2">
        <f>iccwt20_2024[[#This Row],[scored_4s]]+iccwt20_2024[[#This Row],[scored_6s]]</f>
        <v>0</v>
      </c>
      <c r="P628" s="2">
        <v>0</v>
      </c>
      <c r="Q628" s="2">
        <v>0</v>
      </c>
      <c r="R628" s="2">
        <v>0</v>
      </c>
      <c r="S628" s="2">
        <v>4</v>
      </c>
      <c r="T628">
        <v>0</v>
      </c>
      <c r="U628">
        <v>34</v>
      </c>
      <c r="V628">
        <v>2</v>
      </c>
      <c r="W628">
        <v>1</v>
      </c>
      <c r="X628">
        <v>1</v>
      </c>
      <c r="Y628">
        <v>8.5</v>
      </c>
      <c r="Z628">
        <v>627</v>
      </c>
    </row>
    <row r="629" spans="1:26">
      <c r="A629" t="s">
        <v>100</v>
      </c>
      <c r="B629" t="s">
        <v>37</v>
      </c>
      <c r="C629" s="1" t="str">
        <f>MID(iccwt20_2024[[#This Row],[Times]],FIND(",",iccwt20_2024[[#This Row],[Times]])+2,LEN(iccwt20_2024[[#This Row],[Times]])-FIND(",",iccwt20_2024[[#This Row],[Times]])-1)</f>
        <v>10:30 AM LOCAL  </v>
      </c>
      <c r="D629" s="1" t="str">
        <f>MID(iccwt20_2024[[#This Row],[Times]],FIND(",",iccwt20_2024[[#This Row],[Times]])-3,6)&amp;" 2024"</f>
        <v> 02, 1 2024</v>
      </c>
      <c r="E629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29" t="str">
        <f>TEXT(DATE(2024,MONTH(DATEVALUE(LEFT(iccwt20_2024[[#This Row],[Times]],3)&amp;" 1")),MID(iccwt20_2024[[#This Row],[Times]],5,2)),"dddd")</f>
        <v>Sunday</v>
      </c>
      <c r="G629" t="s">
        <v>481</v>
      </c>
      <c r="H629" t="s">
        <v>436</v>
      </c>
      <c r="I629" t="s">
        <v>442</v>
      </c>
      <c r="J629" t="s">
        <v>491</v>
      </c>
      <c r="K629" t="s">
        <v>191</v>
      </c>
      <c r="L629" s="2">
        <v>0</v>
      </c>
      <c r="M629" s="2">
        <v>0</v>
      </c>
      <c r="N629" s="2">
        <v>0</v>
      </c>
      <c r="O629" s="2">
        <f>iccwt20_2024[[#This Row],[scored_4s]]+iccwt20_2024[[#This Row],[scored_6s]]</f>
        <v>0</v>
      </c>
      <c r="P629" s="2">
        <v>0</v>
      </c>
      <c r="Q629" s="2">
        <v>0</v>
      </c>
      <c r="R629" s="2">
        <v>0</v>
      </c>
      <c r="S629" s="2">
        <v>3</v>
      </c>
      <c r="T629">
        <v>1</v>
      </c>
      <c r="U629">
        <v>30</v>
      </c>
      <c r="V629">
        <v>0</v>
      </c>
      <c r="W629">
        <v>0</v>
      </c>
      <c r="X629">
        <v>0</v>
      </c>
      <c r="Y629">
        <v>10</v>
      </c>
      <c r="Z629">
        <v>628</v>
      </c>
    </row>
    <row r="630" spans="1:26">
      <c r="A630" t="s">
        <v>100</v>
      </c>
      <c r="B630" t="s">
        <v>37</v>
      </c>
      <c r="C630" s="1" t="str">
        <f>MID(iccwt20_2024[[#This Row],[Times]],FIND(",",iccwt20_2024[[#This Row],[Times]])+2,LEN(iccwt20_2024[[#This Row],[Times]])-FIND(",",iccwt20_2024[[#This Row],[Times]])-1)</f>
        <v>10:30 AM LOCAL  </v>
      </c>
      <c r="D630" s="1" t="str">
        <f>MID(iccwt20_2024[[#This Row],[Times]],FIND(",",iccwt20_2024[[#This Row],[Times]])-3,6)&amp;" 2024"</f>
        <v> 02, 1 2024</v>
      </c>
      <c r="E630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0" t="str">
        <f>TEXT(DATE(2024,MONTH(DATEVALUE(LEFT(iccwt20_2024[[#This Row],[Times]],3)&amp;" 1")),MID(iccwt20_2024[[#This Row],[Times]],5,2)),"dddd")</f>
        <v>Sunday</v>
      </c>
      <c r="G630" t="s">
        <v>481</v>
      </c>
      <c r="H630" t="s">
        <v>436</v>
      </c>
      <c r="I630" t="s">
        <v>442</v>
      </c>
      <c r="J630" t="s">
        <v>491</v>
      </c>
      <c r="K630" t="s">
        <v>36</v>
      </c>
      <c r="L630" s="2">
        <v>0</v>
      </c>
      <c r="M630" s="2">
        <v>0</v>
      </c>
      <c r="N630" s="2">
        <v>0</v>
      </c>
      <c r="O630" s="2">
        <f>iccwt20_2024[[#This Row],[scored_4s]]+iccwt20_2024[[#This Row],[scored_6s]]</f>
        <v>0</v>
      </c>
      <c r="P630" s="2">
        <v>0</v>
      </c>
      <c r="Q630" s="2">
        <v>0</v>
      </c>
      <c r="R630" s="2">
        <v>0</v>
      </c>
      <c r="S630" s="2">
        <v>2</v>
      </c>
      <c r="T630">
        <v>0</v>
      </c>
      <c r="U630">
        <v>9</v>
      </c>
      <c r="V630">
        <v>1</v>
      </c>
      <c r="W630">
        <v>0</v>
      </c>
      <c r="X630">
        <v>0</v>
      </c>
      <c r="Y630">
        <v>4.5</v>
      </c>
      <c r="Z630">
        <v>629</v>
      </c>
    </row>
    <row r="631" spans="1:26">
      <c r="A631" t="s">
        <v>100</v>
      </c>
      <c r="B631" t="s">
        <v>37</v>
      </c>
      <c r="C631" s="1" t="str">
        <f>MID(iccwt20_2024[[#This Row],[Times]],FIND(",",iccwt20_2024[[#This Row],[Times]])+2,LEN(iccwt20_2024[[#This Row],[Times]])-FIND(",",iccwt20_2024[[#This Row],[Times]])-1)</f>
        <v>10:30 AM LOCAL  </v>
      </c>
      <c r="D631" s="1" t="str">
        <f>MID(iccwt20_2024[[#This Row],[Times]],FIND(",",iccwt20_2024[[#This Row],[Times]])-3,6)&amp;" 2024"</f>
        <v> 02, 1 2024</v>
      </c>
      <c r="E631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1" t="str">
        <f>TEXT(DATE(2024,MONTH(DATEVALUE(LEFT(iccwt20_2024[[#This Row],[Times]],3)&amp;" 1")),MID(iccwt20_2024[[#This Row],[Times]],5,2)),"dddd")</f>
        <v>Sunday</v>
      </c>
      <c r="G631" t="s">
        <v>481</v>
      </c>
      <c r="H631" t="s">
        <v>436</v>
      </c>
      <c r="I631" t="s">
        <v>442</v>
      </c>
      <c r="J631" t="s">
        <v>491</v>
      </c>
      <c r="K631" t="s">
        <v>113</v>
      </c>
      <c r="L631" s="2">
        <v>0</v>
      </c>
      <c r="M631" s="2">
        <v>0</v>
      </c>
      <c r="N631" s="2">
        <v>0</v>
      </c>
      <c r="O631" s="2">
        <f>iccwt20_2024[[#This Row],[scored_4s]]+iccwt20_2024[[#This Row],[scored_6s]]</f>
        <v>0</v>
      </c>
      <c r="P631" s="2">
        <v>0</v>
      </c>
      <c r="Q631" s="2">
        <v>0</v>
      </c>
      <c r="R631" s="2">
        <v>0</v>
      </c>
      <c r="S631" s="2">
        <v>3</v>
      </c>
      <c r="T631">
        <v>0</v>
      </c>
      <c r="U631">
        <v>19</v>
      </c>
      <c r="V631">
        <v>1</v>
      </c>
      <c r="W631">
        <v>0</v>
      </c>
      <c r="X631">
        <v>0</v>
      </c>
      <c r="Y631">
        <v>6.30000019073486</v>
      </c>
      <c r="Z631">
        <v>630</v>
      </c>
    </row>
    <row r="632" spans="1:26">
      <c r="A632" t="s">
        <v>100</v>
      </c>
      <c r="B632" t="s">
        <v>37</v>
      </c>
      <c r="C632" s="1" t="str">
        <f>MID(iccwt20_2024[[#This Row],[Times]],FIND(",",iccwt20_2024[[#This Row],[Times]])+2,LEN(iccwt20_2024[[#This Row],[Times]])-FIND(",",iccwt20_2024[[#This Row],[Times]])-1)</f>
        <v>10:30 AM LOCAL  </v>
      </c>
      <c r="D632" s="1" t="str">
        <f>MID(iccwt20_2024[[#This Row],[Times]],FIND(",",iccwt20_2024[[#This Row],[Times]])-3,6)&amp;" 2024"</f>
        <v> 02, 1 2024</v>
      </c>
      <c r="E632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2" t="str">
        <f>TEXT(DATE(2024,MONTH(DATEVALUE(LEFT(iccwt20_2024[[#This Row],[Times]],3)&amp;" 1")),MID(iccwt20_2024[[#This Row],[Times]],5,2)),"dddd")</f>
        <v>Sunday</v>
      </c>
      <c r="G632" t="s">
        <v>481</v>
      </c>
      <c r="H632" t="s">
        <v>436</v>
      </c>
      <c r="I632" t="s">
        <v>442</v>
      </c>
      <c r="J632" t="s">
        <v>491</v>
      </c>
      <c r="K632" t="s">
        <v>339</v>
      </c>
      <c r="L632" s="2">
        <v>0</v>
      </c>
      <c r="M632" s="2">
        <v>0</v>
      </c>
      <c r="N632" s="2">
        <v>0</v>
      </c>
      <c r="O632" s="2">
        <f>iccwt20_2024[[#This Row],[scored_4s]]+iccwt20_2024[[#This Row],[scored_6s]]</f>
        <v>0</v>
      </c>
      <c r="P632" s="2">
        <v>0</v>
      </c>
      <c r="Q632" s="2">
        <v>0</v>
      </c>
      <c r="R632" s="2">
        <v>0</v>
      </c>
      <c r="S632" s="2">
        <v>1</v>
      </c>
      <c r="T632">
        <v>0</v>
      </c>
      <c r="U632">
        <v>18</v>
      </c>
      <c r="V632">
        <v>0</v>
      </c>
      <c r="W632">
        <v>0</v>
      </c>
      <c r="X632">
        <v>0</v>
      </c>
      <c r="Y632">
        <v>18</v>
      </c>
      <c r="Z632">
        <v>631</v>
      </c>
    </row>
    <row r="633" spans="1:26">
      <c r="A633" t="s">
        <v>100</v>
      </c>
      <c r="B633" t="s">
        <v>37</v>
      </c>
      <c r="C633" s="1" t="str">
        <f>MID(iccwt20_2024[[#This Row],[Times]],FIND(",",iccwt20_2024[[#This Row],[Times]])+2,LEN(iccwt20_2024[[#This Row],[Times]])-FIND(",",iccwt20_2024[[#This Row],[Times]])-1)</f>
        <v>10:30 AM LOCAL  </v>
      </c>
      <c r="D633" s="1" t="str">
        <f>MID(iccwt20_2024[[#This Row],[Times]],FIND(",",iccwt20_2024[[#This Row],[Times]])-3,6)&amp;" 2024"</f>
        <v> 02, 1 2024</v>
      </c>
      <c r="E633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3" t="str">
        <f>TEXT(DATE(2024,MONTH(DATEVALUE(LEFT(iccwt20_2024[[#This Row],[Times]],3)&amp;" 1")),MID(iccwt20_2024[[#This Row],[Times]],5,2)),"dddd")</f>
        <v>Sunday</v>
      </c>
      <c r="G633" t="s">
        <v>481</v>
      </c>
      <c r="H633" t="s">
        <v>436</v>
      </c>
      <c r="I633" t="s">
        <v>442</v>
      </c>
      <c r="J633" t="s">
        <v>491</v>
      </c>
      <c r="K633" t="s">
        <v>182</v>
      </c>
      <c r="L633" s="2">
        <v>0</v>
      </c>
      <c r="M633" s="2">
        <v>0</v>
      </c>
      <c r="N633" s="2">
        <v>0</v>
      </c>
      <c r="O633" s="2">
        <f>iccwt20_2024[[#This Row],[scored_4s]]+iccwt20_2024[[#This Row],[scored_6s]]</f>
        <v>0</v>
      </c>
      <c r="P633" s="2">
        <v>0</v>
      </c>
      <c r="Q633" s="2">
        <v>0</v>
      </c>
      <c r="R633" s="2">
        <v>0</v>
      </c>
      <c r="S633" s="2">
        <v>4</v>
      </c>
      <c r="T633">
        <v>1</v>
      </c>
      <c r="U633">
        <v>17</v>
      </c>
      <c r="V633">
        <v>1</v>
      </c>
      <c r="W633">
        <v>0</v>
      </c>
      <c r="X633">
        <v>0</v>
      </c>
      <c r="Y633">
        <v>4.19999980926514</v>
      </c>
      <c r="Z633">
        <v>632</v>
      </c>
    </row>
    <row r="634" spans="1:26">
      <c r="A634" t="s">
        <v>100</v>
      </c>
      <c r="B634" t="s">
        <v>37</v>
      </c>
      <c r="C634" s="1" t="str">
        <f>MID(iccwt20_2024[[#This Row],[Times]],FIND(",",iccwt20_2024[[#This Row],[Times]])+2,LEN(iccwt20_2024[[#This Row],[Times]])-FIND(",",iccwt20_2024[[#This Row],[Times]])-1)</f>
        <v>10:30 AM LOCAL  </v>
      </c>
      <c r="D634" s="1" t="str">
        <f>MID(iccwt20_2024[[#This Row],[Times]],FIND(",",iccwt20_2024[[#This Row],[Times]])-3,6)&amp;" 2024"</f>
        <v> 02, 1 2024</v>
      </c>
      <c r="E634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4" t="str">
        <f>TEXT(DATE(2024,MONTH(DATEVALUE(LEFT(iccwt20_2024[[#This Row],[Times]],3)&amp;" 1")),MID(iccwt20_2024[[#This Row],[Times]],5,2)),"dddd")</f>
        <v>Sunday</v>
      </c>
      <c r="G634" t="s">
        <v>481</v>
      </c>
      <c r="H634" t="s">
        <v>436</v>
      </c>
      <c r="I634" t="s">
        <v>442</v>
      </c>
      <c r="J634" t="s">
        <v>491</v>
      </c>
      <c r="K634" t="s">
        <v>71</v>
      </c>
      <c r="L634" s="2">
        <v>0</v>
      </c>
      <c r="M634" s="2">
        <v>0</v>
      </c>
      <c r="N634" s="2">
        <v>0</v>
      </c>
      <c r="O634" s="2">
        <f>iccwt20_2024[[#This Row],[scored_4s]]+iccwt20_2024[[#This Row],[scored_6s]]</f>
        <v>0</v>
      </c>
      <c r="P634" s="2">
        <v>0</v>
      </c>
      <c r="Q634" s="2">
        <v>0</v>
      </c>
      <c r="R634" s="2">
        <v>0</v>
      </c>
      <c r="S634" s="2">
        <v>4</v>
      </c>
      <c r="T634">
        <v>0</v>
      </c>
      <c r="U634">
        <v>28</v>
      </c>
      <c r="V634">
        <v>2</v>
      </c>
      <c r="W634">
        <v>0</v>
      </c>
      <c r="X634">
        <v>0</v>
      </c>
      <c r="Y634">
        <v>7</v>
      </c>
      <c r="Z634">
        <v>633</v>
      </c>
    </row>
    <row r="635" spans="1:26">
      <c r="A635" t="s">
        <v>100</v>
      </c>
      <c r="B635" t="s">
        <v>37</v>
      </c>
      <c r="C635" s="1" t="str">
        <f>MID(iccwt20_2024[[#This Row],[Times]],FIND(",",iccwt20_2024[[#This Row],[Times]])+2,LEN(iccwt20_2024[[#This Row],[Times]])-FIND(",",iccwt20_2024[[#This Row],[Times]])-1)</f>
        <v>10:30 AM LOCAL  </v>
      </c>
      <c r="D635" s="1" t="str">
        <f>MID(iccwt20_2024[[#This Row],[Times]],FIND(",",iccwt20_2024[[#This Row],[Times]])-3,6)&amp;" 2024"</f>
        <v> 02, 1 2024</v>
      </c>
      <c r="E635" s="1">
        <f>DATE(2024,MID(iccwt20_2024[[#This Row],[Date]],FIND(" ",iccwt20_2024[[#This Row],[Date]])+1,2),LEFT(iccwt20_2024[[#This Row],[Date]],FIND(",",iccwt20_2024[[#This Row],[Date]])-1))+TIMEVALUE(LEFT(iccwt20_2024[[#This Row],[Time]],8))</f>
        <v>45324.4375</v>
      </c>
      <c r="F635" t="str">
        <f>TEXT(DATE(2024,MONTH(DATEVALUE(LEFT(iccwt20_2024[[#This Row],[Times]],3)&amp;" 1")),MID(iccwt20_2024[[#This Row],[Times]],5,2)),"dddd")</f>
        <v>Sunday</v>
      </c>
      <c r="G635" t="s">
        <v>481</v>
      </c>
      <c r="H635" t="s">
        <v>436</v>
      </c>
      <c r="I635" t="s">
        <v>442</v>
      </c>
      <c r="J635" t="s">
        <v>491</v>
      </c>
      <c r="K635" t="s">
        <v>114</v>
      </c>
      <c r="L635" s="2">
        <v>0</v>
      </c>
      <c r="M635" s="2">
        <v>0</v>
      </c>
      <c r="N635" s="2">
        <v>0</v>
      </c>
      <c r="O635" s="2">
        <f>iccwt20_2024[[#This Row],[scored_4s]]+iccwt20_2024[[#This Row],[scored_6s]]</f>
        <v>0</v>
      </c>
      <c r="P635" s="2">
        <v>0</v>
      </c>
      <c r="Q635" s="2">
        <v>0</v>
      </c>
      <c r="R635" s="2">
        <v>0</v>
      </c>
      <c r="S635" s="2">
        <v>2</v>
      </c>
      <c r="T635">
        <v>0</v>
      </c>
      <c r="U635">
        <v>14</v>
      </c>
      <c r="V635">
        <v>0</v>
      </c>
      <c r="W635">
        <v>0</v>
      </c>
      <c r="X635">
        <v>0</v>
      </c>
      <c r="Y635">
        <v>7</v>
      </c>
      <c r="Z635">
        <v>634</v>
      </c>
    </row>
    <row r="636" spans="1:26">
      <c r="A636" t="s">
        <v>54</v>
      </c>
      <c r="B636" t="s">
        <v>31</v>
      </c>
      <c r="C636" s="1" t="str">
        <f>MID(iccwt20_2024[[#This Row],[Times]],FIND(",",iccwt20_2024[[#This Row],[Times]])+2,LEN(iccwt20_2024[[#This Row],[Times]])-FIND(",",iccwt20_2024[[#This Row],[Times]])-1)</f>
        <v>08:30 PM LOCAL  </v>
      </c>
      <c r="D636" s="1" t="str">
        <f>MID(iccwt20_2024[[#This Row],[Times]],FIND(",",iccwt20_2024[[#This Row],[Times]])-3,6)&amp;" 2024"</f>
        <v> 02, 0 2024</v>
      </c>
      <c r="E636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36" t="str">
        <f>TEXT(DATE(2024,MONTH(DATEVALUE(LEFT(iccwt20_2024[[#This Row],[Times]],3)&amp;" 1")),MID(iccwt20_2024[[#This Row],[Times]],5,2)),"dddd")</f>
        <v>Sunday</v>
      </c>
      <c r="G636" t="s">
        <v>497</v>
      </c>
      <c r="H636" t="s">
        <v>429</v>
      </c>
      <c r="I636" t="s">
        <v>433</v>
      </c>
      <c r="J636" t="s">
        <v>498</v>
      </c>
      <c r="K636" t="s">
        <v>382</v>
      </c>
      <c r="L636" s="2">
        <v>0</v>
      </c>
      <c r="M636" s="2">
        <v>0</v>
      </c>
      <c r="N636" s="2">
        <v>0</v>
      </c>
      <c r="O636" s="2">
        <f>iccwt20_2024[[#This Row],[scored_4s]]+iccwt20_2024[[#This Row],[scored_6s]]</f>
        <v>0</v>
      </c>
      <c r="P636" s="2">
        <v>0</v>
      </c>
      <c r="Q636" s="2">
        <v>0</v>
      </c>
      <c r="R636" s="2">
        <v>0</v>
      </c>
      <c r="S636" s="2">
        <v>4</v>
      </c>
      <c r="T636">
        <v>0</v>
      </c>
      <c r="U636">
        <v>21</v>
      </c>
      <c r="V636">
        <v>4</v>
      </c>
      <c r="W636">
        <v>1</v>
      </c>
      <c r="X636">
        <v>0</v>
      </c>
      <c r="Y636">
        <v>5.19999980926514</v>
      </c>
      <c r="Z636">
        <v>635</v>
      </c>
    </row>
    <row r="637" spans="1:26">
      <c r="A637" t="s">
        <v>54</v>
      </c>
      <c r="B637" t="s">
        <v>31</v>
      </c>
      <c r="C637" s="1" t="str">
        <f>MID(iccwt20_2024[[#This Row],[Times]],FIND(",",iccwt20_2024[[#This Row],[Times]])+2,LEN(iccwt20_2024[[#This Row],[Times]])-FIND(",",iccwt20_2024[[#This Row],[Times]])-1)</f>
        <v>08:30 PM LOCAL  </v>
      </c>
      <c r="D637" s="1" t="str">
        <f>MID(iccwt20_2024[[#This Row],[Times]],FIND(",",iccwt20_2024[[#This Row],[Times]])-3,6)&amp;" 2024"</f>
        <v> 02, 0 2024</v>
      </c>
      <c r="E637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37" t="str">
        <f>TEXT(DATE(2024,MONTH(DATEVALUE(LEFT(iccwt20_2024[[#This Row],[Times]],3)&amp;" 1")),MID(iccwt20_2024[[#This Row],[Times]],5,2)),"dddd")</f>
        <v>Sunday</v>
      </c>
      <c r="G637" t="s">
        <v>497</v>
      </c>
      <c r="H637" t="s">
        <v>429</v>
      </c>
      <c r="I637" t="s">
        <v>433</v>
      </c>
      <c r="J637" t="s">
        <v>498</v>
      </c>
      <c r="K637" t="s">
        <v>369</v>
      </c>
      <c r="L637" s="2">
        <v>0</v>
      </c>
      <c r="M637" s="2">
        <v>0</v>
      </c>
      <c r="N637" s="2">
        <v>0</v>
      </c>
      <c r="O637" s="2">
        <f>iccwt20_2024[[#This Row],[scored_4s]]+iccwt20_2024[[#This Row],[scored_6s]]</f>
        <v>0</v>
      </c>
      <c r="P637" s="2">
        <v>0</v>
      </c>
      <c r="Q637" s="2">
        <v>0</v>
      </c>
      <c r="R637" s="2">
        <v>0</v>
      </c>
      <c r="S637" s="2">
        <v>3</v>
      </c>
      <c r="T637">
        <v>0</v>
      </c>
      <c r="U637">
        <v>28</v>
      </c>
      <c r="V637">
        <v>3</v>
      </c>
      <c r="W637">
        <v>0</v>
      </c>
      <c r="X637">
        <v>0</v>
      </c>
      <c r="Y637">
        <v>7.59999990463257</v>
      </c>
      <c r="Z637">
        <v>636</v>
      </c>
    </row>
    <row r="638" spans="1:26">
      <c r="A638" t="s">
        <v>54</v>
      </c>
      <c r="B638" t="s">
        <v>31</v>
      </c>
      <c r="C638" s="1" t="str">
        <f>MID(iccwt20_2024[[#This Row],[Times]],FIND(",",iccwt20_2024[[#This Row],[Times]])+2,LEN(iccwt20_2024[[#This Row],[Times]])-FIND(",",iccwt20_2024[[#This Row],[Times]])-1)</f>
        <v>08:30 PM LOCAL  </v>
      </c>
      <c r="D638" s="1" t="str">
        <f>MID(iccwt20_2024[[#This Row],[Times]],FIND(",",iccwt20_2024[[#This Row],[Times]])-3,6)&amp;" 2024"</f>
        <v> 02, 0 2024</v>
      </c>
      <c r="E638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38" t="str">
        <f>TEXT(DATE(2024,MONTH(DATEVALUE(LEFT(iccwt20_2024[[#This Row],[Times]],3)&amp;" 1")),MID(iccwt20_2024[[#This Row],[Times]],5,2)),"dddd")</f>
        <v>Sunday</v>
      </c>
      <c r="G638" t="s">
        <v>497</v>
      </c>
      <c r="H638" t="s">
        <v>429</v>
      </c>
      <c r="I638" t="s">
        <v>433</v>
      </c>
      <c r="J638" t="s">
        <v>498</v>
      </c>
      <c r="K638" t="s">
        <v>101</v>
      </c>
      <c r="L638" s="2">
        <v>0</v>
      </c>
      <c r="M638" s="2">
        <v>0</v>
      </c>
      <c r="N638" s="2">
        <v>0</v>
      </c>
      <c r="O638" s="2">
        <f>iccwt20_2024[[#This Row],[scored_4s]]+iccwt20_2024[[#This Row],[scored_6s]]</f>
        <v>0</v>
      </c>
      <c r="P638" s="2">
        <v>0</v>
      </c>
      <c r="Q638" s="2">
        <v>0</v>
      </c>
      <c r="R638" s="2">
        <v>0</v>
      </c>
      <c r="S638" s="2">
        <v>4</v>
      </c>
      <c r="T638">
        <v>0</v>
      </c>
      <c r="U638">
        <v>18</v>
      </c>
      <c r="V638">
        <v>0</v>
      </c>
      <c r="W638">
        <v>0</v>
      </c>
      <c r="X638">
        <v>1</v>
      </c>
      <c r="Y638">
        <v>4.5</v>
      </c>
      <c r="Z638">
        <v>637</v>
      </c>
    </row>
    <row r="639" spans="1:26">
      <c r="A639" t="s">
        <v>54</v>
      </c>
      <c r="B639" t="s">
        <v>31</v>
      </c>
      <c r="C639" s="1" t="str">
        <f>MID(iccwt20_2024[[#This Row],[Times]],FIND(",",iccwt20_2024[[#This Row],[Times]])+2,LEN(iccwt20_2024[[#This Row],[Times]])-FIND(",",iccwt20_2024[[#This Row],[Times]])-1)</f>
        <v>08:30 PM LOCAL  </v>
      </c>
      <c r="D639" s="1" t="str">
        <f>MID(iccwt20_2024[[#This Row],[Times]],FIND(",",iccwt20_2024[[#This Row],[Times]])-3,6)&amp;" 2024"</f>
        <v> 02, 0 2024</v>
      </c>
      <c r="E639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39" t="str">
        <f>TEXT(DATE(2024,MONTH(DATEVALUE(LEFT(iccwt20_2024[[#This Row],[Times]],3)&amp;" 1")),MID(iccwt20_2024[[#This Row],[Times]],5,2)),"dddd")</f>
        <v>Sunday</v>
      </c>
      <c r="G639" t="s">
        <v>497</v>
      </c>
      <c r="H639" t="s">
        <v>429</v>
      </c>
      <c r="I639" t="s">
        <v>433</v>
      </c>
      <c r="J639" t="s">
        <v>498</v>
      </c>
      <c r="K639" t="s">
        <v>149</v>
      </c>
      <c r="L639" s="2">
        <v>0</v>
      </c>
      <c r="M639" s="2">
        <v>0</v>
      </c>
      <c r="N639" s="2">
        <v>0</v>
      </c>
      <c r="O639" s="2">
        <f>iccwt20_2024[[#This Row],[scored_4s]]+iccwt20_2024[[#This Row],[scored_6s]]</f>
        <v>0</v>
      </c>
      <c r="P639" s="2">
        <v>0</v>
      </c>
      <c r="Q639" s="2">
        <v>0</v>
      </c>
      <c r="R639" s="2">
        <v>0</v>
      </c>
      <c r="S639" s="2">
        <v>4</v>
      </c>
      <c r="T639">
        <v>0</v>
      </c>
      <c r="U639">
        <v>20</v>
      </c>
      <c r="V639">
        <v>1</v>
      </c>
      <c r="W639">
        <v>0</v>
      </c>
      <c r="X639">
        <v>1</v>
      </c>
      <c r="Y639">
        <v>5</v>
      </c>
      <c r="Z639">
        <v>638</v>
      </c>
    </row>
    <row r="640" spans="1:26">
      <c r="A640" t="s">
        <v>54</v>
      </c>
      <c r="B640" t="s">
        <v>31</v>
      </c>
      <c r="C640" s="1" t="str">
        <f>MID(iccwt20_2024[[#This Row],[Times]],FIND(",",iccwt20_2024[[#This Row],[Times]])+2,LEN(iccwt20_2024[[#This Row],[Times]])-FIND(",",iccwt20_2024[[#This Row],[Times]])-1)</f>
        <v>08:30 PM LOCAL  </v>
      </c>
      <c r="D640" s="1" t="str">
        <f>MID(iccwt20_2024[[#This Row],[Times]],FIND(",",iccwt20_2024[[#This Row],[Times]])-3,6)&amp;" 2024"</f>
        <v> 02, 0 2024</v>
      </c>
      <c r="E640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0" t="str">
        <f>TEXT(DATE(2024,MONTH(DATEVALUE(LEFT(iccwt20_2024[[#This Row],[Times]],3)&amp;" 1")),MID(iccwt20_2024[[#This Row],[Times]],5,2)),"dddd")</f>
        <v>Sunday</v>
      </c>
      <c r="G640" t="s">
        <v>497</v>
      </c>
      <c r="H640" t="s">
        <v>433</v>
      </c>
      <c r="I640" t="s">
        <v>429</v>
      </c>
      <c r="J640" t="s">
        <v>507</v>
      </c>
      <c r="K640" t="s">
        <v>105</v>
      </c>
      <c r="L640" s="2">
        <v>0</v>
      </c>
      <c r="M640" s="2">
        <v>0</v>
      </c>
      <c r="N640" s="2">
        <v>0</v>
      </c>
      <c r="O640" s="2">
        <f>iccwt20_2024[[#This Row],[scored_4s]]+iccwt20_2024[[#This Row],[scored_6s]]</f>
        <v>0</v>
      </c>
      <c r="P640" s="2">
        <v>0</v>
      </c>
      <c r="Q640" s="2">
        <v>0</v>
      </c>
      <c r="R640" s="2">
        <v>0</v>
      </c>
      <c r="S640" s="2">
        <v>4</v>
      </c>
      <c r="T640">
        <v>0</v>
      </c>
      <c r="U640">
        <v>25</v>
      </c>
      <c r="V640">
        <v>1</v>
      </c>
      <c r="W640">
        <v>0</v>
      </c>
      <c r="X640">
        <v>1</v>
      </c>
      <c r="Y640">
        <v>6.19999980926514</v>
      </c>
      <c r="Z640">
        <v>639</v>
      </c>
    </row>
    <row r="641" spans="1:26">
      <c r="A641" t="s">
        <v>54</v>
      </c>
      <c r="B641" t="s">
        <v>31</v>
      </c>
      <c r="C641" s="1" t="str">
        <f>MID(iccwt20_2024[[#This Row],[Times]],FIND(",",iccwt20_2024[[#This Row],[Times]])+2,LEN(iccwt20_2024[[#This Row],[Times]])-FIND(",",iccwt20_2024[[#This Row],[Times]])-1)</f>
        <v>08:30 PM LOCAL  </v>
      </c>
      <c r="D641" s="1" t="str">
        <f>MID(iccwt20_2024[[#This Row],[Times]],FIND(",",iccwt20_2024[[#This Row],[Times]])-3,6)&amp;" 2024"</f>
        <v> 02, 0 2024</v>
      </c>
      <c r="E641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1" t="str">
        <f>TEXT(DATE(2024,MONTH(DATEVALUE(LEFT(iccwt20_2024[[#This Row],[Times]],3)&amp;" 1")),MID(iccwt20_2024[[#This Row],[Times]],5,2)),"dddd")</f>
        <v>Sunday</v>
      </c>
      <c r="G641" t="s">
        <v>497</v>
      </c>
      <c r="H641" t="s">
        <v>433</v>
      </c>
      <c r="I641" t="s">
        <v>429</v>
      </c>
      <c r="J641" t="s">
        <v>507</v>
      </c>
      <c r="K641" t="s">
        <v>344</v>
      </c>
      <c r="L641" s="2">
        <v>0</v>
      </c>
      <c r="M641" s="2">
        <v>0</v>
      </c>
      <c r="N641" s="2">
        <v>0</v>
      </c>
      <c r="O641" s="2">
        <f>iccwt20_2024[[#This Row],[scored_4s]]+iccwt20_2024[[#This Row],[scored_6s]]</f>
        <v>0</v>
      </c>
      <c r="P641" s="2">
        <v>0</v>
      </c>
      <c r="Q641" s="2">
        <v>0</v>
      </c>
      <c r="R641" s="2">
        <v>0</v>
      </c>
      <c r="S641" s="2">
        <v>3</v>
      </c>
      <c r="T641">
        <v>0</v>
      </c>
      <c r="U641">
        <v>20</v>
      </c>
      <c r="V641">
        <v>0</v>
      </c>
      <c r="W641">
        <v>0</v>
      </c>
      <c r="X641">
        <v>0</v>
      </c>
      <c r="Y641">
        <v>6.69999980926514</v>
      </c>
      <c r="Z641">
        <v>640</v>
      </c>
    </row>
    <row r="642" spans="1:26">
      <c r="A642" t="s">
        <v>54</v>
      </c>
      <c r="B642" t="s">
        <v>31</v>
      </c>
      <c r="C642" s="1" t="str">
        <f>MID(iccwt20_2024[[#This Row],[Times]],FIND(",",iccwt20_2024[[#This Row],[Times]])+2,LEN(iccwt20_2024[[#This Row],[Times]])-FIND(",",iccwt20_2024[[#This Row],[Times]])-1)</f>
        <v>08:30 PM LOCAL  </v>
      </c>
      <c r="D642" s="1" t="str">
        <f>MID(iccwt20_2024[[#This Row],[Times]],FIND(",",iccwt20_2024[[#This Row],[Times]])-3,6)&amp;" 2024"</f>
        <v> 02, 0 2024</v>
      </c>
      <c r="E642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2" t="str">
        <f>TEXT(DATE(2024,MONTH(DATEVALUE(LEFT(iccwt20_2024[[#This Row],[Times]],3)&amp;" 1")),MID(iccwt20_2024[[#This Row],[Times]],5,2)),"dddd")</f>
        <v>Sunday</v>
      </c>
      <c r="G642" t="s">
        <v>497</v>
      </c>
      <c r="H642" t="s">
        <v>433</v>
      </c>
      <c r="I642" t="s">
        <v>429</v>
      </c>
      <c r="J642" t="s">
        <v>507</v>
      </c>
      <c r="K642" t="s">
        <v>194</v>
      </c>
      <c r="L642" s="2">
        <v>0</v>
      </c>
      <c r="M642" s="2">
        <v>0</v>
      </c>
      <c r="N642" s="2">
        <v>0</v>
      </c>
      <c r="O642" s="2">
        <f>iccwt20_2024[[#This Row],[scored_4s]]+iccwt20_2024[[#This Row],[scored_6s]]</f>
        <v>0</v>
      </c>
      <c r="P642" s="2">
        <v>0</v>
      </c>
      <c r="Q642" s="2">
        <v>0</v>
      </c>
      <c r="R642" s="2">
        <v>0</v>
      </c>
      <c r="S642" s="2">
        <v>2</v>
      </c>
      <c r="T642">
        <v>1</v>
      </c>
      <c r="U642">
        <v>10</v>
      </c>
      <c r="V642">
        <v>0</v>
      </c>
      <c r="W642">
        <v>0</v>
      </c>
      <c r="X642">
        <v>0</v>
      </c>
      <c r="Y642">
        <v>5</v>
      </c>
      <c r="Z642">
        <v>641</v>
      </c>
    </row>
    <row r="643" spans="1:26">
      <c r="A643" t="s">
        <v>54</v>
      </c>
      <c r="B643" t="s">
        <v>31</v>
      </c>
      <c r="C643" s="1" t="str">
        <f>MID(iccwt20_2024[[#This Row],[Times]],FIND(",",iccwt20_2024[[#This Row],[Times]])+2,LEN(iccwt20_2024[[#This Row],[Times]])-FIND(",",iccwt20_2024[[#This Row],[Times]])-1)</f>
        <v>08:30 PM LOCAL  </v>
      </c>
      <c r="D643" s="1" t="str">
        <f>MID(iccwt20_2024[[#This Row],[Times]],FIND(",",iccwt20_2024[[#This Row],[Times]])-3,6)&amp;" 2024"</f>
        <v> 02, 0 2024</v>
      </c>
      <c r="E643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3" t="str">
        <f>TEXT(DATE(2024,MONTH(DATEVALUE(LEFT(iccwt20_2024[[#This Row],[Times]],3)&amp;" 1")),MID(iccwt20_2024[[#This Row],[Times]],5,2)),"dddd")</f>
        <v>Sunday</v>
      </c>
      <c r="G643" t="s">
        <v>497</v>
      </c>
      <c r="H643" t="s">
        <v>433</v>
      </c>
      <c r="I643" t="s">
        <v>429</v>
      </c>
      <c r="J643" t="s">
        <v>507</v>
      </c>
      <c r="K643" t="s">
        <v>63</v>
      </c>
      <c r="L643" s="2">
        <v>0</v>
      </c>
      <c r="M643" s="2">
        <v>0</v>
      </c>
      <c r="N643" s="2">
        <v>0</v>
      </c>
      <c r="O643" s="2">
        <f>iccwt20_2024[[#This Row],[scored_4s]]+iccwt20_2024[[#This Row],[scored_6s]]</f>
        <v>0</v>
      </c>
      <c r="P643" s="2">
        <v>0</v>
      </c>
      <c r="Q643" s="2">
        <v>0</v>
      </c>
      <c r="R643" s="2">
        <v>0</v>
      </c>
      <c r="S643" s="2">
        <v>4</v>
      </c>
      <c r="T643">
        <v>1</v>
      </c>
      <c r="U643">
        <v>17</v>
      </c>
      <c r="V643">
        <v>1</v>
      </c>
      <c r="W643">
        <v>0</v>
      </c>
      <c r="X643">
        <v>0</v>
      </c>
      <c r="Y643">
        <v>4.19999980926514</v>
      </c>
      <c r="Z643">
        <v>642</v>
      </c>
    </row>
    <row r="644" spans="1:26">
      <c r="A644" t="s">
        <v>54</v>
      </c>
      <c r="B644" t="s">
        <v>31</v>
      </c>
      <c r="C644" s="1" t="str">
        <f>MID(iccwt20_2024[[#This Row],[Times]],FIND(",",iccwt20_2024[[#This Row],[Times]])+2,LEN(iccwt20_2024[[#This Row],[Times]])-FIND(",",iccwt20_2024[[#This Row],[Times]])-1)</f>
        <v>08:30 PM LOCAL  </v>
      </c>
      <c r="D644" s="1" t="str">
        <f>MID(iccwt20_2024[[#This Row],[Times]],FIND(",",iccwt20_2024[[#This Row],[Times]])-3,6)&amp;" 2024"</f>
        <v> 02, 0 2024</v>
      </c>
      <c r="E644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4" t="str">
        <f>TEXT(DATE(2024,MONTH(DATEVALUE(LEFT(iccwt20_2024[[#This Row],[Times]],3)&amp;" 1")),MID(iccwt20_2024[[#This Row],[Times]],5,2)),"dddd")</f>
        <v>Sunday</v>
      </c>
      <c r="G644" t="s">
        <v>497</v>
      </c>
      <c r="H644" t="s">
        <v>433</v>
      </c>
      <c r="I644" t="s">
        <v>429</v>
      </c>
      <c r="J644" t="s">
        <v>507</v>
      </c>
      <c r="K644" t="s">
        <v>241</v>
      </c>
      <c r="L644" s="2">
        <v>0</v>
      </c>
      <c r="M644" s="2">
        <v>0</v>
      </c>
      <c r="N644" s="2">
        <v>0</v>
      </c>
      <c r="O644" s="2">
        <f>iccwt20_2024[[#This Row],[scored_4s]]+iccwt20_2024[[#This Row],[scored_6s]]</f>
        <v>0</v>
      </c>
      <c r="P644" s="2">
        <v>0</v>
      </c>
      <c r="Q644" s="2">
        <v>0</v>
      </c>
      <c r="R644" s="2">
        <v>0</v>
      </c>
      <c r="S644" s="2">
        <v>3</v>
      </c>
      <c r="T644">
        <v>0</v>
      </c>
      <c r="U644">
        <v>7</v>
      </c>
      <c r="V644">
        <v>3</v>
      </c>
      <c r="W644">
        <v>0</v>
      </c>
      <c r="X644">
        <v>0</v>
      </c>
      <c r="Y644">
        <v>2.29999995231628</v>
      </c>
      <c r="Z644">
        <v>643</v>
      </c>
    </row>
    <row r="645" spans="1:26">
      <c r="A645" t="s">
        <v>54</v>
      </c>
      <c r="B645" t="s">
        <v>31</v>
      </c>
      <c r="C645" s="1" t="str">
        <f>MID(iccwt20_2024[[#This Row],[Times]],FIND(",",iccwt20_2024[[#This Row],[Times]])+2,LEN(iccwt20_2024[[#This Row],[Times]])-FIND(",",iccwt20_2024[[#This Row],[Times]])-1)</f>
        <v>08:30 PM LOCAL  </v>
      </c>
      <c r="D645" s="1" t="str">
        <f>MID(iccwt20_2024[[#This Row],[Times]],FIND(",",iccwt20_2024[[#This Row],[Times]])-3,6)&amp;" 2024"</f>
        <v> 02, 0 2024</v>
      </c>
      <c r="E645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5" t="str">
        <f>TEXT(DATE(2024,MONTH(DATEVALUE(LEFT(iccwt20_2024[[#This Row],[Times]],3)&amp;" 1")),MID(iccwt20_2024[[#This Row],[Times]],5,2)),"dddd")</f>
        <v>Sunday</v>
      </c>
      <c r="G645" t="s">
        <v>497</v>
      </c>
      <c r="H645" t="s">
        <v>433</v>
      </c>
      <c r="I645" t="s">
        <v>429</v>
      </c>
      <c r="J645" t="s">
        <v>507</v>
      </c>
      <c r="K645" t="s">
        <v>397</v>
      </c>
      <c r="L645" s="2">
        <v>0</v>
      </c>
      <c r="M645" s="2">
        <v>0</v>
      </c>
      <c r="N645" s="2">
        <v>0</v>
      </c>
      <c r="O645" s="2">
        <f>iccwt20_2024[[#This Row],[scored_4s]]+iccwt20_2024[[#This Row],[scored_6s]]</f>
        <v>0</v>
      </c>
      <c r="P645" s="2">
        <v>0</v>
      </c>
      <c r="Q645" s="2">
        <v>0</v>
      </c>
      <c r="R645" s="2">
        <v>0</v>
      </c>
      <c r="S645" s="2">
        <v>2</v>
      </c>
      <c r="T645">
        <v>0</v>
      </c>
      <c r="U645">
        <v>12</v>
      </c>
      <c r="V645">
        <v>0</v>
      </c>
      <c r="W645">
        <v>0</v>
      </c>
      <c r="X645">
        <v>0</v>
      </c>
      <c r="Y645">
        <v>6</v>
      </c>
      <c r="Z645">
        <v>644</v>
      </c>
    </row>
    <row r="646" spans="1:26">
      <c r="A646" t="s">
        <v>54</v>
      </c>
      <c r="B646" t="s">
        <v>31</v>
      </c>
      <c r="C646" s="1" t="str">
        <f>MID(iccwt20_2024[[#This Row],[Times]],FIND(",",iccwt20_2024[[#This Row],[Times]])+2,LEN(iccwt20_2024[[#This Row],[Times]])-FIND(",",iccwt20_2024[[#This Row],[Times]])-1)</f>
        <v>08:30 PM LOCAL  </v>
      </c>
      <c r="D646" s="1" t="str">
        <f>MID(iccwt20_2024[[#This Row],[Times]],FIND(",",iccwt20_2024[[#This Row],[Times]])-3,6)&amp;" 2024"</f>
        <v> 02, 0 2024</v>
      </c>
      <c r="E646" s="1">
        <f>DATE(2024,MID(iccwt20_2024[[#This Row],[Date]],FIND(" ",iccwt20_2024[[#This Row],[Date]])+1,2),LEFT(iccwt20_2024[[#This Row],[Date]],FIND(",",iccwt20_2024[[#This Row],[Date]])-1))+TIMEVALUE(LEFT(iccwt20_2024[[#This Row],[Time]],8))</f>
        <v>45324.8541666667</v>
      </c>
      <c r="F646" t="str">
        <f>TEXT(DATE(2024,MONTH(DATEVALUE(LEFT(iccwt20_2024[[#This Row],[Times]],3)&amp;" 1")),MID(iccwt20_2024[[#This Row],[Times]],5,2)),"dddd")</f>
        <v>Sunday</v>
      </c>
      <c r="G646" t="s">
        <v>497</v>
      </c>
      <c r="H646" t="s">
        <v>433</v>
      </c>
      <c r="I646" t="s">
        <v>429</v>
      </c>
      <c r="J646" t="s">
        <v>507</v>
      </c>
      <c r="K646" t="s">
        <v>79</v>
      </c>
      <c r="L646" s="2">
        <v>0</v>
      </c>
      <c r="M646" s="2">
        <v>0</v>
      </c>
      <c r="N646" s="2">
        <v>0</v>
      </c>
      <c r="O646" s="2">
        <f>iccwt20_2024[[#This Row],[scored_4s]]+iccwt20_2024[[#This Row],[scored_6s]]</f>
        <v>0</v>
      </c>
      <c r="P646" s="2">
        <v>0</v>
      </c>
      <c r="Q646" s="2">
        <v>0</v>
      </c>
      <c r="R646" s="2">
        <v>0</v>
      </c>
      <c r="S646" s="2">
        <v>2</v>
      </c>
      <c r="T646">
        <v>0</v>
      </c>
      <c r="U646">
        <v>12</v>
      </c>
      <c r="V646">
        <v>1</v>
      </c>
      <c r="W646">
        <v>0</v>
      </c>
      <c r="X646">
        <v>2</v>
      </c>
      <c r="Y646">
        <v>6</v>
      </c>
      <c r="Z646">
        <v>645</v>
      </c>
    </row>
    <row r="647" spans="1:26">
      <c r="A647" t="s">
        <v>88</v>
      </c>
      <c r="B647" t="s">
        <v>34</v>
      </c>
      <c r="C647" s="1" t="str">
        <f>MID(iccwt20_2024[[#This Row],[Times]],FIND(",",iccwt20_2024[[#This Row],[Times]])+2,LEN(iccwt20_2024[[#This Row],[Times]])-FIND(",",iccwt20_2024[[#This Row],[Times]])-1)</f>
        <v>10:30 AM LOCAL  </v>
      </c>
      <c r="D647" s="1" t="str">
        <f>MID(iccwt20_2024[[#This Row],[Times]],FIND(",",iccwt20_2024[[#This Row],[Times]])-3,6)&amp;" 2024"</f>
        <v> 03, 1 2024</v>
      </c>
      <c r="E647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47" t="str">
        <f>TEXT(DATE(2024,MONTH(DATEVALUE(LEFT(iccwt20_2024[[#This Row],[Times]],3)&amp;" 1")),MID(iccwt20_2024[[#This Row],[Times]],5,2)),"dddd")</f>
        <v>Monday</v>
      </c>
      <c r="G647" t="s">
        <v>514</v>
      </c>
      <c r="H647" t="s">
        <v>438</v>
      </c>
      <c r="I647" t="s">
        <v>439</v>
      </c>
      <c r="J647" t="s">
        <v>515</v>
      </c>
      <c r="K647" t="s">
        <v>226</v>
      </c>
      <c r="L647" s="2">
        <v>0</v>
      </c>
      <c r="M647" s="2">
        <v>0</v>
      </c>
      <c r="N647" s="2">
        <v>0</v>
      </c>
      <c r="O647" s="2">
        <f>iccwt20_2024[[#This Row],[scored_4s]]+iccwt20_2024[[#This Row],[scored_6s]]</f>
        <v>0</v>
      </c>
      <c r="P647" s="2">
        <v>0</v>
      </c>
      <c r="Q647" s="2">
        <v>0</v>
      </c>
      <c r="R647" s="2">
        <v>0</v>
      </c>
      <c r="S647" s="2">
        <v>3</v>
      </c>
      <c r="T647">
        <v>1</v>
      </c>
      <c r="U647">
        <v>15</v>
      </c>
      <c r="V647">
        <v>0</v>
      </c>
      <c r="W647">
        <v>0</v>
      </c>
      <c r="X647">
        <v>1</v>
      </c>
      <c r="Y647">
        <v>4.69999980926514</v>
      </c>
      <c r="Z647">
        <v>646</v>
      </c>
    </row>
    <row r="648" spans="1:26">
      <c r="A648" t="s">
        <v>88</v>
      </c>
      <c r="B648" t="s">
        <v>34</v>
      </c>
      <c r="C648" s="1" t="str">
        <f>MID(iccwt20_2024[[#This Row],[Times]],FIND(",",iccwt20_2024[[#This Row],[Times]])+2,LEN(iccwt20_2024[[#This Row],[Times]])-FIND(",",iccwt20_2024[[#This Row],[Times]])-1)</f>
        <v>10:30 AM LOCAL  </v>
      </c>
      <c r="D648" s="1" t="str">
        <f>MID(iccwt20_2024[[#This Row],[Times]],FIND(",",iccwt20_2024[[#This Row],[Times]])-3,6)&amp;" 2024"</f>
        <v> 03, 1 2024</v>
      </c>
      <c r="E648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48" t="str">
        <f>TEXT(DATE(2024,MONTH(DATEVALUE(LEFT(iccwt20_2024[[#This Row],[Times]],3)&amp;" 1")),MID(iccwt20_2024[[#This Row],[Times]],5,2)),"dddd")</f>
        <v>Monday</v>
      </c>
      <c r="G648" t="s">
        <v>514</v>
      </c>
      <c r="H648" t="s">
        <v>438</v>
      </c>
      <c r="I648" t="s">
        <v>439</v>
      </c>
      <c r="J648" t="s">
        <v>515</v>
      </c>
      <c r="K648" t="s">
        <v>302</v>
      </c>
      <c r="L648" s="2">
        <v>0</v>
      </c>
      <c r="M648" s="2">
        <v>0</v>
      </c>
      <c r="N648" s="2">
        <v>0</v>
      </c>
      <c r="O648" s="2">
        <f>iccwt20_2024[[#This Row],[scored_4s]]+iccwt20_2024[[#This Row],[scored_6s]]</f>
        <v>0</v>
      </c>
      <c r="P648" s="2">
        <v>0</v>
      </c>
      <c r="Q648" s="2">
        <v>0</v>
      </c>
      <c r="R648" s="2">
        <v>0</v>
      </c>
      <c r="S648" s="2">
        <v>4</v>
      </c>
      <c r="T648">
        <v>1</v>
      </c>
      <c r="U648">
        <v>21</v>
      </c>
      <c r="V648">
        <v>2</v>
      </c>
      <c r="W648">
        <v>0</v>
      </c>
      <c r="X648">
        <v>1</v>
      </c>
      <c r="Y648">
        <v>5.19999980926514</v>
      </c>
      <c r="Z648">
        <v>647</v>
      </c>
    </row>
    <row r="649" spans="1:26">
      <c r="A649" t="s">
        <v>88</v>
      </c>
      <c r="B649" t="s">
        <v>34</v>
      </c>
      <c r="C649" s="1" t="str">
        <f>MID(iccwt20_2024[[#This Row],[Times]],FIND(",",iccwt20_2024[[#This Row],[Times]])+2,LEN(iccwt20_2024[[#This Row],[Times]])-FIND(",",iccwt20_2024[[#This Row],[Times]])-1)</f>
        <v>10:30 AM LOCAL  </v>
      </c>
      <c r="D649" s="1" t="str">
        <f>MID(iccwt20_2024[[#This Row],[Times]],FIND(",",iccwt20_2024[[#This Row],[Times]])-3,6)&amp;" 2024"</f>
        <v> 03, 1 2024</v>
      </c>
      <c r="E649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49" t="str">
        <f>TEXT(DATE(2024,MONTH(DATEVALUE(LEFT(iccwt20_2024[[#This Row],[Times]],3)&amp;" 1")),MID(iccwt20_2024[[#This Row],[Times]],5,2)),"dddd")</f>
        <v>Monday</v>
      </c>
      <c r="G649" t="s">
        <v>514</v>
      </c>
      <c r="H649" t="s">
        <v>438</v>
      </c>
      <c r="I649" t="s">
        <v>439</v>
      </c>
      <c r="J649" t="s">
        <v>515</v>
      </c>
      <c r="K649" t="s">
        <v>290</v>
      </c>
      <c r="L649" s="2">
        <v>0</v>
      </c>
      <c r="M649" s="2">
        <v>0</v>
      </c>
      <c r="N649" s="2">
        <v>0</v>
      </c>
      <c r="O649" s="2">
        <f>iccwt20_2024[[#This Row],[scored_4s]]+iccwt20_2024[[#This Row],[scored_6s]]</f>
        <v>0</v>
      </c>
      <c r="P649" s="2">
        <v>0</v>
      </c>
      <c r="Q649" s="2">
        <v>0</v>
      </c>
      <c r="R649" s="2">
        <v>0</v>
      </c>
      <c r="S649" s="2">
        <v>4</v>
      </c>
      <c r="T649">
        <v>0</v>
      </c>
      <c r="U649">
        <v>9</v>
      </c>
      <c r="V649">
        <v>1</v>
      </c>
      <c r="W649">
        <v>0</v>
      </c>
      <c r="X649">
        <v>1</v>
      </c>
      <c r="Y649">
        <v>2.20000004768372</v>
      </c>
      <c r="Z649">
        <v>648</v>
      </c>
    </row>
    <row r="650" spans="1:26">
      <c r="A650" t="s">
        <v>88</v>
      </c>
      <c r="B650" t="s">
        <v>34</v>
      </c>
      <c r="C650" s="1" t="str">
        <f>MID(iccwt20_2024[[#This Row],[Times]],FIND(",",iccwt20_2024[[#This Row],[Times]])+2,LEN(iccwt20_2024[[#This Row],[Times]])-FIND(",",iccwt20_2024[[#This Row],[Times]])-1)</f>
        <v>10:30 AM LOCAL  </v>
      </c>
      <c r="D650" s="1" t="str">
        <f>MID(iccwt20_2024[[#This Row],[Times]],FIND(",",iccwt20_2024[[#This Row],[Times]])-3,6)&amp;" 2024"</f>
        <v> 03, 1 2024</v>
      </c>
      <c r="E650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0" t="str">
        <f>TEXT(DATE(2024,MONTH(DATEVALUE(LEFT(iccwt20_2024[[#This Row],[Times]],3)&amp;" 1")),MID(iccwt20_2024[[#This Row],[Times]],5,2)),"dddd")</f>
        <v>Monday</v>
      </c>
      <c r="G650" t="s">
        <v>514</v>
      </c>
      <c r="H650" t="s">
        <v>438</v>
      </c>
      <c r="I650" t="s">
        <v>439</v>
      </c>
      <c r="J650" t="s">
        <v>515</v>
      </c>
      <c r="K650" t="s">
        <v>222</v>
      </c>
      <c r="L650" s="2">
        <v>0</v>
      </c>
      <c r="M650" s="2">
        <v>0</v>
      </c>
      <c r="N650" s="2">
        <v>0</v>
      </c>
      <c r="O650" s="2">
        <f>iccwt20_2024[[#This Row],[scored_4s]]+iccwt20_2024[[#This Row],[scored_6s]]</f>
        <v>0</v>
      </c>
      <c r="P650" s="2">
        <v>0</v>
      </c>
      <c r="Q650" s="2">
        <v>0</v>
      </c>
      <c r="R650" s="2">
        <v>0</v>
      </c>
      <c r="S650" s="2">
        <v>4</v>
      </c>
      <c r="T650">
        <v>0</v>
      </c>
      <c r="U650">
        <v>22</v>
      </c>
      <c r="V650">
        <v>2</v>
      </c>
      <c r="W650">
        <v>0</v>
      </c>
      <c r="X650">
        <v>0</v>
      </c>
      <c r="Y650">
        <v>5.5</v>
      </c>
      <c r="Z650">
        <v>649</v>
      </c>
    </row>
    <row r="651" spans="1:26">
      <c r="A651" t="s">
        <v>88</v>
      </c>
      <c r="B651" t="s">
        <v>34</v>
      </c>
      <c r="C651" s="1" t="str">
        <f>MID(iccwt20_2024[[#This Row],[Times]],FIND(",",iccwt20_2024[[#This Row],[Times]])+2,LEN(iccwt20_2024[[#This Row],[Times]])-FIND(",",iccwt20_2024[[#This Row],[Times]])-1)</f>
        <v>10:30 AM LOCAL  </v>
      </c>
      <c r="D651" s="1" t="str">
        <f>MID(iccwt20_2024[[#This Row],[Times]],FIND(",",iccwt20_2024[[#This Row],[Times]])-3,6)&amp;" 2024"</f>
        <v> 03, 1 2024</v>
      </c>
      <c r="E651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1" t="str">
        <f>TEXT(DATE(2024,MONTH(DATEVALUE(LEFT(iccwt20_2024[[#This Row],[Times]],3)&amp;" 1")),MID(iccwt20_2024[[#This Row],[Times]],5,2)),"dddd")</f>
        <v>Monday</v>
      </c>
      <c r="G651" t="s">
        <v>514</v>
      </c>
      <c r="H651" t="s">
        <v>438</v>
      </c>
      <c r="I651" t="s">
        <v>439</v>
      </c>
      <c r="J651" t="s">
        <v>515</v>
      </c>
      <c r="K651" t="s">
        <v>284</v>
      </c>
      <c r="L651" s="2">
        <v>0</v>
      </c>
      <c r="M651" s="2">
        <v>0</v>
      </c>
      <c r="N651" s="2">
        <v>0</v>
      </c>
      <c r="O651" s="2">
        <f>iccwt20_2024[[#This Row],[scored_4s]]+iccwt20_2024[[#This Row],[scored_6s]]</f>
        <v>0</v>
      </c>
      <c r="P651" s="2">
        <v>0</v>
      </c>
      <c r="Q651" s="2">
        <v>0</v>
      </c>
      <c r="R651" s="2">
        <v>0</v>
      </c>
      <c r="S651" s="2">
        <v>4</v>
      </c>
      <c r="T651">
        <v>0</v>
      </c>
      <c r="U651">
        <v>7</v>
      </c>
      <c r="V651">
        <v>4</v>
      </c>
      <c r="W651">
        <v>0</v>
      </c>
      <c r="X651">
        <v>0</v>
      </c>
      <c r="Y651">
        <v>1.79999995231628</v>
      </c>
      <c r="Z651">
        <v>650</v>
      </c>
    </row>
    <row r="652" spans="1:26">
      <c r="A652" t="s">
        <v>88</v>
      </c>
      <c r="B652" t="s">
        <v>34</v>
      </c>
      <c r="C652" s="1" t="str">
        <f>MID(iccwt20_2024[[#This Row],[Times]],FIND(",",iccwt20_2024[[#This Row],[Times]])+2,LEN(iccwt20_2024[[#This Row],[Times]])-FIND(",",iccwt20_2024[[#This Row],[Times]])-1)</f>
        <v>10:30 AM LOCAL  </v>
      </c>
      <c r="D652" s="1" t="str">
        <f>MID(iccwt20_2024[[#This Row],[Times]],FIND(",",iccwt20_2024[[#This Row],[Times]])-3,6)&amp;" 2024"</f>
        <v> 03, 1 2024</v>
      </c>
      <c r="E652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2" t="str">
        <f>TEXT(DATE(2024,MONTH(DATEVALUE(LEFT(iccwt20_2024[[#This Row],[Times]],3)&amp;" 1")),MID(iccwt20_2024[[#This Row],[Times]],5,2)),"dddd")</f>
        <v>Monday</v>
      </c>
      <c r="G652" t="s">
        <v>514</v>
      </c>
      <c r="H652" t="s">
        <v>439</v>
      </c>
      <c r="I652" t="s">
        <v>438</v>
      </c>
      <c r="J652" t="s">
        <v>525</v>
      </c>
      <c r="K652" t="s">
        <v>55</v>
      </c>
      <c r="L652" s="2">
        <v>0</v>
      </c>
      <c r="M652" s="2">
        <v>0</v>
      </c>
      <c r="N652" s="2">
        <v>0</v>
      </c>
      <c r="O652" s="2">
        <f>iccwt20_2024[[#This Row],[scored_4s]]+iccwt20_2024[[#This Row],[scored_6s]]</f>
        <v>0</v>
      </c>
      <c r="P652" s="2">
        <v>0</v>
      </c>
      <c r="Q652" s="2">
        <v>0</v>
      </c>
      <c r="R652" s="2">
        <v>0</v>
      </c>
      <c r="S652" s="2">
        <v>3</v>
      </c>
      <c r="T652">
        <v>0</v>
      </c>
      <c r="U652">
        <v>16</v>
      </c>
      <c r="V652">
        <v>0</v>
      </c>
      <c r="W652">
        <v>0</v>
      </c>
      <c r="X652">
        <v>1</v>
      </c>
      <c r="Y652">
        <v>5.30000019073486</v>
      </c>
      <c r="Z652">
        <v>651</v>
      </c>
    </row>
    <row r="653" spans="1:26">
      <c r="A653" t="s">
        <v>88</v>
      </c>
      <c r="B653" t="s">
        <v>34</v>
      </c>
      <c r="C653" s="1" t="str">
        <f>MID(iccwt20_2024[[#This Row],[Times]],FIND(",",iccwt20_2024[[#This Row],[Times]])+2,LEN(iccwt20_2024[[#This Row],[Times]])-FIND(",",iccwt20_2024[[#This Row],[Times]])-1)</f>
        <v>10:30 AM LOCAL  </v>
      </c>
      <c r="D653" s="1" t="str">
        <f>MID(iccwt20_2024[[#This Row],[Times]],FIND(",",iccwt20_2024[[#This Row],[Times]])-3,6)&amp;" 2024"</f>
        <v> 03, 1 2024</v>
      </c>
      <c r="E653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3" t="str">
        <f>TEXT(DATE(2024,MONTH(DATEVALUE(LEFT(iccwt20_2024[[#This Row],[Times]],3)&amp;" 1")),MID(iccwt20_2024[[#This Row],[Times]],5,2)),"dddd")</f>
        <v>Monday</v>
      </c>
      <c r="G653" t="s">
        <v>514</v>
      </c>
      <c r="H653" t="s">
        <v>439</v>
      </c>
      <c r="I653" t="s">
        <v>438</v>
      </c>
      <c r="J653" t="s">
        <v>525</v>
      </c>
      <c r="K653" t="s">
        <v>288</v>
      </c>
      <c r="L653" s="2">
        <v>0</v>
      </c>
      <c r="M653" s="2">
        <v>0</v>
      </c>
      <c r="N653" s="2">
        <v>0</v>
      </c>
      <c r="O653" s="2">
        <f>iccwt20_2024[[#This Row],[scored_4s]]+iccwt20_2024[[#This Row],[scored_6s]]</f>
        <v>0</v>
      </c>
      <c r="P653" s="2">
        <v>0</v>
      </c>
      <c r="Q653" s="2">
        <v>0</v>
      </c>
      <c r="R653" s="2">
        <v>0</v>
      </c>
      <c r="S653" s="2">
        <v>3</v>
      </c>
      <c r="T653">
        <v>1</v>
      </c>
      <c r="U653">
        <v>18</v>
      </c>
      <c r="V653">
        <v>1</v>
      </c>
      <c r="W653">
        <v>1</v>
      </c>
      <c r="X653">
        <v>0</v>
      </c>
      <c r="Y653">
        <v>6</v>
      </c>
      <c r="Z653">
        <v>652</v>
      </c>
    </row>
    <row r="654" spans="1:26">
      <c r="A654" t="s">
        <v>88</v>
      </c>
      <c r="B654" t="s">
        <v>34</v>
      </c>
      <c r="C654" s="1" t="str">
        <f>MID(iccwt20_2024[[#This Row],[Times]],FIND(",",iccwt20_2024[[#This Row],[Times]])+2,LEN(iccwt20_2024[[#This Row],[Times]])-FIND(",",iccwt20_2024[[#This Row],[Times]])-1)</f>
        <v>10:30 AM LOCAL  </v>
      </c>
      <c r="D654" s="1" t="str">
        <f>MID(iccwt20_2024[[#This Row],[Times]],FIND(",",iccwt20_2024[[#This Row],[Times]])-3,6)&amp;" 2024"</f>
        <v> 03, 1 2024</v>
      </c>
      <c r="E654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4" t="str">
        <f>TEXT(DATE(2024,MONTH(DATEVALUE(LEFT(iccwt20_2024[[#This Row],[Times]],3)&amp;" 1")),MID(iccwt20_2024[[#This Row],[Times]],5,2)),"dddd")</f>
        <v>Monday</v>
      </c>
      <c r="G654" t="s">
        <v>514</v>
      </c>
      <c r="H654" t="s">
        <v>439</v>
      </c>
      <c r="I654" t="s">
        <v>438</v>
      </c>
      <c r="J654" t="s">
        <v>525</v>
      </c>
      <c r="K654" t="s">
        <v>125</v>
      </c>
      <c r="L654" s="2">
        <v>0</v>
      </c>
      <c r="M654" s="2">
        <v>0</v>
      </c>
      <c r="N654" s="2">
        <v>0</v>
      </c>
      <c r="O654" s="2">
        <f>iccwt20_2024[[#This Row],[scored_4s]]+iccwt20_2024[[#This Row],[scored_6s]]</f>
        <v>0</v>
      </c>
      <c r="P654" s="2">
        <v>0</v>
      </c>
      <c r="Q654" s="2">
        <v>0</v>
      </c>
      <c r="R654" s="2">
        <v>0</v>
      </c>
      <c r="S654" s="2">
        <v>3</v>
      </c>
      <c r="T654">
        <v>0</v>
      </c>
      <c r="U654">
        <v>6</v>
      </c>
      <c r="V654">
        <v>1</v>
      </c>
      <c r="W654">
        <v>0</v>
      </c>
      <c r="X654">
        <v>0</v>
      </c>
      <c r="Y654">
        <v>2</v>
      </c>
      <c r="Z654">
        <v>653</v>
      </c>
    </row>
    <row r="655" spans="1:26">
      <c r="A655" t="s">
        <v>88</v>
      </c>
      <c r="B655" t="s">
        <v>34</v>
      </c>
      <c r="C655" s="1" t="str">
        <f>MID(iccwt20_2024[[#This Row],[Times]],FIND(",",iccwt20_2024[[#This Row],[Times]])+2,LEN(iccwt20_2024[[#This Row],[Times]])-FIND(",",iccwt20_2024[[#This Row],[Times]])-1)</f>
        <v>10:30 AM LOCAL  </v>
      </c>
      <c r="D655" s="1" t="str">
        <f>MID(iccwt20_2024[[#This Row],[Times]],FIND(",",iccwt20_2024[[#This Row],[Times]])-3,6)&amp;" 2024"</f>
        <v> 03, 1 2024</v>
      </c>
      <c r="E655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5" t="str">
        <f>TEXT(DATE(2024,MONTH(DATEVALUE(LEFT(iccwt20_2024[[#This Row],[Times]],3)&amp;" 1")),MID(iccwt20_2024[[#This Row],[Times]],5,2)),"dddd")</f>
        <v>Monday</v>
      </c>
      <c r="G655" t="s">
        <v>514</v>
      </c>
      <c r="H655" t="s">
        <v>439</v>
      </c>
      <c r="I655" t="s">
        <v>438</v>
      </c>
      <c r="J655" t="s">
        <v>525</v>
      </c>
      <c r="K655" t="s">
        <v>234</v>
      </c>
      <c r="L655" s="2">
        <v>0</v>
      </c>
      <c r="M655" s="2">
        <v>0</v>
      </c>
      <c r="N655" s="2">
        <v>0</v>
      </c>
      <c r="O655" s="2">
        <f>iccwt20_2024[[#This Row],[scored_4s]]+iccwt20_2024[[#This Row],[scored_6s]]</f>
        <v>0</v>
      </c>
      <c r="P655" s="2">
        <v>0</v>
      </c>
      <c r="Q655" s="2">
        <v>0</v>
      </c>
      <c r="R655" s="2">
        <v>0</v>
      </c>
      <c r="S655" s="2">
        <v>3</v>
      </c>
      <c r="T655">
        <v>0</v>
      </c>
      <c r="U655">
        <v>12</v>
      </c>
      <c r="V655">
        <v>0</v>
      </c>
      <c r="W655">
        <v>0</v>
      </c>
      <c r="X655">
        <v>1</v>
      </c>
      <c r="Y655">
        <v>4</v>
      </c>
      <c r="Z655">
        <v>654</v>
      </c>
    </row>
    <row r="656" spans="1:26">
      <c r="A656" t="s">
        <v>88</v>
      </c>
      <c r="B656" t="s">
        <v>34</v>
      </c>
      <c r="C656" s="1" t="str">
        <f>MID(iccwt20_2024[[#This Row],[Times]],FIND(",",iccwt20_2024[[#This Row],[Times]])+2,LEN(iccwt20_2024[[#This Row],[Times]])-FIND(",",iccwt20_2024[[#This Row],[Times]])-1)</f>
        <v>10:30 AM LOCAL  </v>
      </c>
      <c r="D656" s="1" t="str">
        <f>MID(iccwt20_2024[[#This Row],[Times]],FIND(",",iccwt20_2024[[#This Row],[Times]])-3,6)&amp;" 2024"</f>
        <v> 03, 1 2024</v>
      </c>
      <c r="E656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6" t="str">
        <f>TEXT(DATE(2024,MONTH(DATEVALUE(LEFT(iccwt20_2024[[#This Row],[Times]],3)&amp;" 1")),MID(iccwt20_2024[[#This Row],[Times]],5,2)),"dddd")</f>
        <v>Monday</v>
      </c>
      <c r="G656" t="s">
        <v>514</v>
      </c>
      <c r="H656" t="s">
        <v>439</v>
      </c>
      <c r="I656" t="s">
        <v>438</v>
      </c>
      <c r="J656" t="s">
        <v>525</v>
      </c>
      <c r="K656" t="s">
        <v>392</v>
      </c>
      <c r="L656" s="2">
        <v>0</v>
      </c>
      <c r="M656" s="2">
        <v>0</v>
      </c>
      <c r="N656" s="2">
        <v>0</v>
      </c>
      <c r="O656" s="2">
        <f>iccwt20_2024[[#This Row],[scored_4s]]+iccwt20_2024[[#This Row],[scored_6s]]</f>
        <v>0</v>
      </c>
      <c r="P656" s="2">
        <v>0</v>
      </c>
      <c r="Q656" s="2">
        <v>0</v>
      </c>
      <c r="R656" s="2">
        <v>0</v>
      </c>
      <c r="S656" s="2">
        <v>3</v>
      </c>
      <c r="T656">
        <v>0</v>
      </c>
      <c r="U656">
        <v>22</v>
      </c>
      <c r="V656">
        <v>2</v>
      </c>
      <c r="W656">
        <v>0</v>
      </c>
      <c r="X656">
        <v>0</v>
      </c>
      <c r="Y656">
        <v>6.59999990463257</v>
      </c>
      <c r="Z656">
        <v>655</v>
      </c>
    </row>
    <row r="657" spans="1:26">
      <c r="A657" t="s">
        <v>88</v>
      </c>
      <c r="B657" t="s">
        <v>34</v>
      </c>
      <c r="C657" s="1" t="str">
        <f>MID(iccwt20_2024[[#This Row],[Times]],FIND(",",iccwt20_2024[[#This Row],[Times]])+2,LEN(iccwt20_2024[[#This Row],[Times]])-FIND(",",iccwt20_2024[[#This Row],[Times]])-1)</f>
        <v>10:30 AM LOCAL  </v>
      </c>
      <c r="D657" s="1" t="str">
        <f>MID(iccwt20_2024[[#This Row],[Times]],FIND(",",iccwt20_2024[[#This Row],[Times]])-3,6)&amp;" 2024"</f>
        <v> 03, 1 2024</v>
      </c>
      <c r="E657" s="1">
        <f>DATE(2024,MID(iccwt20_2024[[#This Row],[Date]],FIND(" ",iccwt20_2024[[#This Row],[Date]])+1,2),LEFT(iccwt20_2024[[#This Row],[Date]],FIND(",",iccwt20_2024[[#This Row],[Date]])-1))+TIMEVALUE(LEFT(iccwt20_2024[[#This Row],[Time]],8))</f>
        <v>45354.4375</v>
      </c>
      <c r="F657" t="str">
        <f>TEXT(DATE(2024,MONTH(DATEVALUE(LEFT(iccwt20_2024[[#This Row],[Times]],3)&amp;" 1")),MID(iccwt20_2024[[#This Row],[Times]],5,2)),"dddd")</f>
        <v>Monday</v>
      </c>
      <c r="G657" t="s">
        <v>514</v>
      </c>
      <c r="H657" t="s">
        <v>439</v>
      </c>
      <c r="I657" t="s">
        <v>438</v>
      </c>
      <c r="J657" t="s">
        <v>525</v>
      </c>
      <c r="K657" t="s">
        <v>223</v>
      </c>
      <c r="L657" s="2">
        <v>0</v>
      </c>
      <c r="M657" s="2">
        <v>0</v>
      </c>
      <c r="N657" s="2">
        <v>0</v>
      </c>
      <c r="O657" s="2">
        <f>iccwt20_2024[[#This Row],[scored_4s]]+iccwt20_2024[[#This Row],[scored_6s]]</f>
        <v>0</v>
      </c>
      <c r="P657" s="2">
        <v>0</v>
      </c>
      <c r="Q657" s="2">
        <v>0</v>
      </c>
      <c r="R657" s="2">
        <v>0</v>
      </c>
      <c r="S657" s="2">
        <v>1</v>
      </c>
      <c r="T657">
        <v>0</v>
      </c>
      <c r="U657">
        <v>3</v>
      </c>
      <c r="V657">
        <v>0</v>
      </c>
      <c r="W657">
        <v>0</v>
      </c>
      <c r="X657">
        <v>0</v>
      </c>
      <c r="Y657">
        <v>3</v>
      </c>
      <c r="Z657">
        <v>656</v>
      </c>
    </row>
    <row r="658" spans="1:26">
      <c r="A658" t="s">
        <v>20</v>
      </c>
      <c r="B658" t="s">
        <v>37</v>
      </c>
      <c r="C658" s="1" t="str">
        <f>MID(iccwt20_2024[[#This Row],[Times]],FIND(",",iccwt20_2024[[#This Row],[Times]])+2,LEN(iccwt20_2024[[#This Row],[Times]])-FIND(",",iccwt20_2024[[#This Row],[Times]])-1)</f>
        <v>08:30 PM LOCAL  </v>
      </c>
      <c r="D658" s="1" t="str">
        <f>MID(iccwt20_2024[[#This Row],[Times]],FIND(",",iccwt20_2024[[#This Row],[Times]])-3,6)&amp;" 2024"</f>
        <v> 03, 0 2024</v>
      </c>
      <c r="E658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58" t="str">
        <f>TEXT(DATE(2024,MONTH(DATEVALUE(LEFT(iccwt20_2024[[#This Row],[Times]],3)&amp;" 1")),MID(iccwt20_2024[[#This Row],[Times]],5,2)),"dddd")</f>
        <v>Monday</v>
      </c>
      <c r="G658" t="s">
        <v>530</v>
      </c>
      <c r="H658" t="s">
        <v>440</v>
      </c>
      <c r="I658" t="s">
        <v>422</v>
      </c>
      <c r="J658" t="s">
        <v>531</v>
      </c>
      <c r="K658" t="s">
        <v>42</v>
      </c>
      <c r="L658" s="2">
        <v>0</v>
      </c>
      <c r="M658" s="2">
        <v>0</v>
      </c>
      <c r="N658" s="2">
        <v>0</v>
      </c>
      <c r="O658" s="2">
        <f>iccwt20_2024[[#This Row],[scored_4s]]+iccwt20_2024[[#This Row],[scored_6s]]</f>
        <v>0</v>
      </c>
      <c r="P658" s="2">
        <v>0</v>
      </c>
      <c r="Q658" s="2">
        <v>0</v>
      </c>
      <c r="R658" s="2">
        <v>0</v>
      </c>
      <c r="S658" s="2">
        <v>4</v>
      </c>
      <c r="T658">
        <v>0</v>
      </c>
      <c r="U658">
        <v>33</v>
      </c>
      <c r="V658">
        <v>1</v>
      </c>
      <c r="W658">
        <v>0</v>
      </c>
      <c r="X658">
        <v>0</v>
      </c>
      <c r="Y658">
        <v>8.19999980926514</v>
      </c>
      <c r="Z658">
        <v>657</v>
      </c>
    </row>
    <row r="659" spans="1:26">
      <c r="A659" t="s">
        <v>20</v>
      </c>
      <c r="B659" t="s">
        <v>37</v>
      </c>
      <c r="C659" s="1" t="str">
        <f>MID(iccwt20_2024[[#This Row],[Times]],FIND(",",iccwt20_2024[[#This Row],[Times]])+2,LEN(iccwt20_2024[[#This Row],[Times]])-FIND(",",iccwt20_2024[[#This Row],[Times]])-1)</f>
        <v>08:30 PM LOCAL  </v>
      </c>
      <c r="D659" s="1" t="str">
        <f>MID(iccwt20_2024[[#This Row],[Times]],FIND(",",iccwt20_2024[[#This Row],[Times]])-3,6)&amp;" 2024"</f>
        <v> 03, 0 2024</v>
      </c>
      <c r="E659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59" t="str">
        <f>TEXT(DATE(2024,MONTH(DATEVALUE(LEFT(iccwt20_2024[[#This Row],[Times]],3)&amp;" 1")),MID(iccwt20_2024[[#This Row],[Times]],5,2)),"dddd")</f>
        <v>Monday</v>
      </c>
      <c r="G659" t="s">
        <v>530</v>
      </c>
      <c r="H659" t="s">
        <v>440</v>
      </c>
      <c r="I659" t="s">
        <v>422</v>
      </c>
      <c r="J659" t="s">
        <v>531</v>
      </c>
      <c r="K659" t="s">
        <v>120</v>
      </c>
      <c r="L659" s="2">
        <v>0</v>
      </c>
      <c r="M659" s="2">
        <v>0</v>
      </c>
      <c r="N659" s="2">
        <v>0</v>
      </c>
      <c r="O659" s="2">
        <f>iccwt20_2024[[#This Row],[scored_4s]]+iccwt20_2024[[#This Row],[scored_6s]]</f>
        <v>0</v>
      </c>
      <c r="P659" s="2">
        <v>0</v>
      </c>
      <c r="Q659" s="2">
        <v>0</v>
      </c>
      <c r="R659" s="2">
        <v>0</v>
      </c>
      <c r="S659" s="2">
        <v>4</v>
      </c>
      <c r="T659">
        <v>0</v>
      </c>
      <c r="U659">
        <v>25</v>
      </c>
      <c r="V659">
        <v>2</v>
      </c>
      <c r="W659">
        <v>0</v>
      </c>
      <c r="X659">
        <v>0</v>
      </c>
      <c r="Y659">
        <v>6.19999980926514</v>
      </c>
      <c r="Z659">
        <v>658</v>
      </c>
    </row>
    <row r="660" spans="1:26">
      <c r="A660" t="s">
        <v>20</v>
      </c>
      <c r="B660" t="s">
        <v>37</v>
      </c>
      <c r="C660" s="1" t="str">
        <f>MID(iccwt20_2024[[#This Row],[Times]],FIND(",",iccwt20_2024[[#This Row],[Times]])+2,LEN(iccwt20_2024[[#This Row],[Times]])-FIND(",",iccwt20_2024[[#This Row],[Times]])-1)</f>
        <v>08:30 PM LOCAL  </v>
      </c>
      <c r="D660" s="1" t="str">
        <f>MID(iccwt20_2024[[#This Row],[Times]],FIND(",",iccwt20_2024[[#This Row],[Times]])-3,6)&amp;" 2024"</f>
        <v> 03, 0 2024</v>
      </c>
      <c r="E660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0" t="str">
        <f>TEXT(DATE(2024,MONTH(DATEVALUE(LEFT(iccwt20_2024[[#This Row],[Times]],3)&amp;" 1")),MID(iccwt20_2024[[#This Row],[Times]],5,2)),"dddd")</f>
        <v>Monday</v>
      </c>
      <c r="G660" t="s">
        <v>530</v>
      </c>
      <c r="H660" t="s">
        <v>440</v>
      </c>
      <c r="I660" t="s">
        <v>422</v>
      </c>
      <c r="J660" t="s">
        <v>531</v>
      </c>
      <c r="K660" t="s">
        <v>136</v>
      </c>
      <c r="L660" s="2">
        <v>0</v>
      </c>
      <c r="M660" s="2">
        <v>0</v>
      </c>
      <c r="N660" s="2">
        <v>0</v>
      </c>
      <c r="O660" s="2">
        <f>iccwt20_2024[[#This Row],[scored_4s]]+iccwt20_2024[[#This Row],[scored_6s]]</f>
        <v>0</v>
      </c>
      <c r="P660" s="2">
        <v>0</v>
      </c>
      <c r="Q660" s="2">
        <v>0</v>
      </c>
      <c r="R660" s="2">
        <v>0</v>
      </c>
      <c r="S660" s="2">
        <v>3</v>
      </c>
      <c r="T660">
        <v>0</v>
      </c>
      <c r="U660">
        <v>37</v>
      </c>
      <c r="V660">
        <v>0</v>
      </c>
      <c r="W660">
        <v>0</v>
      </c>
      <c r="X660">
        <v>0</v>
      </c>
      <c r="Y660">
        <v>12.3000001907349</v>
      </c>
      <c r="Z660">
        <v>659</v>
      </c>
    </row>
    <row r="661" spans="1:26">
      <c r="A661" t="s">
        <v>20</v>
      </c>
      <c r="B661" t="s">
        <v>37</v>
      </c>
      <c r="C661" s="1" t="str">
        <f>MID(iccwt20_2024[[#This Row],[Times]],FIND(",",iccwt20_2024[[#This Row],[Times]])+2,LEN(iccwt20_2024[[#This Row],[Times]])-FIND(",",iccwt20_2024[[#This Row],[Times]])-1)</f>
        <v>08:30 PM LOCAL  </v>
      </c>
      <c r="D661" s="1" t="str">
        <f>MID(iccwt20_2024[[#This Row],[Times]],FIND(",",iccwt20_2024[[#This Row],[Times]])-3,6)&amp;" 2024"</f>
        <v> 03, 0 2024</v>
      </c>
      <c r="E661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1" t="str">
        <f>TEXT(DATE(2024,MONTH(DATEVALUE(LEFT(iccwt20_2024[[#This Row],[Times]],3)&amp;" 1")),MID(iccwt20_2024[[#This Row],[Times]],5,2)),"dddd")</f>
        <v>Monday</v>
      </c>
      <c r="G661" t="s">
        <v>530</v>
      </c>
      <c r="H661" t="s">
        <v>440</v>
      </c>
      <c r="I661" t="s">
        <v>422</v>
      </c>
      <c r="J661" t="s">
        <v>531</v>
      </c>
      <c r="K661" t="s">
        <v>104</v>
      </c>
      <c r="L661" s="2">
        <v>0</v>
      </c>
      <c r="M661" s="2">
        <v>0</v>
      </c>
      <c r="N661" s="2">
        <v>0</v>
      </c>
      <c r="O661" s="2">
        <f>iccwt20_2024[[#This Row],[scored_4s]]+iccwt20_2024[[#This Row],[scored_6s]]</f>
        <v>0</v>
      </c>
      <c r="P661" s="2">
        <v>0</v>
      </c>
      <c r="Q661" s="2">
        <v>0</v>
      </c>
      <c r="R661" s="2">
        <v>0</v>
      </c>
      <c r="S661" s="2">
        <v>2</v>
      </c>
      <c r="T661">
        <v>0</v>
      </c>
      <c r="U661">
        <v>34</v>
      </c>
      <c r="V661">
        <v>0</v>
      </c>
      <c r="W661">
        <v>1</v>
      </c>
      <c r="X661">
        <v>5</v>
      </c>
      <c r="Y661">
        <v>17</v>
      </c>
      <c r="Z661">
        <v>660</v>
      </c>
    </row>
    <row r="662" spans="1:26">
      <c r="A662" t="s">
        <v>20</v>
      </c>
      <c r="B662" t="s">
        <v>37</v>
      </c>
      <c r="C662" s="1" t="str">
        <f>MID(iccwt20_2024[[#This Row],[Times]],FIND(",",iccwt20_2024[[#This Row],[Times]])+2,LEN(iccwt20_2024[[#This Row],[Times]])-FIND(",",iccwt20_2024[[#This Row],[Times]])-1)</f>
        <v>08:30 PM LOCAL  </v>
      </c>
      <c r="D662" s="1" t="str">
        <f>MID(iccwt20_2024[[#This Row],[Times]],FIND(",",iccwt20_2024[[#This Row],[Times]])-3,6)&amp;" 2024"</f>
        <v> 03, 0 2024</v>
      </c>
      <c r="E662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2" t="str">
        <f>TEXT(DATE(2024,MONTH(DATEVALUE(LEFT(iccwt20_2024[[#This Row],[Times]],3)&amp;" 1")),MID(iccwt20_2024[[#This Row],[Times]],5,2)),"dddd")</f>
        <v>Monday</v>
      </c>
      <c r="G662" t="s">
        <v>530</v>
      </c>
      <c r="H662" t="s">
        <v>440</v>
      </c>
      <c r="I662" t="s">
        <v>422</v>
      </c>
      <c r="J662" t="s">
        <v>531</v>
      </c>
      <c r="K662" t="s">
        <v>361</v>
      </c>
      <c r="L662" s="2">
        <v>0</v>
      </c>
      <c r="M662" s="2">
        <v>0</v>
      </c>
      <c r="N662" s="2">
        <v>0</v>
      </c>
      <c r="O662" s="2">
        <f>iccwt20_2024[[#This Row],[scored_4s]]+iccwt20_2024[[#This Row],[scored_6s]]</f>
        <v>0</v>
      </c>
      <c r="P662" s="2">
        <v>0</v>
      </c>
      <c r="Q662" s="2">
        <v>0</v>
      </c>
      <c r="R662" s="2">
        <v>0</v>
      </c>
      <c r="S662" s="2">
        <v>2</v>
      </c>
      <c r="T662">
        <v>0</v>
      </c>
      <c r="U662">
        <v>19</v>
      </c>
      <c r="V662">
        <v>0</v>
      </c>
      <c r="W662">
        <v>0</v>
      </c>
      <c r="X662">
        <v>1</v>
      </c>
      <c r="Y662">
        <v>9.5</v>
      </c>
      <c r="Z662">
        <v>661</v>
      </c>
    </row>
    <row r="663" spans="1:26">
      <c r="A663" t="s">
        <v>20</v>
      </c>
      <c r="B663" t="s">
        <v>37</v>
      </c>
      <c r="C663" s="1" t="str">
        <f>MID(iccwt20_2024[[#This Row],[Times]],FIND(",",iccwt20_2024[[#This Row],[Times]])+2,LEN(iccwt20_2024[[#This Row],[Times]])-FIND(",",iccwt20_2024[[#This Row],[Times]])-1)</f>
        <v>08:30 PM LOCAL  </v>
      </c>
      <c r="D663" s="1" t="str">
        <f>MID(iccwt20_2024[[#This Row],[Times]],FIND(",",iccwt20_2024[[#This Row],[Times]])-3,6)&amp;" 2024"</f>
        <v> 03, 0 2024</v>
      </c>
      <c r="E663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3" t="str">
        <f>TEXT(DATE(2024,MONTH(DATEVALUE(LEFT(iccwt20_2024[[#This Row],[Times]],3)&amp;" 1")),MID(iccwt20_2024[[#This Row],[Times]],5,2)),"dddd")</f>
        <v>Monday</v>
      </c>
      <c r="G663" t="s">
        <v>530</v>
      </c>
      <c r="H663" t="s">
        <v>440</v>
      </c>
      <c r="I663" t="s">
        <v>422</v>
      </c>
      <c r="J663" t="s">
        <v>531</v>
      </c>
      <c r="K663" t="s">
        <v>311</v>
      </c>
      <c r="L663" s="2">
        <v>0</v>
      </c>
      <c r="M663" s="2">
        <v>0</v>
      </c>
      <c r="N663" s="2">
        <v>0</v>
      </c>
      <c r="O663" s="2">
        <f>iccwt20_2024[[#This Row],[scored_4s]]+iccwt20_2024[[#This Row],[scored_6s]]</f>
        <v>0</v>
      </c>
      <c r="P663" s="2">
        <v>0</v>
      </c>
      <c r="Q663" s="2">
        <v>0</v>
      </c>
      <c r="R663" s="2">
        <v>0</v>
      </c>
      <c r="S663" s="2">
        <v>1</v>
      </c>
      <c r="T663">
        <v>0</v>
      </c>
      <c r="U663">
        <v>11</v>
      </c>
      <c r="V663">
        <v>0</v>
      </c>
      <c r="W663">
        <v>0</v>
      </c>
      <c r="X663">
        <v>0</v>
      </c>
      <c r="Y663">
        <v>11</v>
      </c>
      <c r="Z663">
        <v>662</v>
      </c>
    </row>
    <row r="664" spans="1:26">
      <c r="A664" t="s">
        <v>20</v>
      </c>
      <c r="B664" t="s">
        <v>37</v>
      </c>
      <c r="C664" s="1" t="str">
        <f>MID(iccwt20_2024[[#This Row],[Times]],FIND(",",iccwt20_2024[[#This Row],[Times]])+2,LEN(iccwt20_2024[[#This Row],[Times]])-FIND(",",iccwt20_2024[[#This Row],[Times]])-1)</f>
        <v>08:30 PM LOCAL  </v>
      </c>
      <c r="D664" s="1" t="str">
        <f>MID(iccwt20_2024[[#This Row],[Times]],FIND(",",iccwt20_2024[[#This Row],[Times]])-3,6)&amp;" 2024"</f>
        <v> 03, 0 2024</v>
      </c>
      <c r="E664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4" t="str">
        <f>TEXT(DATE(2024,MONTH(DATEVALUE(LEFT(iccwt20_2024[[#This Row],[Times]],3)&amp;" 1")),MID(iccwt20_2024[[#This Row],[Times]],5,2)),"dddd")</f>
        <v>Monday</v>
      </c>
      <c r="G664" t="s">
        <v>530</v>
      </c>
      <c r="H664" t="s">
        <v>440</v>
      </c>
      <c r="I664" t="s">
        <v>422</v>
      </c>
      <c r="J664" t="s">
        <v>531</v>
      </c>
      <c r="K664" t="s">
        <v>233</v>
      </c>
      <c r="L664" s="2">
        <v>0</v>
      </c>
      <c r="M664" s="2">
        <v>0</v>
      </c>
      <c r="N664" s="2">
        <v>0</v>
      </c>
      <c r="O664" s="2">
        <f>iccwt20_2024[[#This Row],[scored_4s]]+iccwt20_2024[[#This Row],[scored_6s]]</f>
        <v>0</v>
      </c>
      <c r="P664" s="2">
        <v>0</v>
      </c>
      <c r="Q664" s="2">
        <v>0</v>
      </c>
      <c r="R664" s="2">
        <v>0</v>
      </c>
      <c r="S664" s="2">
        <v>4</v>
      </c>
      <c r="T664">
        <v>0</v>
      </c>
      <c r="U664">
        <v>21</v>
      </c>
      <c r="V664">
        <v>2</v>
      </c>
      <c r="W664">
        <v>0</v>
      </c>
      <c r="X664">
        <v>0</v>
      </c>
      <c r="Y664">
        <v>5.19999980926514</v>
      </c>
      <c r="Z664">
        <v>663</v>
      </c>
    </row>
    <row r="665" spans="1:26">
      <c r="A665" t="s">
        <v>20</v>
      </c>
      <c r="B665" t="s">
        <v>37</v>
      </c>
      <c r="C665" s="1" t="str">
        <f>MID(iccwt20_2024[[#This Row],[Times]],FIND(",",iccwt20_2024[[#This Row],[Times]])+2,LEN(iccwt20_2024[[#This Row],[Times]])-FIND(",",iccwt20_2024[[#This Row],[Times]])-1)</f>
        <v>08:30 PM LOCAL  </v>
      </c>
      <c r="D665" s="1" t="str">
        <f>MID(iccwt20_2024[[#This Row],[Times]],FIND(",",iccwt20_2024[[#This Row],[Times]])-3,6)&amp;" 2024"</f>
        <v> 03, 0 2024</v>
      </c>
      <c r="E665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5" t="str">
        <f>TEXT(DATE(2024,MONTH(DATEVALUE(LEFT(iccwt20_2024[[#This Row],[Times]],3)&amp;" 1")),MID(iccwt20_2024[[#This Row],[Times]],5,2)),"dddd")</f>
        <v>Monday</v>
      </c>
      <c r="G665" t="s">
        <v>530</v>
      </c>
      <c r="H665" t="s">
        <v>422</v>
      </c>
      <c r="I665" t="s">
        <v>440</v>
      </c>
      <c r="J665" t="s">
        <v>537</v>
      </c>
      <c r="K665" t="s">
        <v>143</v>
      </c>
      <c r="L665" s="2">
        <v>0</v>
      </c>
      <c r="M665" s="2">
        <v>0</v>
      </c>
      <c r="N665" s="2">
        <v>0</v>
      </c>
      <c r="O665" s="2">
        <f>iccwt20_2024[[#This Row],[scored_4s]]+iccwt20_2024[[#This Row],[scored_6s]]</f>
        <v>0</v>
      </c>
      <c r="P665" s="2">
        <v>0</v>
      </c>
      <c r="Q665" s="2">
        <v>0</v>
      </c>
      <c r="R665" s="2">
        <v>0</v>
      </c>
      <c r="S665" s="2">
        <v>4</v>
      </c>
      <c r="T665">
        <v>0</v>
      </c>
      <c r="U665">
        <v>9</v>
      </c>
      <c r="V665">
        <v>5</v>
      </c>
      <c r="W665">
        <v>0</v>
      </c>
      <c r="X665">
        <v>0</v>
      </c>
      <c r="Y665">
        <v>2.20000004768372</v>
      </c>
      <c r="Z665">
        <v>664</v>
      </c>
    </row>
    <row r="666" spans="1:26">
      <c r="A666" t="s">
        <v>20</v>
      </c>
      <c r="B666" t="s">
        <v>37</v>
      </c>
      <c r="C666" s="1" t="str">
        <f>MID(iccwt20_2024[[#This Row],[Times]],FIND(",",iccwt20_2024[[#This Row],[Times]])+2,LEN(iccwt20_2024[[#This Row],[Times]])-FIND(",",iccwt20_2024[[#This Row],[Times]])-1)</f>
        <v>08:30 PM LOCAL  </v>
      </c>
      <c r="D666" s="1" t="str">
        <f>MID(iccwt20_2024[[#This Row],[Times]],FIND(",",iccwt20_2024[[#This Row],[Times]])-3,6)&amp;" 2024"</f>
        <v> 03, 0 2024</v>
      </c>
      <c r="E666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6" t="str">
        <f>TEXT(DATE(2024,MONTH(DATEVALUE(LEFT(iccwt20_2024[[#This Row],[Times]],3)&amp;" 1")),MID(iccwt20_2024[[#This Row],[Times]],5,2)),"dddd")</f>
        <v>Monday</v>
      </c>
      <c r="G666" t="s">
        <v>530</v>
      </c>
      <c r="H666" t="s">
        <v>422</v>
      </c>
      <c r="I666" t="s">
        <v>440</v>
      </c>
      <c r="J666" t="s">
        <v>537</v>
      </c>
      <c r="K666" t="s">
        <v>259</v>
      </c>
      <c r="L666" s="2">
        <v>0</v>
      </c>
      <c r="M666" s="2">
        <v>0</v>
      </c>
      <c r="N666" s="2">
        <v>0</v>
      </c>
      <c r="O666" s="2">
        <f>iccwt20_2024[[#This Row],[scored_4s]]+iccwt20_2024[[#This Row],[scored_6s]]</f>
        <v>0</v>
      </c>
      <c r="P666" s="2">
        <v>0</v>
      </c>
      <c r="Q666" s="2">
        <v>0</v>
      </c>
      <c r="R666" s="2">
        <v>0</v>
      </c>
      <c r="S666" s="2">
        <v>3</v>
      </c>
      <c r="T666">
        <v>0</v>
      </c>
      <c r="U666">
        <v>16</v>
      </c>
      <c r="V666">
        <v>1</v>
      </c>
      <c r="W666">
        <v>0</v>
      </c>
      <c r="X666">
        <v>5</v>
      </c>
      <c r="Y666">
        <v>5.30000019073486</v>
      </c>
      <c r="Z666">
        <v>665</v>
      </c>
    </row>
    <row r="667" spans="1:26">
      <c r="A667" t="s">
        <v>20</v>
      </c>
      <c r="B667" t="s">
        <v>37</v>
      </c>
      <c r="C667" s="1" t="str">
        <f>MID(iccwt20_2024[[#This Row],[Times]],FIND(",",iccwt20_2024[[#This Row],[Times]])+2,LEN(iccwt20_2024[[#This Row],[Times]])-FIND(",",iccwt20_2024[[#This Row],[Times]])-1)</f>
        <v>08:30 PM LOCAL  </v>
      </c>
      <c r="D667" s="1" t="str">
        <f>MID(iccwt20_2024[[#This Row],[Times]],FIND(",",iccwt20_2024[[#This Row],[Times]])-3,6)&amp;" 2024"</f>
        <v> 03, 0 2024</v>
      </c>
      <c r="E667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7" t="str">
        <f>TEXT(DATE(2024,MONTH(DATEVALUE(LEFT(iccwt20_2024[[#This Row],[Times]],3)&amp;" 1")),MID(iccwt20_2024[[#This Row],[Times]],5,2)),"dddd")</f>
        <v>Monday</v>
      </c>
      <c r="G667" t="s">
        <v>530</v>
      </c>
      <c r="H667" t="s">
        <v>422</v>
      </c>
      <c r="I667" t="s">
        <v>440</v>
      </c>
      <c r="J667" t="s">
        <v>537</v>
      </c>
      <c r="K667" t="s">
        <v>272</v>
      </c>
      <c r="L667" s="2">
        <v>0</v>
      </c>
      <c r="M667" s="2">
        <v>0</v>
      </c>
      <c r="N667" s="2">
        <v>0</v>
      </c>
      <c r="O667" s="2">
        <f>iccwt20_2024[[#This Row],[scored_4s]]+iccwt20_2024[[#This Row],[scored_6s]]</f>
        <v>0</v>
      </c>
      <c r="P667" s="2">
        <v>0</v>
      </c>
      <c r="Q667" s="2">
        <v>0</v>
      </c>
      <c r="R667" s="2">
        <v>0</v>
      </c>
      <c r="S667" s="2">
        <v>2</v>
      </c>
      <c r="T667">
        <v>0</v>
      </c>
      <c r="U667">
        <v>4</v>
      </c>
      <c r="V667">
        <v>2</v>
      </c>
      <c r="W667">
        <v>0</v>
      </c>
      <c r="X667">
        <v>1</v>
      </c>
      <c r="Y667">
        <v>2</v>
      </c>
      <c r="Z667">
        <v>666</v>
      </c>
    </row>
    <row r="668" spans="1:26">
      <c r="A668" t="s">
        <v>20</v>
      </c>
      <c r="B668" t="s">
        <v>37</v>
      </c>
      <c r="C668" s="1" t="str">
        <f>MID(iccwt20_2024[[#This Row],[Times]],FIND(",",iccwt20_2024[[#This Row],[Times]])+2,LEN(iccwt20_2024[[#This Row],[Times]])-FIND(",",iccwt20_2024[[#This Row],[Times]])-1)</f>
        <v>08:30 PM LOCAL  </v>
      </c>
      <c r="D668" s="1" t="str">
        <f>MID(iccwt20_2024[[#This Row],[Times]],FIND(",",iccwt20_2024[[#This Row],[Times]])-3,6)&amp;" 2024"</f>
        <v> 03, 0 2024</v>
      </c>
      <c r="E668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8" t="str">
        <f>TEXT(DATE(2024,MONTH(DATEVALUE(LEFT(iccwt20_2024[[#This Row],[Times]],3)&amp;" 1")),MID(iccwt20_2024[[#This Row],[Times]],5,2)),"dddd")</f>
        <v>Monday</v>
      </c>
      <c r="G668" t="s">
        <v>530</v>
      </c>
      <c r="H668" t="s">
        <v>422</v>
      </c>
      <c r="I668" t="s">
        <v>440</v>
      </c>
      <c r="J668" t="s">
        <v>537</v>
      </c>
      <c r="K668" t="s">
        <v>85</v>
      </c>
      <c r="L668" s="2">
        <v>0</v>
      </c>
      <c r="M668" s="2">
        <v>0</v>
      </c>
      <c r="N668" s="2">
        <v>0</v>
      </c>
      <c r="O668" s="2">
        <f>iccwt20_2024[[#This Row],[scored_4s]]+iccwt20_2024[[#This Row],[scored_6s]]</f>
        <v>0</v>
      </c>
      <c r="P668" s="2">
        <v>0</v>
      </c>
      <c r="Q668" s="2">
        <v>0</v>
      </c>
      <c r="R668" s="2">
        <v>0</v>
      </c>
      <c r="S668" s="2">
        <v>2</v>
      </c>
      <c r="T668">
        <v>0</v>
      </c>
      <c r="U668">
        <v>7</v>
      </c>
      <c r="V668">
        <v>0</v>
      </c>
      <c r="W668">
        <v>0</v>
      </c>
      <c r="X668">
        <v>1</v>
      </c>
      <c r="Y668">
        <v>3.5</v>
      </c>
      <c r="Z668">
        <v>667</v>
      </c>
    </row>
    <row r="669" spans="1:26">
      <c r="A669" t="s">
        <v>20</v>
      </c>
      <c r="B669" t="s">
        <v>37</v>
      </c>
      <c r="C669" s="1" t="str">
        <f>MID(iccwt20_2024[[#This Row],[Times]],FIND(",",iccwt20_2024[[#This Row],[Times]])+2,LEN(iccwt20_2024[[#This Row],[Times]])-FIND(",",iccwt20_2024[[#This Row],[Times]])-1)</f>
        <v>08:30 PM LOCAL  </v>
      </c>
      <c r="D669" s="1" t="str">
        <f>MID(iccwt20_2024[[#This Row],[Times]],FIND(",",iccwt20_2024[[#This Row],[Times]])-3,6)&amp;" 2024"</f>
        <v> 03, 0 2024</v>
      </c>
      <c r="E669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69" t="str">
        <f>TEXT(DATE(2024,MONTH(DATEVALUE(LEFT(iccwt20_2024[[#This Row],[Times]],3)&amp;" 1")),MID(iccwt20_2024[[#This Row],[Times]],5,2)),"dddd")</f>
        <v>Monday</v>
      </c>
      <c r="G669" t="s">
        <v>530</v>
      </c>
      <c r="H669" t="s">
        <v>422</v>
      </c>
      <c r="I669" t="s">
        <v>440</v>
      </c>
      <c r="J669" t="s">
        <v>537</v>
      </c>
      <c r="K669" t="s">
        <v>306</v>
      </c>
      <c r="L669" s="2">
        <v>0</v>
      </c>
      <c r="M669" s="2">
        <v>0</v>
      </c>
      <c r="N669" s="2">
        <v>0</v>
      </c>
      <c r="O669" s="2">
        <f>iccwt20_2024[[#This Row],[scored_4s]]+iccwt20_2024[[#This Row],[scored_6s]]</f>
        <v>0</v>
      </c>
      <c r="P669" s="2">
        <v>0</v>
      </c>
      <c r="Q669" s="2">
        <v>0</v>
      </c>
      <c r="R669" s="2">
        <v>0</v>
      </c>
      <c r="S669" s="2">
        <v>4</v>
      </c>
      <c r="T669">
        <v>0</v>
      </c>
      <c r="U669">
        <v>12</v>
      </c>
      <c r="V669">
        <v>2</v>
      </c>
      <c r="W669">
        <v>0</v>
      </c>
      <c r="X669">
        <v>0</v>
      </c>
      <c r="Y669">
        <v>3</v>
      </c>
      <c r="Z669">
        <v>668</v>
      </c>
    </row>
    <row r="670" spans="1:26">
      <c r="A670" t="s">
        <v>20</v>
      </c>
      <c r="B670" t="s">
        <v>37</v>
      </c>
      <c r="C670" s="1" t="str">
        <f>MID(iccwt20_2024[[#This Row],[Times]],FIND(",",iccwt20_2024[[#This Row],[Times]])+2,LEN(iccwt20_2024[[#This Row],[Times]])-FIND(",",iccwt20_2024[[#This Row],[Times]])-1)</f>
        <v>08:30 PM LOCAL  </v>
      </c>
      <c r="D670" s="1" t="str">
        <f>MID(iccwt20_2024[[#This Row],[Times]],FIND(",",iccwt20_2024[[#This Row],[Times]])-3,6)&amp;" 2024"</f>
        <v> 03, 0 2024</v>
      </c>
      <c r="E670" s="1">
        <f>DATE(2024,MID(iccwt20_2024[[#This Row],[Date]],FIND(" ",iccwt20_2024[[#This Row],[Date]])+1,2),LEFT(iccwt20_2024[[#This Row],[Date]],FIND(",",iccwt20_2024[[#This Row],[Date]])-1))+TIMEVALUE(LEFT(iccwt20_2024[[#This Row],[Time]],8))</f>
        <v>45354.8541666667</v>
      </c>
      <c r="F670" t="str">
        <f>TEXT(DATE(2024,MONTH(DATEVALUE(LEFT(iccwt20_2024[[#This Row],[Times]],3)&amp;" 1")),MID(iccwt20_2024[[#This Row],[Times]],5,2)),"dddd")</f>
        <v>Monday</v>
      </c>
      <c r="G670" t="s">
        <v>530</v>
      </c>
      <c r="H670" t="s">
        <v>422</v>
      </c>
      <c r="I670" t="s">
        <v>440</v>
      </c>
      <c r="J670" t="s">
        <v>537</v>
      </c>
      <c r="K670" t="s">
        <v>253</v>
      </c>
      <c r="L670" s="2">
        <v>0</v>
      </c>
      <c r="M670" s="2">
        <v>0</v>
      </c>
      <c r="N670" s="2">
        <v>0</v>
      </c>
      <c r="O670" s="2">
        <f>iccwt20_2024[[#This Row],[scored_4s]]+iccwt20_2024[[#This Row],[scored_6s]]</f>
        <v>0</v>
      </c>
      <c r="P670" s="2">
        <v>0</v>
      </c>
      <c r="Q670" s="2">
        <v>0</v>
      </c>
      <c r="R670" s="2">
        <v>0</v>
      </c>
      <c r="S670" s="2">
        <v>1</v>
      </c>
      <c r="T670">
        <v>0</v>
      </c>
      <c r="U670">
        <v>8</v>
      </c>
      <c r="V670">
        <v>0</v>
      </c>
      <c r="W670">
        <v>0</v>
      </c>
      <c r="X670">
        <v>0</v>
      </c>
      <c r="Y670">
        <v>8</v>
      </c>
      <c r="Z670">
        <v>669</v>
      </c>
    </row>
    <row r="671" spans="1:26">
      <c r="A671" t="s">
        <v>46</v>
      </c>
      <c r="B671" t="s">
        <v>31</v>
      </c>
      <c r="C671" s="1" t="str">
        <f>MID(iccwt20_2024[[#This Row],[Times]],FIND(",",iccwt20_2024[[#This Row],[Times]])+2,LEN(iccwt20_2024[[#This Row],[Times]])-FIND(",",iccwt20_2024[[#This Row],[Times]])-1)</f>
        <v>10:30 AM LOCAL  </v>
      </c>
      <c r="D671" s="1" t="str">
        <f>MID(iccwt20_2024[[#This Row],[Times]],FIND(",",iccwt20_2024[[#This Row],[Times]])-3,6)&amp;" 2024"</f>
        <v> 04, 1 2024</v>
      </c>
      <c r="E671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1" t="str">
        <f>TEXT(DATE(2024,MONTH(DATEVALUE(LEFT(iccwt20_2024[[#This Row],[Times]],3)&amp;" 1")),MID(iccwt20_2024[[#This Row],[Times]],5,2)),"dddd")</f>
        <v>Tuesday</v>
      </c>
      <c r="G671" t="s">
        <v>546</v>
      </c>
      <c r="H671" t="s">
        <v>426</v>
      </c>
      <c r="I671" t="s">
        <v>437</v>
      </c>
      <c r="J671" t="s">
        <v>547</v>
      </c>
      <c r="K671" t="s">
        <v>231</v>
      </c>
      <c r="L671" s="2">
        <v>0</v>
      </c>
      <c r="M671" s="2">
        <v>0</v>
      </c>
      <c r="N671" s="2">
        <v>0</v>
      </c>
      <c r="O671" s="2">
        <f>iccwt20_2024[[#This Row],[scored_4s]]+iccwt20_2024[[#This Row],[scored_6s]]</f>
        <v>0</v>
      </c>
      <c r="P671" s="2">
        <v>0</v>
      </c>
      <c r="Q671" s="2">
        <v>0</v>
      </c>
      <c r="R671" s="2">
        <v>0</v>
      </c>
      <c r="S671" s="2">
        <v>2</v>
      </c>
      <c r="T671">
        <v>0</v>
      </c>
      <c r="U671">
        <v>11</v>
      </c>
      <c r="V671">
        <v>0</v>
      </c>
      <c r="W671">
        <v>1</v>
      </c>
      <c r="X671">
        <v>1</v>
      </c>
      <c r="Y671">
        <v>5.5</v>
      </c>
      <c r="Z671">
        <v>670</v>
      </c>
    </row>
    <row r="672" spans="1:26">
      <c r="A672" t="s">
        <v>46</v>
      </c>
      <c r="B672" t="s">
        <v>31</v>
      </c>
      <c r="C672" s="1" t="str">
        <f>MID(iccwt20_2024[[#This Row],[Times]],FIND(",",iccwt20_2024[[#This Row],[Times]])+2,LEN(iccwt20_2024[[#This Row],[Times]])-FIND(",",iccwt20_2024[[#This Row],[Times]])-1)</f>
        <v>10:30 AM LOCAL  </v>
      </c>
      <c r="D672" s="1" t="str">
        <f>MID(iccwt20_2024[[#This Row],[Times]],FIND(",",iccwt20_2024[[#This Row],[Times]])-3,6)&amp;" 2024"</f>
        <v> 04, 1 2024</v>
      </c>
      <c r="E672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2" t="str">
        <f>TEXT(DATE(2024,MONTH(DATEVALUE(LEFT(iccwt20_2024[[#This Row],[Times]],3)&amp;" 1")),MID(iccwt20_2024[[#This Row],[Times]],5,2)),"dddd")</f>
        <v>Tuesday</v>
      </c>
      <c r="G672" t="s">
        <v>546</v>
      </c>
      <c r="H672" t="s">
        <v>426</v>
      </c>
      <c r="I672" t="s">
        <v>437</v>
      </c>
      <c r="J672" t="s">
        <v>547</v>
      </c>
      <c r="K672" t="s">
        <v>181</v>
      </c>
      <c r="L672" s="2">
        <v>0</v>
      </c>
      <c r="M672" s="2">
        <v>0</v>
      </c>
      <c r="N672" s="2">
        <v>0</v>
      </c>
      <c r="O672" s="2">
        <f>iccwt20_2024[[#This Row],[scored_4s]]+iccwt20_2024[[#This Row],[scored_6s]]</f>
        <v>0</v>
      </c>
      <c r="P672" s="2">
        <v>0</v>
      </c>
      <c r="Q672" s="2">
        <v>0</v>
      </c>
      <c r="R672" s="2">
        <v>0</v>
      </c>
      <c r="S672" s="2">
        <v>2</v>
      </c>
      <c r="T672">
        <v>0</v>
      </c>
      <c r="U672">
        <v>12</v>
      </c>
      <c r="V672">
        <v>0</v>
      </c>
      <c r="W672">
        <v>0</v>
      </c>
      <c r="X672">
        <v>0</v>
      </c>
      <c r="Y672">
        <v>6</v>
      </c>
      <c r="Z672">
        <v>671</v>
      </c>
    </row>
    <row r="673" spans="1:26">
      <c r="A673" t="s">
        <v>46</v>
      </c>
      <c r="B673" t="s">
        <v>31</v>
      </c>
      <c r="C673" s="1" t="str">
        <f>MID(iccwt20_2024[[#This Row],[Times]],FIND(",",iccwt20_2024[[#This Row],[Times]])+2,LEN(iccwt20_2024[[#This Row],[Times]])-FIND(",",iccwt20_2024[[#This Row],[Times]])-1)</f>
        <v>10:30 AM LOCAL  </v>
      </c>
      <c r="D673" s="1" t="str">
        <f>MID(iccwt20_2024[[#This Row],[Times]],FIND(",",iccwt20_2024[[#This Row],[Times]])-3,6)&amp;" 2024"</f>
        <v> 04, 1 2024</v>
      </c>
      <c r="E673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3" t="str">
        <f>TEXT(DATE(2024,MONTH(DATEVALUE(LEFT(iccwt20_2024[[#This Row],[Times]],3)&amp;" 1")),MID(iccwt20_2024[[#This Row],[Times]],5,2)),"dddd")</f>
        <v>Tuesday</v>
      </c>
      <c r="G673" t="s">
        <v>546</v>
      </c>
      <c r="H673" t="s">
        <v>426</v>
      </c>
      <c r="I673" t="s">
        <v>437</v>
      </c>
      <c r="J673" t="s">
        <v>547</v>
      </c>
      <c r="K673" t="s">
        <v>251</v>
      </c>
      <c r="L673" s="2">
        <v>0</v>
      </c>
      <c r="M673" s="2">
        <v>0</v>
      </c>
      <c r="N673" s="2">
        <v>0</v>
      </c>
      <c r="O673" s="2">
        <f>iccwt20_2024[[#This Row],[scored_4s]]+iccwt20_2024[[#This Row],[scored_6s]]</f>
        <v>0</v>
      </c>
      <c r="P673" s="2">
        <v>0</v>
      </c>
      <c r="Q673" s="2">
        <v>0</v>
      </c>
      <c r="R673" s="2">
        <v>0</v>
      </c>
      <c r="S673" s="2">
        <v>2</v>
      </c>
      <c r="T673">
        <v>0</v>
      </c>
      <c r="U673">
        <v>15</v>
      </c>
      <c r="V673">
        <v>0</v>
      </c>
      <c r="W673">
        <v>0</v>
      </c>
      <c r="X673">
        <v>0</v>
      </c>
      <c r="Y673">
        <v>7.5</v>
      </c>
      <c r="Z673">
        <v>672</v>
      </c>
    </row>
    <row r="674" spans="1:26">
      <c r="A674" t="s">
        <v>46</v>
      </c>
      <c r="B674" t="s">
        <v>31</v>
      </c>
      <c r="C674" s="1" t="str">
        <f>MID(iccwt20_2024[[#This Row],[Times]],FIND(",",iccwt20_2024[[#This Row],[Times]])+2,LEN(iccwt20_2024[[#This Row],[Times]])-FIND(",",iccwt20_2024[[#This Row],[Times]])-1)</f>
        <v>10:30 AM LOCAL  </v>
      </c>
      <c r="D674" s="1" t="str">
        <f>MID(iccwt20_2024[[#This Row],[Times]],FIND(",",iccwt20_2024[[#This Row],[Times]])-3,6)&amp;" 2024"</f>
        <v> 04, 1 2024</v>
      </c>
      <c r="E674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4" t="str">
        <f>TEXT(DATE(2024,MONTH(DATEVALUE(LEFT(iccwt20_2024[[#This Row],[Times]],3)&amp;" 1")),MID(iccwt20_2024[[#This Row],[Times]],5,2)),"dddd")</f>
        <v>Tuesday</v>
      </c>
      <c r="G674" t="s">
        <v>546</v>
      </c>
      <c r="H674" t="s">
        <v>426</v>
      </c>
      <c r="I674" t="s">
        <v>437</v>
      </c>
      <c r="J674" t="s">
        <v>547</v>
      </c>
      <c r="K674" t="s">
        <v>116</v>
      </c>
      <c r="L674" s="2">
        <v>0</v>
      </c>
      <c r="M674" s="2">
        <v>0</v>
      </c>
      <c r="N674" s="2">
        <v>0</v>
      </c>
      <c r="O674" s="2">
        <f>iccwt20_2024[[#This Row],[scored_4s]]+iccwt20_2024[[#This Row],[scored_6s]]</f>
        <v>0</v>
      </c>
      <c r="P674" s="2">
        <v>0</v>
      </c>
      <c r="Q674" s="2">
        <v>0</v>
      </c>
      <c r="R674" s="2">
        <v>0</v>
      </c>
      <c r="S674" s="2">
        <v>2</v>
      </c>
      <c r="T674">
        <v>0</v>
      </c>
      <c r="U674">
        <v>24</v>
      </c>
      <c r="V674">
        <v>0</v>
      </c>
      <c r="W674">
        <v>0</v>
      </c>
      <c r="X674">
        <v>0</v>
      </c>
      <c r="Y674">
        <v>12</v>
      </c>
      <c r="Z674">
        <v>673</v>
      </c>
    </row>
    <row r="675" spans="1:26">
      <c r="A675" t="s">
        <v>46</v>
      </c>
      <c r="B675" t="s">
        <v>31</v>
      </c>
      <c r="C675" s="1" t="str">
        <f>MID(iccwt20_2024[[#This Row],[Times]],FIND(",",iccwt20_2024[[#This Row],[Times]])+2,LEN(iccwt20_2024[[#This Row],[Times]])-FIND(",",iccwt20_2024[[#This Row],[Times]])-1)</f>
        <v>10:30 AM LOCAL  </v>
      </c>
      <c r="D675" s="1" t="str">
        <f>MID(iccwt20_2024[[#This Row],[Times]],FIND(",",iccwt20_2024[[#This Row],[Times]])-3,6)&amp;" 2024"</f>
        <v> 04, 1 2024</v>
      </c>
      <c r="E675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5" t="str">
        <f>TEXT(DATE(2024,MONTH(DATEVALUE(LEFT(iccwt20_2024[[#This Row],[Times]],3)&amp;" 1")),MID(iccwt20_2024[[#This Row],[Times]],5,2)),"dddd")</f>
        <v>Tuesday</v>
      </c>
      <c r="G675" t="s">
        <v>546</v>
      </c>
      <c r="H675" t="s">
        <v>426</v>
      </c>
      <c r="I675" t="s">
        <v>437</v>
      </c>
      <c r="J675" t="s">
        <v>547</v>
      </c>
      <c r="K675" t="s">
        <v>27</v>
      </c>
      <c r="L675" s="2">
        <v>0</v>
      </c>
      <c r="M675" s="2">
        <v>0</v>
      </c>
      <c r="N675" s="2">
        <v>0</v>
      </c>
      <c r="O675" s="2">
        <f>iccwt20_2024[[#This Row],[scored_4s]]+iccwt20_2024[[#This Row],[scored_6s]]</f>
        <v>0</v>
      </c>
      <c r="P675" s="2">
        <v>0</v>
      </c>
      <c r="Q675" s="2">
        <v>0</v>
      </c>
      <c r="R675" s="2">
        <v>0</v>
      </c>
      <c r="S675" s="2">
        <v>2</v>
      </c>
      <c r="T675">
        <v>0</v>
      </c>
      <c r="U675">
        <v>26</v>
      </c>
      <c r="V675">
        <v>0</v>
      </c>
      <c r="W675">
        <v>0</v>
      </c>
      <c r="X675">
        <v>0</v>
      </c>
      <c r="Y675">
        <v>13</v>
      </c>
      <c r="Z675">
        <v>674</v>
      </c>
    </row>
    <row r="676" spans="1:26">
      <c r="A676" t="s">
        <v>60</v>
      </c>
      <c r="B676" t="s">
        <v>28</v>
      </c>
      <c r="C676" s="1" t="str">
        <f>MID(iccwt20_2024[[#This Row],[Times]],FIND(",",iccwt20_2024[[#This Row],[Times]])+2,LEN(iccwt20_2024[[#This Row],[Times]])-FIND(",",iccwt20_2024[[#This Row],[Times]])-1)</f>
        <v>10:30 AM LOCAL  </v>
      </c>
      <c r="D676" s="1" t="str">
        <f>MID(iccwt20_2024[[#This Row],[Times]],FIND(",",iccwt20_2024[[#This Row],[Times]])-3,6)&amp;" 2024"</f>
        <v> 04, 1 2024</v>
      </c>
      <c r="E676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6" t="str">
        <f>TEXT(DATE(2024,MONTH(DATEVALUE(LEFT(iccwt20_2024[[#This Row],[Times]],3)&amp;" 1")),MID(iccwt20_2024[[#This Row],[Times]],5,2)),"dddd")</f>
        <v>Tuesday</v>
      </c>
      <c r="G676" t="s">
        <v>546</v>
      </c>
      <c r="H676" t="s">
        <v>431</v>
      </c>
      <c r="I676" t="s">
        <v>430</v>
      </c>
      <c r="J676" t="s">
        <v>548</v>
      </c>
      <c r="K676" t="s">
        <v>204</v>
      </c>
      <c r="L676" s="2">
        <v>0</v>
      </c>
      <c r="M676" s="2">
        <v>0</v>
      </c>
      <c r="N676" s="2">
        <v>0</v>
      </c>
      <c r="O676" s="2">
        <f>iccwt20_2024[[#This Row],[scored_4s]]+iccwt20_2024[[#This Row],[scored_6s]]</f>
        <v>0</v>
      </c>
      <c r="P676" s="2">
        <v>0</v>
      </c>
      <c r="Q676" s="2">
        <v>0</v>
      </c>
      <c r="R676" s="2">
        <v>0</v>
      </c>
      <c r="S676" s="2">
        <v>4</v>
      </c>
      <c r="T676">
        <v>0</v>
      </c>
      <c r="U676">
        <v>23</v>
      </c>
      <c r="V676">
        <v>0</v>
      </c>
      <c r="W676">
        <v>0</v>
      </c>
      <c r="X676">
        <v>2</v>
      </c>
      <c r="Y676">
        <v>5.80000019073486</v>
      </c>
      <c r="Z676">
        <v>675</v>
      </c>
    </row>
    <row r="677" spans="1:26">
      <c r="A677" t="s">
        <v>60</v>
      </c>
      <c r="B677" t="s">
        <v>28</v>
      </c>
      <c r="C677" s="1" t="str">
        <f>MID(iccwt20_2024[[#This Row],[Times]],FIND(",",iccwt20_2024[[#This Row],[Times]])+2,LEN(iccwt20_2024[[#This Row],[Times]])-FIND(",",iccwt20_2024[[#This Row],[Times]])-1)</f>
        <v>10:30 AM LOCAL  </v>
      </c>
      <c r="D677" s="1" t="str">
        <f>MID(iccwt20_2024[[#This Row],[Times]],FIND(",",iccwt20_2024[[#This Row],[Times]])-3,6)&amp;" 2024"</f>
        <v> 04, 1 2024</v>
      </c>
      <c r="E677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7" t="str">
        <f>TEXT(DATE(2024,MONTH(DATEVALUE(LEFT(iccwt20_2024[[#This Row],[Times]],3)&amp;" 1")),MID(iccwt20_2024[[#This Row],[Times]],5,2)),"dddd")</f>
        <v>Tuesday</v>
      </c>
      <c r="G677" t="s">
        <v>546</v>
      </c>
      <c r="H677" t="s">
        <v>431</v>
      </c>
      <c r="I677" t="s">
        <v>430</v>
      </c>
      <c r="J677" t="s">
        <v>548</v>
      </c>
      <c r="K677" t="s">
        <v>375</v>
      </c>
      <c r="L677" s="2">
        <v>0</v>
      </c>
      <c r="M677" s="2">
        <v>0</v>
      </c>
      <c r="N677" s="2">
        <v>0</v>
      </c>
      <c r="O677" s="2">
        <f>iccwt20_2024[[#This Row],[scored_4s]]+iccwt20_2024[[#This Row],[scored_6s]]</f>
        <v>0</v>
      </c>
      <c r="P677" s="2">
        <v>0</v>
      </c>
      <c r="Q677" s="2">
        <v>0</v>
      </c>
      <c r="R677" s="2">
        <v>0</v>
      </c>
      <c r="S677" s="2">
        <v>4</v>
      </c>
      <c r="T677">
        <v>0</v>
      </c>
      <c r="U677">
        <v>20</v>
      </c>
      <c r="V677">
        <v>3</v>
      </c>
      <c r="W677">
        <v>0</v>
      </c>
      <c r="X677">
        <v>0</v>
      </c>
      <c r="Y677">
        <v>5</v>
      </c>
      <c r="Z677">
        <v>676</v>
      </c>
    </row>
    <row r="678" spans="1:26">
      <c r="A678" t="s">
        <v>60</v>
      </c>
      <c r="B678" t="s">
        <v>28</v>
      </c>
      <c r="C678" s="1" t="str">
        <f>MID(iccwt20_2024[[#This Row],[Times]],FIND(",",iccwt20_2024[[#This Row],[Times]])+2,LEN(iccwt20_2024[[#This Row],[Times]])-FIND(",",iccwt20_2024[[#This Row],[Times]])-1)</f>
        <v>10:30 AM LOCAL  </v>
      </c>
      <c r="D678" s="1" t="str">
        <f>MID(iccwt20_2024[[#This Row],[Times]],FIND(",",iccwt20_2024[[#This Row],[Times]])-3,6)&amp;" 2024"</f>
        <v> 04, 1 2024</v>
      </c>
      <c r="E678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8" t="str">
        <f>TEXT(DATE(2024,MONTH(DATEVALUE(LEFT(iccwt20_2024[[#This Row],[Times]],3)&amp;" 1")),MID(iccwt20_2024[[#This Row],[Times]],5,2)),"dddd")</f>
        <v>Tuesday</v>
      </c>
      <c r="G678" t="s">
        <v>546</v>
      </c>
      <c r="H678" t="s">
        <v>431</v>
      </c>
      <c r="I678" t="s">
        <v>430</v>
      </c>
      <c r="J678" t="s">
        <v>548</v>
      </c>
      <c r="K678" t="s">
        <v>384</v>
      </c>
      <c r="L678" s="2">
        <v>0</v>
      </c>
      <c r="M678" s="2">
        <v>0</v>
      </c>
      <c r="N678" s="2">
        <v>0</v>
      </c>
      <c r="O678" s="2">
        <f>iccwt20_2024[[#This Row],[scored_4s]]+iccwt20_2024[[#This Row],[scored_6s]]</f>
        <v>0</v>
      </c>
      <c r="P678" s="2">
        <v>0</v>
      </c>
      <c r="Q678" s="2">
        <v>0</v>
      </c>
      <c r="R678" s="2">
        <v>0</v>
      </c>
      <c r="S678" s="2">
        <v>3</v>
      </c>
      <c r="T678">
        <v>0</v>
      </c>
      <c r="U678">
        <v>18</v>
      </c>
      <c r="V678">
        <v>3</v>
      </c>
      <c r="W678">
        <v>0</v>
      </c>
      <c r="X678">
        <v>0</v>
      </c>
      <c r="Y678">
        <v>5.40000009536743</v>
      </c>
      <c r="Z678">
        <v>677</v>
      </c>
    </row>
    <row r="679" spans="1:26">
      <c r="A679" t="s">
        <v>60</v>
      </c>
      <c r="B679" t="s">
        <v>28</v>
      </c>
      <c r="C679" s="1" t="str">
        <f>MID(iccwt20_2024[[#This Row],[Times]],FIND(",",iccwt20_2024[[#This Row],[Times]])+2,LEN(iccwt20_2024[[#This Row],[Times]])-FIND(",",iccwt20_2024[[#This Row],[Times]])-1)</f>
        <v>10:30 AM LOCAL  </v>
      </c>
      <c r="D679" s="1" t="str">
        <f>MID(iccwt20_2024[[#This Row],[Times]],FIND(",",iccwt20_2024[[#This Row],[Times]])-3,6)&amp;" 2024"</f>
        <v> 04, 1 2024</v>
      </c>
      <c r="E679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79" t="str">
        <f>TEXT(DATE(2024,MONTH(DATEVALUE(LEFT(iccwt20_2024[[#This Row],[Times]],3)&amp;" 1")),MID(iccwt20_2024[[#This Row],[Times]],5,2)),"dddd")</f>
        <v>Tuesday</v>
      </c>
      <c r="G679" t="s">
        <v>546</v>
      </c>
      <c r="H679" t="s">
        <v>431</v>
      </c>
      <c r="I679" t="s">
        <v>430</v>
      </c>
      <c r="J679" t="s">
        <v>548</v>
      </c>
      <c r="K679" t="s">
        <v>385</v>
      </c>
      <c r="L679" s="2">
        <v>0</v>
      </c>
      <c r="M679" s="2">
        <v>0</v>
      </c>
      <c r="N679" s="2">
        <v>0</v>
      </c>
      <c r="O679" s="2">
        <f>iccwt20_2024[[#This Row],[scored_4s]]+iccwt20_2024[[#This Row],[scored_6s]]</f>
        <v>0</v>
      </c>
      <c r="P679" s="2">
        <v>0</v>
      </c>
      <c r="Q679" s="2">
        <v>0</v>
      </c>
      <c r="R679" s="2">
        <v>0</v>
      </c>
      <c r="S679" s="2">
        <v>4</v>
      </c>
      <c r="T679">
        <v>1</v>
      </c>
      <c r="U679">
        <v>19</v>
      </c>
      <c r="V679">
        <v>2</v>
      </c>
      <c r="W679">
        <v>0</v>
      </c>
      <c r="X679">
        <v>1</v>
      </c>
      <c r="Y679">
        <v>4.80000019073486</v>
      </c>
      <c r="Z679">
        <v>678</v>
      </c>
    </row>
    <row r="680" spans="1:26">
      <c r="A680" t="s">
        <v>60</v>
      </c>
      <c r="B680" t="s">
        <v>28</v>
      </c>
      <c r="C680" s="1" t="str">
        <f>MID(iccwt20_2024[[#This Row],[Times]],FIND(",",iccwt20_2024[[#This Row],[Times]])+2,LEN(iccwt20_2024[[#This Row],[Times]])-FIND(",",iccwt20_2024[[#This Row],[Times]])-1)</f>
        <v>10:30 AM LOCAL  </v>
      </c>
      <c r="D680" s="1" t="str">
        <f>MID(iccwt20_2024[[#This Row],[Times]],FIND(",",iccwt20_2024[[#This Row],[Times]])-3,6)&amp;" 2024"</f>
        <v> 04, 1 2024</v>
      </c>
      <c r="E680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0" t="str">
        <f>TEXT(DATE(2024,MONTH(DATEVALUE(LEFT(iccwt20_2024[[#This Row],[Times]],3)&amp;" 1")),MID(iccwt20_2024[[#This Row],[Times]],5,2)),"dddd")</f>
        <v>Tuesday</v>
      </c>
      <c r="G680" t="s">
        <v>546</v>
      </c>
      <c r="H680" t="s">
        <v>431</v>
      </c>
      <c r="I680" t="s">
        <v>430</v>
      </c>
      <c r="J680" t="s">
        <v>548</v>
      </c>
      <c r="K680" t="s">
        <v>95</v>
      </c>
      <c r="L680" s="2">
        <v>0</v>
      </c>
      <c r="M680" s="2">
        <v>0</v>
      </c>
      <c r="N680" s="2">
        <v>0</v>
      </c>
      <c r="O680" s="2">
        <f>iccwt20_2024[[#This Row],[scored_4s]]+iccwt20_2024[[#This Row],[scored_6s]]</f>
        <v>0</v>
      </c>
      <c r="P680" s="2">
        <v>0</v>
      </c>
      <c r="Q680" s="2">
        <v>0</v>
      </c>
      <c r="R680" s="2">
        <v>0</v>
      </c>
      <c r="S680" s="2">
        <v>4</v>
      </c>
      <c r="T680">
        <v>0</v>
      </c>
      <c r="U680">
        <v>22</v>
      </c>
      <c r="V680">
        <v>2</v>
      </c>
      <c r="W680">
        <v>0</v>
      </c>
      <c r="X680">
        <v>1</v>
      </c>
      <c r="Y680">
        <v>5.5</v>
      </c>
      <c r="Z680">
        <v>679</v>
      </c>
    </row>
    <row r="681" spans="1:26">
      <c r="A681" t="s">
        <v>60</v>
      </c>
      <c r="B681" t="s">
        <v>28</v>
      </c>
      <c r="C681" s="1" t="str">
        <f>MID(iccwt20_2024[[#This Row],[Times]],FIND(",",iccwt20_2024[[#This Row],[Times]])+2,LEN(iccwt20_2024[[#This Row],[Times]])-FIND(",",iccwt20_2024[[#This Row],[Times]])-1)</f>
        <v>10:30 AM LOCAL  </v>
      </c>
      <c r="D681" s="1" t="str">
        <f>MID(iccwt20_2024[[#This Row],[Times]],FIND(",",iccwt20_2024[[#This Row],[Times]])-3,6)&amp;" 2024"</f>
        <v> 04, 1 2024</v>
      </c>
      <c r="E681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1" t="str">
        <f>TEXT(DATE(2024,MONTH(DATEVALUE(LEFT(iccwt20_2024[[#This Row],[Times]],3)&amp;" 1")),MID(iccwt20_2024[[#This Row],[Times]],5,2)),"dddd")</f>
        <v>Tuesday</v>
      </c>
      <c r="G681" t="s">
        <v>546</v>
      </c>
      <c r="H681" t="s">
        <v>430</v>
      </c>
      <c r="I681" t="s">
        <v>431</v>
      </c>
      <c r="J681" t="s">
        <v>559</v>
      </c>
      <c r="K681" t="s">
        <v>197</v>
      </c>
      <c r="L681" s="2">
        <v>0</v>
      </c>
      <c r="M681" s="2">
        <v>0</v>
      </c>
      <c r="N681" s="2">
        <v>0</v>
      </c>
      <c r="O681" s="2">
        <f>iccwt20_2024[[#This Row],[scored_4s]]+iccwt20_2024[[#This Row],[scored_6s]]</f>
        <v>0</v>
      </c>
      <c r="P681" s="2">
        <v>0</v>
      </c>
      <c r="Q681" s="2">
        <v>0</v>
      </c>
      <c r="R681" s="2">
        <v>0</v>
      </c>
      <c r="S681" s="2">
        <v>3</v>
      </c>
      <c r="T681">
        <v>0</v>
      </c>
      <c r="U681">
        <v>17</v>
      </c>
      <c r="V681">
        <v>0</v>
      </c>
      <c r="W681">
        <v>0</v>
      </c>
      <c r="X681">
        <v>0</v>
      </c>
      <c r="Y681">
        <v>5.69999980926514</v>
      </c>
      <c r="Z681">
        <v>680</v>
      </c>
    </row>
    <row r="682" spans="1:26">
      <c r="A682" t="s">
        <v>60</v>
      </c>
      <c r="B682" t="s">
        <v>28</v>
      </c>
      <c r="C682" s="1" t="str">
        <f>MID(iccwt20_2024[[#This Row],[Times]],FIND(",",iccwt20_2024[[#This Row],[Times]])+2,LEN(iccwt20_2024[[#This Row],[Times]])-FIND(",",iccwt20_2024[[#This Row],[Times]])-1)</f>
        <v>10:30 AM LOCAL  </v>
      </c>
      <c r="D682" s="1" t="str">
        <f>MID(iccwt20_2024[[#This Row],[Times]],FIND(",",iccwt20_2024[[#This Row],[Times]])-3,6)&amp;" 2024"</f>
        <v> 04, 1 2024</v>
      </c>
      <c r="E682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2" t="str">
        <f>TEXT(DATE(2024,MONTH(DATEVALUE(LEFT(iccwt20_2024[[#This Row],[Times]],3)&amp;" 1")),MID(iccwt20_2024[[#This Row],[Times]],5,2)),"dddd")</f>
        <v>Tuesday</v>
      </c>
      <c r="G682" t="s">
        <v>546</v>
      </c>
      <c r="H682" t="s">
        <v>430</v>
      </c>
      <c r="I682" t="s">
        <v>431</v>
      </c>
      <c r="J682" t="s">
        <v>559</v>
      </c>
      <c r="K682" t="s">
        <v>358</v>
      </c>
      <c r="L682" s="2">
        <v>0</v>
      </c>
      <c r="M682" s="2">
        <v>0</v>
      </c>
      <c r="N682" s="2">
        <v>0</v>
      </c>
      <c r="O682" s="2">
        <f>iccwt20_2024[[#This Row],[scored_4s]]+iccwt20_2024[[#This Row],[scored_6s]]</f>
        <v>0</v>
      </c>
      <c r="P682" s="2">
        <v>0</v>
      </c>
      <c r="Q682" s="2">
        <v>0</v>
      </c>
      <c r="R682" s="2">
        <v>0</v>
      </c>
      <c r="S682" s="2">
        <v>4</v>
      </c>
      <c r="T682">
        <v>0</v>
      </c>
      <c r="U682">
        <v>18</v>
      </c>
      <c r="V682">
        <v>1</v>
      </c>
      <c r="W682">
        <v>0</v>
      </c>
      <c r="X682">
        <v>0</v>
      </c>
      <c r="Y682">
        <v>4.5</v>
      </c>
      <c r="Z682">
        <v>681</v>
      </c>
    </row>
    <row r="683" spans="1:26">
      <c r="A683" t="s">
        <v>60</v>
      </c>
      <c r="B683" t="s">
        <v>28</v>
      </c>
      <c r="C683" s="1" t="str">
        <f>MID(iccwt20_2024[[#This Row],[Times]],FIND(",",iccwt20_2024[[#This Row],[Times]])+2,LEN(iccwt20_2024[[#This Row],[Times]])-FIND(",",iccwt20_2024[[#This Row],[Times]])-1)</f>
        <v>10:30 AM LOCAL  </v>
      </c>
      <c r="D683" s="1" t="str">
        <f>MID(iccwt20_2024[[#This Row],[Times]],FIND(",",iccwt20_2024[[#This Row],[Times]])-3,6)&amp;" 2024"</f>
        <v> 04, 1 2024</v>
      </c>
      <c r="E683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3" t="str">
        <f>TEXT(DATE(2024,MONTH(DATEVALUE(LEFT(iccwt20_2024[[#This Row],[Times]],3)&amp;" 1")),MID(iccwt20_2024[[#This Row],[Times]],5,2)),"dddd")</f>
        <v>Tuesday</v>
      </c>
      <c r="G683" t="s">
        <v>546</v>
      </c>
      <c r="H683" t="s">
        <v>430</v>
      </c>
      <c r="I683" t="s">
        <v>431</v>
      </c>
      <c r="J683" t="s">
        <v>559</v>
      </c>
      <c r="K683" t="s">
        <v>155</v>
      </c>
      <c r="L683" s="2">
        <v>0</v>
      </c>
      <c r="M683" s="2">
        <v>0</v>
      </c>
      <c r="N683" s="2">
        <v>0</v>
      </c>
      <c r="O683" s="2">
        <f>iccwt20_2024[[#This Row],[scored_4s]]+iccwt20_2024[[#This Row],[scored_6s]]</f>
        <v>0</v>
      </c>
      <c r="P683" s="2">
        <v>0</v>
      </c>
      <c r="Q683" s="2">
        <v>0</v>
      </c>
      <c r="R683" s="2">
        <v>0</v>
      </c>
      <c r="S683" s="2">
        <v>2</v>
      </c>
      <c r="T683">
        <v>0</v>
      </c>
      <c r="U683">
        <v>17</v>
      </c>
      <c r="V683">
        <v>0</v>
      </c>
      <c r="W683">
        <v>1</v>
      </c>
      <c r="X683">
        <v>0</v>
      </c>
      <c r="Y683">
        <v>8.5</v>
      </c>
      <c r="Z683">
        <v>682</v>
      </c>
    </row>
    <row r="684" spans="1:26">
      <c r="A684" t="s">
        <v>60</v>
      </c>
      <c r="B684" t="s">
        <v>28</v>
      </c>
      <c r="C684" s="1" t="str">
        <f>MID(iccwt20_2024[[#This Row],[Times]],FIND(",",iccwt20_2024[[#This Row],[Times]])+2,LEN(iccwt20_2024[[#This Row],[Times]])-FIND(",",iccwt20_2024[[#This Row],[Times]])-1)</f>
        <v>10:30 AM LOCAL  </v>
      </c>
      <c r="D684" s="1" t="str">
        <f>MID(iccwt20_2024[[#This Row],[Times]],FIND(",",iccwt20_2024[[#This Row],[Times]])-3,6)&amp;" 2024"</f>
        <v> 04, 1 2024</v>
      </c>
      <c r="E684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4" t="str">
        <f>TEXT(DATE(2024,MONTH(DATEVALUE(LEFT(iccwt20_2024[[#This Row],[Times]],3)&amp;" 1")),MID(iccwt20_2024[[#This Row],[Times]],5,2)),"dddd")</f>
        <v>Tuesday</v>
      </c>
      <c r="G684" t="s">
        <v>546</v>
      </c>
      <c r="H684" t="s">
        <v>430</v>
      </c>
      <c r="I684" t="s">
        <v>431</v>
      </c>
      <c r="J684" t="s">
        <v>559</v>
      </c>
      <c r="K684" t="s">
        <v>138</v>
      </c>
      <c r="L684" s="2">
        <v>0</v>
      </c>
      <c r="M684" s="2">
        <v>0</v>
      </c>
      <c r="N684" s="2">
        <v>0</v>
      </c>
      <c r="O684" s="2">
        <f>iccwt20_2024[[#This Row],[scored_4s]]+iccwt20_2024[[#This Row],[scored_6s]]</f>
        <v>0</v>
      </c>
      <c r="P684" s="2">
        <v>0</v>
      </c>
      <c r="Q684" s="2">
        <v>0</v>
      </c>
      <c r="R684" s="2">
        <v>0</v>
      </c>
      <c r="S684" s="2">
        <v>2</v>
      </c>
      <c r="T684">
        <v>0</v>
      </c>
      <c r="U684">
        <v>6</v>
      </c>
      <c r="V684">
        <v>1</v>
      </c>
      <c r="W684">
        <v>0</v>
      </c>
      <c r="X684">
        <v>0</v>
      </c>
      <c r="Y684">
        <v>3</v>
      </c>
      <c r="Z684">
        <v>683</v>
      </c>
    </row>
    <row r="685" spans="1:26">
      <c r="A685" t="s">
        <v>60</v>
      </c>
      <c r="B685" t="s">
        <v>28</v>
      </c>
      <c r="C685" s="1" t="str">
        <f>MID(iccwt20_2024[[#This Row],[Times]],FIND(",",iccwt20_2024[[#This Row],[Times]])+2,LEN(iccwt20_2024[[#This Row],[Times]])-FIND(",",iccwt20_2024[[#This Row],[Times]])-1)</f>
        <v>10:30 AM LOCAL  </v>
      </c>
      <c r="D685" s="1" t="str">
        <f>MID(iccwt20_2024[[#This Row],[Times]],FIND(",",iccwt20_2024[[#This Row],[Times]])-3,6)&amp;" 2024"</f>
        <v> 04, 1 2024</v>
      </c>
      <c r="E685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5" t="str">
        <f>TEXT(DATE(2024,MONTH(DATEVALUE(LEFT(iccwt20_2024[[#This Row],[Times]],3)&amp;" 1")),MID(iccwt20_2024[[#This Row],[Times]],5,2)),"dddd")</f>
        <v>Tuesday</v>
      </c>
      <c r="G685" t="s">
        <v>546</v>
      </c>
      <c r="H685" t="s">
        <v>430</v>
      </c>
      <c r="I685" t="s">
        <v>431</v>
      </c>
      <c r="J685" t="s">
        <v>559</v>
      </c>
      <c r="K685" t="s">
        <v>18</v>
      </c>
      <c r="L685" s="2">
        <v>0</v>
      </c>
      <c r="M685" s="2">
        <v>0</v>
      </c>
      <c r="N685" s="2">
        <v>0</v>
      </c>
      <c r="O685" s="2">
        <f>iccwt20_2024[[#This Row],[scored_4s]]+iccwt20_2024[[#This Row],[scored_6s]]</f>
        <v>0</v>
      </c>
      <c r="P685" s="2">
        <v>0</v>
      </c>
      <c r="Q685" s="2">
        <v>0</v>
      </c>
      <c r="R685" s="2">
        <v>0</v>
      </c>
      <c r="S685" s="2">
        <v>3</v>
      </c>
      <c r="T685">
        <v>0</v>
      </c>
      <c r="U685">
        <v>29</v>
      </c>
      <c r="V685">
        <v>1</v>
      </c>
      <c r="W685">
        <v>0</v>
      </c>
      <c r="X685">
        <v>0</v>
      </c>
      <c r="Y685">
        <v>7.90000009536743</v>
      </c>
      <c r="Z685">
        <v>684</v>
      </c>
    </row>
    <row r="686" spans="1:26">
      <c r="A686" t="s">
        <v>60</v>
      </c>
      <c r="B686" t="s">
        <v>28</v>
      </c>
      <c r="C686" s="1" t="str">
        <f>MID(iccwt20_2024[[#This Row],[Times]],FIND(",",iccwt20_2024[[#This Row],[Times]])+2,LEN(iccwt20_2024[[#This Row],[Times]])-FIND(",",iccwt20_2024[[#This Row],[Times]])-1)</f>
        <v>10:30 AM LOCAL  </v>
      </c>
      <c r="D686" s="1" t="str">
        <f>MID(iccwt20_2024[[#This Row],[Times]],FIND(",",iccwt20_2024[[#This Row],[Times]])-3,6)&amp;" 2024"</f>
        <v> 04, 1 2024</v>
      </c>
      <c r="E686" s="1">
        <f>DATE(2024,MID(iccwt20_2024[[#This Row],[Date]],FIND(" ",iccwt20_2024[[#This Row],[Date]])+1,2),LEFT(iccwt20_2024[[#This Row],[Date]],FIND(",",iccwt20_2024[[#This Row],[Date]])-1))+TIMEVALUE(LEFT(iccwt20_2024[[#This Row],[Time]],8))</f>
        <v>45386.4375</v>
      </c>
      <c r="F686" t="str">
        <f>TEXT(DATE(2024,MONTH(DATEVALUE(LEFT(iccwt20_2024[[#This Row],[Times]],3)&amp;" 1")),MID(iccwt20_2024[[#This Row],[Times]],5,2)),"dddd")</f>
        <v>Tuesday</v>
      </c>
      <c r="G686" t="s">
        <v>546</v>
      </c>
      <c r="H686" t="s">
        <v>430</v>
      </c>
      <c r="I686" t="s">
        <v>431</v>
      </c>
      <c r="J686" t="s">
        <v>559</v>
      </c>
      <c r="K686" t="s">
        <v>329</v>
      </c>
      <c r="L686" s="2">
        <v>0</v>
      </c>
      <c r="M686" s="2">
        <v>0</v>
      </c>
      <c r="N686" s="2">
        <v>0</v>
      </c>
      <c r="O686" s="2">
        <f>iccwt20_2024[[#This Row],[scored_4s]]+iccwt20_2024[[#This Row],[scored_6s]]</f>
        <v>0</v>
      </c>
      <c r="P686" s="2">
        <v>0</v>
      </c>
      <c r="Q686" s="2">
        <v>0</v>
      </c>
      <c r="R686" s="2">
        <v>0</v>
      </c>
      <c r="S686" s="2">
        <v>4</v>
      </c>
      <c r="T686">
        <v>0</v>
      </c>
      <c r="U686">
        <v>21</v>
      </c>
      <c r="V686">
        <v>0</v>
      </c>
      <c r="W686">
        <v>0</v>
      </c>
      <c r="X686">
        <v>0</v>
      </c>
      <c r="Y686">
        <v>5.19999980926514</v>
      </c>
      <c r="Z686">
        <v>685</v>
      </c>
    </row>
    <row r="687" spans="1:26">
      <c r="A687" t="s">
        <v>48</v>
      </c>
      <c r="B687" t="s">
        <v>34</v>
      </c>
      <c r="C687" s="1" t="str">
        <f>MID(iccwt20_2024[[#This Row],[Times]],FIND(",",iccwt20_2024[[#This Row],[Times]])+2,LEN(iccwt20_2024[[#This Row],[Times]])-FIND(",",iccwt20_2024[[#This Row],[Times]])-1)</f>
        <v>10:30 AM LOCAL  </v>
      </c>
      <c r="D687" s="1" t="str">
        <f>MID(iccwt20_2024[[#This Row],[Times]],FIND(",",iccwt20_2024[[#This Row],[Times]])-3,6)&amp;" 2024"</f>
        <v> 05, 1 2024</v>
      </c>
      <c r="E687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87" t="str">
        <f>TEXT(DATE(2024,MONTH(DATEVALUE(LEFT(iccwt20_2024[[#This Row],[Times]],3)&amp;" 1")),MID(iccwt20_2024[[#This Row],[Times]],5,2)),"dddd")</f>
        <v>Wednesday</v>
      </c>
      <c r="G687" t="s">
        <v>564</v>
      </c>
      <c r="H687" t="s">
        <v>427</v>
      </c>
      <c r="I687" t="s">
        <v>428</v>
      </c>
      <c r="J687" t="s">
        <v>565</v>
      </c>
      <c r="K687" t="s">
        <v>65</v>
      </c>
      <c r="L687" s="2">
        <v>0</v>
      </c>
      <c r="M687" s="2">
        <v>0</v>
      </c>
      <c r="N687" s="2">
        <v>0</v>
      </c>
      <c r="O687" s="2">
        <f>iccwt20_2024[[#This Row],[scored_4s]]+iccwt20_2024[[#This Row],[scored_6s]]</f>
        <v>0</v>
      </c>
      <c r="P687" s="2">
        <v>0</v>
      </c>
      <c r="Q687" s="2">
        <v>0</v>
      </c>
      <c r="R687" s="2">
        <v>0</v>
      </c>
      <c r="S687" s="2">
        <v>4</v>
      </c>
      <c r="T687">
        <v>0</v>
      </c>
      <c r="U687">
        <v>35</v>
      </c>
      <c r="V687">
        <v>2</v>
      </c>
      <c r="W687">
        <v>1</v>
      </c>
      <c r="X687">
        <v>9</v>
      </c>
      <c r="Y687">
        <v>8.80000019073486</v>
      </c>
      <c r="Z687">
        <v>686</v>
      </c>
    </row>
    <row r="688" spans="1:26">
      <c r="A688" t="s">
        <v>48</v>
      </c>
      <c r="B688" t="s">
        <v>34</v>
      </c>
      <c r="C688" s="1" t="str">
        <f>MID(iccwt20_2024[[#This Row],[Times]],FIND(",",iccwt20_2024[[#This Row],[Times]])+2,LEN(iccwt20_2024[[#This Row],[Times]])-FIND(",",iccwt20_2024[[#This Row],[Times]])-1)</f>
        <v>10:30 AM LOCAL  </v>
      </c>
      <c r="D688" s="1" t="str">
        <f>MID(iccwt20_2024[[#This Row],[Times]],FIND(",",iccwt20_2024[[#This Row],[Times]])-3,6)&amp;" 2024"</f>
        <v> 05, 1 2024</v>
      </c>
      <c r="E688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88" t="str">
        <f>TEXT(DATE(2024,MONTH(DATEVALUE(LEFT(iccwt20_2024[[#This Row],[Times]],3)&amp;" 1")),MID(iccwt20_2024[[#This Row],[Times]],5,2)),"dddd")</f>
        <v>Wednesday</v>
      </c>
      <c r="G688" t="s">
        <v>564</v>
      </c>
      <c r="H688" t="s">
        <v>427</v>
      </c>
      <c r="I688" t="s">
        <v>428</v>
      </c>
      <c r="J688" t="s">
        <v>565</v>
      </c>
      <c r="K688" t="s">
        <v>112</v>
      </c>
      <c r="L688" s="2">
        <v>0</v>
      </c>
      <c r="M688" s="2">
        <v>0</v>
      </c>
      <c r="N688" s="2">
        <v>0</v>
      </c>
      <c r="O688" s="2">
        <f>iccwt20_2024[[#This Row],[scored_4s]]+iccwt20_2024[[#This Row],[scored_6s]]</f>
        <v>0</v>
      </c>
      <c r="P688" s="2">
        <v>0</v>
      </c>
      <c r="Q688" s="2">
        <v>0</v>
      </c>
      <c r="R688" s="2">
        <v>0</v>
      </c>
      <c r="S688" s="2">
        <v>3</v>
      </c>
      <c r="T688">
        <v>1</v>
      </c>
      <c r="U688">
        <v>13</v>
      </c>
      <c r="V688">
        <v>1</v>
      </c>
      <c r="W688">
        <v>0</v>
      </c>
      <c r="X688">
        <v>0</v>
      </c>
      <c r="Y688">
        <v>4.30000019073486</v>
      </c>
      <c r="Z688">
        <v>687</v>
      </c>
    </row>
    <row r="689" spans="1:26">
      <c r="A689" t="s">
        <v>48</v>
      </c>
      <c r="B689" t="s">
        <v>34</v>
      </c>
      <c r="C689" s="1" t="str">
        <f>MID(iccwt20_2024[[#This Row],[Times]],FIND(",",iccwt20_2024[[#This Row],[Times]])+2,LEN(iccwt20_2024[[#This Row],[Times]])-FIND(",",iccwt20_2024[[#This Row],[Times]])-1)</f>
        <v>10:30 AM LOCAL  </v>
      </c>
      <c r="D689" s="1" t="str">
        <f>MID(iccwt20_2024[[#This Row],[Times]],FIND(",",iccwt20_2024[[#This Row],[Times]])-3,6)&amp;" 2024"</f>
        <v> 05, 1 2024</v>
      </c>
      <c r="E689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89" t="str">
        <f>TEXT(DATE(2024,MONTH(DATEVALUE(LEFT(iccwt20_2024[[#This Row],[Times]],3)&amp;" 1")),MID(iccwt20_2024[[#This Row],[Times]],5,2)),"dddd")</f>
        <v>Wednesday</v>
      </c>
      <c r="G689" t="s">
        <v>564</v>
      </c>
      <c r="H689" t="s">
        <v>427</v>
      </c>
      <c r="I689" t="s">
        <v>428</v>
      </c>
      <c r="J689" t="s">
        <v>565</v>
      </c>
      <c r="K689" t="s">
        <v>157</v>
      </c>
      <c r="L689" s="2">
        <v>0</v>
      </c>
      <c r="M689" s="2">
        <v>0</v>
      </c>
      <c r="N689" s="2">
        <v>0</v>
      </c>
      <c r="O689" s="2">
        <f>iccwt20_2024[[#This Row],[scored_4s]]+iccwt20_2024[[#This Row],[scored_6s]]</f>
        <v>0</v>
      </c>
      <c r="P689" s="2">
        <v>0</v>
      </c>
      <c r="Q689" s="2">
        <v>0</v>
      </c>
      <c r="R689" s="2">
        <v>0</v>
      </c>
      <c r="S689" s="2">
        <v>3</v>
      </c>
      <c r="T689">
        <v>1</v>
      </c>
      <c r="U689">
        <v>6</v>
      </c>
      <c r="V689">
        <v>2</v>
      </c>
      <c r="W689">
        <v>0</v>
      </c>
      <c r="X689">
        <v>0</v>
      </c>
      <c r="Y689">
        <v>2</v>
      </c>
      <c r="Z689">
        <v>688</v>
      </c>
    </row>
    <row r="690" spans="1:26">
      <c r="A690" t="s">
        <v>48</v>
      </c>
      <c r="B690" t="s">
        <v>34</v>
      </c>
      <c r="C690" s="1" t="str">
        <f>MID(iccwt20_2024[[#This Row],[Times]],FIND(",",iccwt20_2024[[#This Row],[Times]])+2,LEN(iccwt20_2024[[#This Row],[Times]])-FIND(",",iccwt20_2024[[#This Row],[Times]])-1)</f>
        <v>10:30 AM LOCAL  </v>
      </c>
      <c r="D690" s="1" t="str">
        <f>MID(iccwt20_2024[[#This Row],[Times]],FIND(",",iccwt20_2024[[#This Row],[Times]])-3,6)&amp;" 2024"</f>
        <v> 05, 1 2024</v>
      </c>
      <c r="E690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0" t="str">
        <f>TEXT(DATE(2024,MONTH(DATEVALUE(LEFT(iccwt20_2024[[#This Row],[Times]],3)&amp;" 1")),MID(iccwt20_2024[[#This Row],[Times]],5,2)),"dddd")</f>
        <v>Wednesday</v>
      </c>
      <c r="G690" t="s">
        <v>564</v>
      </c>
      <c r="H690" t="s">
        <v>427</v>
      </c>
      <c r="I690" t="s">
        <v>428</v>
      </c>
      <c r="J690" t="s">
        <v>565</v>
      </c>
      <c r="K690" t="s">
        <v>308</v>
      </c>
      <c r="L690" s="2">
        <v>0</v>
      </c>
      <c r="M690" s="2">
        <v>0</v>
      </c>
      <c r="N690" s="2">
        <v>0</v>
      </c>
      <c r="O690" s="2">
        <f>iccwt20_2024[[#This Row],[scored_4s]]+iccwt20_2024[[#This Row],[scored_6s]]</f>
        <v>0</v>
      </c>
      <c r="P690" s="2">
        <v>0</v>
      </c>
      <c r="Q690" s="2">
        <v>0</v>
      </c>
      <c r="R690" s="2">
        <v>0</v>
      </c>
      <c r="S690" s="2">
        <v>4</v>
      </c>
      <c r="T690">
        <v>0</v>
      </c>
      <c r="U690">
        <v>27</v>
      </c>
      <c r="V690">
        <v>3</v>
      </c>
      <c r="W690">
        <v>0</v>
      </c>
      <c r="X690">
        <v>0</v>
      </c>
      <c r="Y690">
        <v>6.80000019073486</v>
      </c>
      <c r="Z690">
        <v>689</v>
      </c>
    </row>
    <row r="691" spans="1:26">
      <c r="A691" t="s">
        <v>48</v>
      </c>
      <c r="B691" t="s">
        <v>34</v>
      </c>
      <c r="C691" s="1" t="str">
        <f>MID(iccwt20_2024[[#This Row],[Times]],FIND(",",iccwt20_2024[[#This Row],[Times]])+2,LEN(iccwt20_2024[[#This Row],[Times]])-FIND(",",iccwt20_2024[[#This Row],[Times]])-1)</f>
        <v>10:30 AM LOCAL  </v>
      </c>
      <c r="D691" s="1" t="str">
        <f>MID(iccwt20_2024[[#This Row],[Times]],FIND(",",iccwt20_2024[[#This Row],[Times]])-3,6)&amp;" 2024"</f>
        <v> 05, 1 2024</v>
      </c>
      <c r="E691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1" t="str">
        <f>TEXT(DATE(2024,MONTH(DATEVALUE(LEFT(iccwt20_2024[[#This Row],[Times]],3)&amp;" 1")),MID(iccwt20_2024[[#This Row],[Times]],5,2)),"dddd")</f>
        <v>Wednesday</v>
      </c>
      <c r="G691" t="s">
        <v>564</v>
      </c>
      <c r="H691" t="s">
        <v>428</v>
      </c>
      <c r="I691" t="s">
        <v>427</v>
      </c>
      <c r="J691" t="s">
        <v>576</v>
      </c>
      <c r="K691" t="s">
        <v>228</v>
      </c>
      <c r="L691" s="2">
        <v>0</v>
      </c>
      <c r="M691" s="2">
        <v>0</v>
      </c>
      <c r="N691" s="2">
        <v>0</v>
      </c>
      <c r="O691" s="2">
        <f>iccwt20_2024[[#This Row],[scored_4s]]+iccwt20_2024[[#This Row],[scored_6s]]</f>
        <v>0</v>
      </c>
      <c r="P691" s="2">
        <v>0</v>
      </c>
      <c r="Q691" s="2">
        <v>0</v>
      </c>
      <c r="R691" s="2">
        <v>0</v>
      </c>
      <c r="S691" s="2">
        <v>4</v>
      </c>
      <c r="T691">
        <v>0</v>
      </c>
      <c r="U691">
        <v>27</v>
      </c>
      <c r="V691">
        <v>1</v>
      </c>
      <c r="W691">
        <v>0</v>
      </c>
      <c r="X691">
        <v>3</v>
      </c>
      <c r="Y691">
        <v>6.80000019073486</v>
      </c>
      <c r="Z691">
        <v>690</v>
      </c>
    </row>
    <row r="692" spans="1:26">
      <c r="A692" t="s">
        <v>48</v>
      </c>
      <c r="B692" t="s">
        <v>34</v>
      </c>
      <c r="C692" s="1" t="str">
        <f>MID(iccwt20_2024[[#This Row],[Times]],FIND(",",iccwt20_2024[[#This Row],[Times]])+2,LEN(iccwt20_2024[[#This Row],[Times]])-FIND(",",iccwt20_2024[[#This Row],[Times]])-1)</f>
        <v>10:30 AM LOCAL  </v>
      </c>
      <c r="D692" s="1" t="str">
        <f>MID(iccwt20_2024[[#This Row],[Times]],FIND(",",iccwt20_2024[[#This Row],[Times]])-3,6)&amp;" 2024"</f>
        <v> 05, 1 2024</v>
      </c>
      <c r="E692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2" t="str">
        <f>TEXT(DATE(2024,MONTH(DATEVALUE(LEFT(iccwt20_2024[[#This Row],[Times]],3)&amp;" 1")),MID(iccwt20_2024[[#This Row],[Times]],5,2)),"dddd")</f>
        <v>Wednesday</v>
      </c>
      <c r="G692" t="s">
        <v>564</v>
      </c>
      <c r="H692" t="s">
        <v>428</v>
      </c>
      <c r="I692" t="s">
        <v>427</v>
      </c>
      <c r="J692" t="s">
        <v>576</v>
      </c>
      <c r="K692" t="s">
        <v>187</v>
      </c>
      <c r="L692" s="2">
        <v>0</v>
      </c>
      <c r="M692" s="2">
        <v>0</v>
      </c>
      <c r="N692" s="2">
        <v>0</v>
      </c>
      <c r="O692" s="2">
        <f>iccwt20_2024[[#This Row],[scored_4s]]+iccwt20_2024[[#This Row],[scored_6s]]</f>
        <v>0</v>
      </c>
      <c r="P692" s="2">
        <v>0</v>
      </c>
      <c r="Q692" s="2">
        <v>0</v>
      </c>
      <c r="R692" s="2">
        <v>0</v>
      </c>
      <c r="S692" s="2">
        <v>4</v>
      </c>
      <c r="T692">
        <v>0</v>
      </c>
      <c r="U692">
        <v>42</v>
      </c>
      <c r="V692">
        <v>0</v>
      </c>
      <c r="W692">
        <v>0</v>
      </c>
      <c r="X692">
        <v>3</v>
      </c>
      <c r="Y692">
        <v>10.5</v>
      </c>
      <c r="Z692">
        <v>691</v>
      </c>
    </row>
    <row r="693" spans="1:26">
      <c r="A693" t="s">
        <v>48</v>
      </c>
      <c r="B693" t="s">
        <v>34</v>
      </c>
      <c r="C693" s="1" t="str">
        <f>MID(iccwt20_2024[[#This Row],[Times]],FIND(",",iccwt20_2024[[#This Row],[Times]])+2,LEN(iccwt20_2024[[#This Row],[Times]])-FIND(",",iccwt20_2024[[#This Row],[Times]])-1)</f>
        <v>10:30 AM LOCAL  </v>
      </c>
      <c r="D693" s="1" t="str">
        <f>MID(iccwt20_2024[[#This Row],[Times]],FIND(",",iccwt20_2024[[#This Row],[Times]])-3,6)&amp;" 2024"</f>
        <v> 05, 1 2024</v>
      </c>
      <c r="E693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3" t="str">
        <f>TEXT(DATE(2024,MONTH(DATEVALUE(LEFT(iccwt20_2024[[#This Row],[Times]],3)&amp;" 1")),MID(iccwt20_2024[[#This Row],[Times]],5,2)),"dddd")</f>
        <v>Wednesday</v>
      </c>
      <c r="G693" t="s">
        <v>564</v>
      </c>
      <c r="H693" t="s">
        <v>428</v>
      </c>
      <c r="I693" t="s">
        <v>427</v>
      </c>
      <c r="J693" t="s">
        <v>576</v>
      </c>
      <c r="K693" t="s">
        <v>93</v>
      </c>
      <c r="L693" s="2">
        <v>0</v>
      </c>
      <c r="M693" s="2">
        <v>0</v>
      </c>
      <c r="N693" s="2">
        <v>0</v>
      </c>
      <c r="O693" s="2">
        <f>iccwt20_2024[[#This Row],[scored_4s]]+iccwt20_2024[[#This Row],[scored_6s]]</f>
        <v>0</v>
      </c>
      <c r="P693" s="2">
        <v>0</v>
      </c>
      <c r="Q693" s="2">
        <v>0</v>
      </c>
      <c r="R693" s="2">
        <v>0</v>
      </c>
      <c r="S693" s="2">
        <v>2</v>
      </c>
      <c r="T693">
        <v>0</v>
      </c>
      <c r="U693">
        <v>18</v>
      </c>
      <c r="V693">
        <v>0</v>
      </c>
      <c r="W693">
        <v>0</v>
      </c>
      <c r="X693">
        <v>0</v>
      </c>
      <c r="Y693">
        <v>7.69999980926514</v>
      </c>
      <c r="Z693">
        <v>692</v>
      </c>
    </row>
    <row r="694" spans="1:26">
      <c r="A694" t="s">
        <v>48</v>
      </c>
      <c r="B694" t="s">
        <v>34</v>
      </c>
      <c r="C694" s="1" t="str">
        <f>MID(iccwt20_2024[[#This Row],[Times]],FIND(",",iccwt20_2024[[#This Row],[Times]])+2,LEN(iccwt20_2024[[#This Row],[Times]])-FIND(",",iccwt20_2024[[#This Row],[Times]])-1)</f>
        <v>10:30 AM LOCAL  </v>
      </c>
      <c r="D694" s="1" t="str">
        <f>MID(iccwt20_2024[[#This Row],[Times]],FIND(",",iccwt20_2024[[#This Row],[Times]])-3,6)&amp;" 2024"</f>
        <v> 05, 1 2024</v>
      </c>
      <c r="E694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4" t="str">
        <f>TEXT(DATE(2024,MONTH(DATEVALUE(LEFT(iccwt20_2024[[#This Row],[Times]],3)&amp;" 1")),MID(iccwt20_2024[[#This Row],[Times]],5,2)),"dddd")</f>
        <v>Wednesday</v>
      </c>
      <c r="G694" t="s">
        <v>564</v>
      </c>
      <c r="H694" t="s">
        <v>428</v>
      </c>
      <c r="I694" t="s">
        <v>427</v>
      </c>
      <c r="J694" t="s">
        <v>576</v>
      </c>
      <c r="K694" t="s">
        <v>123</v>
      </c>
      <c r="L694" s="2">
        <v>0</v>
      </c>
      <c r="M694" s="2">
        <v>0</v>
      </c>
      <c r="N694" s="2">
        <v>0</v>
      </c>
      <c r="O694" s="2">
        <f>iccwt20_2024[[#This Row],[scored_4s]]+iccwt20_2024[[#This Row],[scored_6s]]</f>
        <v>0</v>
      </c>
      <c r="P694" s="2">
        <v>0</v>
      </c>
      <c r="Q694" s="2">
        <v>0</v>
      </c>
      <c r="R694" s="2">
        <v>0</v>
      </c>
      <c r="S694" s="2">
        <v>1</v>
      </c>
      <c r="T694">
        <v>0</v>
      </c>
      <c r="U694">
        <v>4</v>
      </c>
      <c r="V694">
        <v>0</v>
      </c>
      <c r="W694">
        <v>0</v>
      </c>
      <c r="X694">
        <v>0</v>
      </c>
      <c r="Y694">
        <v>4</v>
      </c>
      <c r="Z694">
        <v>693</v>
      </c>
    </row>
    <row r="695" spans="1:26">
      <c r="A695" t="s">
        <v>48</v>
      </c>
      <c r="B695" t="s">
        <v>34</v>
      </c>
      <c r="C695" s="1" t="str">
        <f>MID(iccwt20_2024[[#This Row],[Times]],FIND(",",iccwt20_2024[[#This Row],[Times]])+2,LEN(iccwt20_2024[[#This Row],[Times]])-FIND(",",iccwt20_2024[[#This Row],[Times]])-1)</f>
        <v>10:30 AM LOCAL  </v>
      </c>
      <c r="D695" s="1" t="str">
        <f>MID(iccwt20_2024[[#This Row],[Times]],FIND(",",iccwt20_2024[[#This Row],[Times]])-3,6)&amp;" 2024"</f>
        <v> 05, 1 2024</v>
      </c>
      <c r="E695" s="1">
        <f>DATE(2024,MID(iccwt20_2024[[#This Row],[Date]],FIND(" ",iccwt20_2024[[#This Row],[Date]])+1,2),LEFT(iccwt20_2024[[#This Row],[Date]],FIND(",",iccwt20_2024[[#This Row],[Date]])-1))+TIMEVALUE(LEFT(iccwt20_2024[[#This Row],[Time]],8))</f>
        <v>45417.4375</v>
      </c>
      <c r="F695" t="str">
        <f>TEXT(DATE(2024,MONTH(DATEVALUE(LEFT(iccwt20_2024[[#This Row],[Times]],3)&amp;" 1")),MID(iccwt20_2024[[#This Row],[Times]],5,2)),"dddd")</f>
        <v>Wednesday</v>
      </c>
      <c r="G695" t="s">
        <v>564</v>
      </c>
      <c r="H695" t="s">
        <v>428</v>
      </c>
      <c r="I695" t="s">
        <v>427</v>
      </c>
      <c r="J695" t="s">
        <v>576</v>
      </c>
      <c r="K695" t="s">
        <v>99</v>
      </c>
      <c r="L695" s="2">
        <v>0</v>
      </c>
      <c r="M695" s="2">
        <v>0</v>
      </c>
      <c r="N695" s="2">
        <v>0</v>
      </c>
      <c r="O695" s="2">
        <f>iccwt20_2024[[#This Row],[scored_4s]]+iccwt20_2024[[#This Row],[scored_6s]]</f>
        <v>0</v>
      </c>
      <c r="P695" s="2">
        <v>0</v>
      </c>
      <c r="Q695" s="2">
        <v>0</v>
      </c>
      <c r="R695" s="2">
        <v>0</v>
      </c>
      <c r="S695" s="2">
        <v>1</v>
      </c>
      <c r="T695">
        <v>1</v>
      </c>
      <c r="U695">
        <v>6</v>
      </c>
      <c r="V695">
        <v>1</v>
      </c>
      <c r="W695">
        <v>0</v>
      </c>
      <c r="X695">
        <v>0</v>
      </c>
      <c r="Y695">
        <v>6</v>
      </c>
      <c r="Z695">
        <v>694</v>
      </c>
    </row>
    <row r="696" spans="1:26">
      <c r="A696" t="s">
        <v>78</v>
      </c>
      <c r="B696" t="s">
        <v>37</v>
      </c>
      <c r="C696" s="1" t="str">
        <f>MID(iccwt20_2024[[#This Row],[Times]],FIND(",",iccwt20_2024[[#This Row],[Times]])+2,LEN(iccwt20_2024[[#This Row],[Times]])-FIND(",",iccwt20_2024[[#This Row],[Times]])-1)</f>
        <v>07:30 PM LOCAL  </v>
      </c>
      <c r="D696" s="1" t="str">
        <f>MID(iccwt20_2024[[#This Row],[Times]],FIND(",",iccwt20_2024[[#This Row],[Times]])-3,6)&amp;" 2024"</f>
        <v> 05, 0 2024</v>
      </c>
      <c r="E696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696" t="str">
        <f>TEXT(DATE(2024,MONTH(DATEVALUE(LEFT(iccwt20_2024[[#This Row],[Times]],3)&amp;" 1")),MID(iccwt20_2024[[#This Row],[Times]],5,2)),"dddd")</f>
        <v>Wednesday</v>
      </c>
      <c r="G696" t="s">
        <v>580</v>
      </c>
      <c r="H696" t="s">
        <v>440</v>
      </c>
      <c r="I696" t="s">
        <v>436</v>
      </c>
      <c r="J696" t="s">
        <v>515</v>
      </c>
      <c r="K696" t="s">
        <v>42</v>
      </c>
      <c r="L696" s="2">
        <v>0</v>
      </c>
      <c r="M696" s="2">
        <v>0</v>
      </c>
      <c r="N696" s="2">
        <v>0</v>
      </c>
      <c r="O696" s="2">
        <f>iccwt20_2024[[#This Row],[scored_4s]]+iccwt20_2024[[#This Row],[scored_6s]]</f>
        <v>0</v>
      </c>
      <c r="P696" s="2">
        <v>0</v>
      </c>
      <c r="Q696" s="2">
        <v>0</v>
      </c>
      <c r="R696" s="2">
        <v>0</v>
      </c>
      <c r="S696" s="2">
        <v>4</v>
      </c>
      <c r="T696">
        <v>0</v>
      </c>
      <c r="U696">
        <v>17</v>
      </c>
      <c r="V696">
        <v>2</v>
      </c>
      <c r="W696">
        <v>0</v>
      </c>
      <c r="X696">
        <v>0</v>
      </c>
      <c r="Y696">
        <v>4.19999980926514</v>
      </c>
      <c r="Z696">
        <v>695</v>
      </c>
    </row>
    <row r="697" spans="1:26">
      <c r="A697" t="s">
        <v>78</v>
      </c>
      <c r="B697" t="s">
        <v>37</v>
      </c>
      <c r="C697" s="1" t="str">
        <f>MID(iccwt20_2024[[#This Row],[Times]],FIND(",",iccwt20_2024[[#This Row],[Times]])+2,LEN(iccwt20_2024[[#This Row],[Times]])-FIND(",",iccwt20_2024[[#This Row],[Times]])-1)</f>
        <v>07:30 PM LOCAL  </v>
      </c>
      <c r="D697" s="1" t="str">
        <f>MID(iccwt20_2024[[#This Row],[Times]],FIND(",",iccwt20_2024[[#This Row],[Times]])-3,6)&amp;" 2024"</f>
        <v> 05, 0 2024</v>
      </c>
      <c r="E697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697" t="str">
        <f>TEXT(DATE(2024,MONTH(DATEVALUE(LEFT(iccwt20_2024[[#This Row],[Times]],3)&amp;" 1")),MID(iccwt20_2024[[#This Row],[Times]],5,2)),"dddd")</f>
        <v>Wednesday</v>
      </c>
      <c r="G697" t="s">
        <v>580</v>
      </c>
      <c r="H697" t="s">
        <v>440</v>
      </c>
      <c r="I697" t="s">
        <v>436</v>
      </c>
      <c r="J697" t="s">
        <v>515</v>
      </c>
      <c r="K697" t="s">
        <v>120</v>
      </c>
      <c r="L697" s="2">
        <v>0</v>
      </c>
      <c r="M697" s="2">
        <v>0</v>
      </c>
      <c r="N697" s="2">
        <v>0</v>
      </c>
      <c r="O697" s="2">
        <f>iccwt20_2024[[#This Row],[scored_4s]]+iccwt20_2024[[#This Row],[scored_6s]]</f>
        <v>0</v>
      </c>
      <c r="P697" s="2">
        <v>0</v>
      </c>
      <c r="Q697" s="2">
        <v>0</v>
      </c>
      <c r="R697" s="2">
        <v>0</v>
      </c>
      <c r="S697" s="2">
        <v>3</v>
      </c>
      <c r="T697">
        <v>0</v>
      </c>
      <c r="U697">
        <v>17</v>
      </c>
      <c r="V697">
        <v>2</v>
      </c>
      <c r="W697">
        <v>0</v>
      </c>
      <c r="X697">
        <v>0</v>
      </c>
      <c r="Y697">
        <v>5.40000009536743</v>
      </c>
      <c r="Z697">
        <v>696</v>
      </c>
    </row>
    <row r="698" spans="1:26">
      <c r="A698" t="s">
        <v>78</v>
      </c>
      <c r="B698" t="s">
        <v>37</v>
      </c>
      <c r="C698" s="1" t="str">
        <f>MID(iccwt20_2024[[#This Row],[Times]],FIND(",",iccwt20_2024[[#This Row],[Times]])+2,LEN(iccwt20_2024[[#This Row],[Times]])-FIND(",",iccwt20_2024[[#This Row],[Times]])-1)</f>
        <v>07:30 PM LOCAL  </v>
      </c>
      <c r="D698" s="1" t="str">
        <f>MID(iccwt20_2024[[#This Row],[Times]],FIND(",",iccwt20_2024[[#This Row],[Times]])-3,6)&amp;" 2024"</f>
        <v> 05, 0 2024</v>
      </c>
      <c r="E698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698" t="str">
        <f>TEXT(DATE(2024,MONTH(DATEVALUE(LEFT(iccwt20_2024[[#This Row],[Times]],3)&amp;" 1")),MID(iccwt20_2024[[#This Row],[Times]],5,2)),"dddd")</f>
        <v>Wednesday</v>
      </c>
      <c r="G698" t="s">
        <v>580</v>
      </c>
      <c r="H698" t="s">
        <v>440</v>
      </c>
      <c r="I698" t="s">
        <v>436</v>
      </c>
      <c r="J698" t="s">
        <v>515</v>
      </c>
      <c r="K698" t="s">
        <v>188</v>
      </c>
      <c r="L698" s="2">
        <v>0</v>
      </c>
      <c r="M698" s="2">
        <v>0</v>
      </c>
      <c r="N698" s="2">
        <v>0</v>
      </c>
      <c r="O698" s="2">
        <f>iccwt20_2024[[#This Row],[scored_4s]]+iccwt20_2024[[#This Row],[scored_6s]]</f>
        <v>0</v>
      </c>
      <c r="P698" s="2">
        <v>0</v>
      </c>
      <c r="Q698" s="2">
        <v>0</v>
      </c>
      <c r="R698" s="2">
        <v>0</v>
      </c>
      <c r="S698" s="2">
        <v>4</v>
      </c>
      <c r="T698">
        <v>0</v>
      </c>
      <c r="U698">
        <v>10</v>
      </c>
      <c r="V698">
        <v>2</v>
      </c>
      <c r="W698">
        <v>1</v>
      </c>
      <c r="X698">
        <v>0</v>
      </c>
      <c r="Y698">
        <v>2.5</v>
      </c>
      <c r="Z698">
        <v>697</v>
      </c>
    </row>
    <row r="699" spans="1:26">
      <c r="A699" t="s">
        <v>78</v>
      </c>
      <c r="B699" t="s">
        <v>37</v>
      </c>
      <c r="C699" s="1" t="str">
        <f>MID(iccwt20_2024[[#This Row],[Times]],FIND(",",iccwt20_2024[[#This Row],[Times]])+2,LEN(iccwt20_2024[[#This Row],[Times]])-FIND(",",iccwt20_2024[[#This Row],[Times]])-1)</f>
        <v>07:30 PM LOCAL  </v>
      </c>
      <c r="D699" s="1" t="str">
        <f>MID(iccwt20_2024[[#This Row],[Times]],FIND(",",iccwt20_2024[[#This Row],[Times]])-3,6)&amp;" 2024"</f>
        <v> 05, 0 2024</v>
      </c>
      <c r="E699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699" t="str">
        <f>TEXT(DATE(2024,MONTH(DATEVALUE(LEFT(iccwt20_2024[[#This Row],[Times]],3)&amp;" 1")),MID(iccwt20_2024[[#This Row],[Times]],5,2)),"dddd")</f>
        <v>Wednesday</v>
      </c>
      <c r="G699" t="s">
        <v>580</v>
      </c>
      <c r="H699" t="s">
        <v>440</v>
      </c>
      <c r="I699" t="s">
        <v>436</v>
      </c>
      <c r="J699" t="s">
        <v>515</v>
      </c>
      <c r="K699" t="s">
        <v>233</v>
      </c>
      <c r="L699" s="2">
        <v>0</v>
      </c>
      <c r="M699" s="2">
        <v>0</v>
      </c>
      <c r="N699" s="2">
        <v>0</v>
      </c>
      <c r="O699" s="2">
        <f>iccwt20_2024[[#This Row],[scored_4s]]+iccwt20_2024[[#This Row],[scored_6s]]</f>
        <v>0</v>
      </c>
      <c r="P699" s="2">
        <v>0</v>
      </c>
      <c r="Q699" s="2">
        <v>0</v>
      </c>
      <c r="R699" s="2">
        <v>0</v>
      </c>
      <c r="S699" s="2">
        <v>4</v>
      </c>
      <c r="T699">
        <v>2</v>
      </c>
      <c r="U699">
        <v>17</v>
      </c>
      <c r="V699">
        <v>1</v>
      </c>
      <c r="W699">
        <v>0</v>
      </c>
      <c r="X699">
        <v>0</v>
      </c>
      <c r="Y699">
        <v>4.19999980926514</v>
      </c>
      <c r="Z699">
        <v>698</v>
      </c>
    </row>
    <row r="700" spans="1:26">
      <c r="A700" t="s">
        <v>78</v>
      </c>
      <c r="B700" t="s">
        <v>37</v>
      </c>
      <c r="C700" s="1" t="str">
        <f>MID(iccwt20_2024[[#This Row],[Times]],FIND(",",iccwt20_2024[[#This Row],[Times]])+2,LEN(iccwt20_2024[[#This Row],[Times]])-FIND(",",iccwt20_2024[[#This Row],[Times]])-1)</f>
        <v>07:30 PM LOCAL  </v>
      </c>
      <c r="D700" s="1" t="str">
        <f>MID(iccwt20_2024[[#This Row],[Times]],FIND(",",iccwt20_2024[[#This Row],[Times]])-3,6)&amp;" 2024"</f>
        <v> 05, 0 2024</v>
      </c>
      <c r="E700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0" t="str">
        <f>TEXT(DATE(2024,MONTH(DATEVALUE(LEFT(iccwt20_2024[[#This Row],[Times]],3)&amp;" 1")),MID(iccwt20_2024[[#This Row],[Times]],5,2)),"dddd")</f>
        <v>Wednesday</v>
      </c>
      <c r="G700" t="s">
        <v>580</v>
      </c>
      <c r="H700" t="s">
        <v>440</v>
      </c>
      <c r="I700" t="s">
        <v>436</v>
      </c>
      <c r="J700" t="s">
        <v>515</v>
      </c>
      <c r="K700" t="s">
        <v>287</v>
      </c>
      <c r="L700" s="2">
        <v>0</v>
      </c>
      <c r="M700" s="2">
        <v>0</v>
      </c>
      <c r="N700" s="2">
        <v>0</v>
      </c>
      <c r="O700" s="2">
        <f>iccwt20_2024[[#This Row],[scored_4s]]+iccwt20_2024[[#This Row],[scored_6s]]</f>
        <v>0</v>
      </c>
      <c r="P700" s="2">
        <v>0</v>
      </c>
      <c r="Q700" s="2">
        <v>0</v>
      </c>
      <c r="R700" s="2">
        <v>0</v>
      </c>
      <c r="S700" s="2">
        <v>4</v>
      </c>
      <c r="T700">
        <v>0</v>
      </c>
      <c r="U700">
        <v>4</v>
      </c>
      <c r="V700">
        <v>2</v>
      </c>
      <c r="W700">
        <v>0</v>
      </c>
      <c r="X700">
        <v>0</v>
      </c>
      <c r="Y700">
        <v>1</v>
      </c>
      <c r="Z700">
        <v>699</v>
      </c>
    </row>
    <row r="701" spans="1:26">
      <c r="A701" t="s">
        <v>78</v>
      </c>
      <c r="B701" t="s">
        <v>37</v>
      </c>
      <c r="C701" s="1" t="str">
        <f>MID(iccwt20_2024[[#This Row],[Times]],FIND(",",iccwt20_2024[[#This Row],[Times]])+2,LEN(iccwt20_2024[[#This Row],[Times]])-FIND(",",iccwt20_2024[[#This Row],[Times]])-1)</f>
        <v>07:30 PM LOCAL  </v>
      </c>
      <c r="D701" s="1" t="str">
        <f>MID(iccwt20_2024[[#This Row],[Times]],FIND(",",iccwt20_2024[[#This Row],[Times]])-3,6)&amp;" 2024"</f>
        <v> 05, 0 2024</v>
      </c>
      <c r="E701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1" t="str">
        <f>TEXT(DATE(2024,MONTH(DATEVALUE(LEFT(iccwt20_2024[[#This Row],[Times]],3)&amp;" 1")),MID(iccwt20_2024[[#This Row],[Times]],5,2)),"dddd")</f>
        <v>Wednesday</v>
      </c>
      <c r="G701" t="s">
        <v>580</v>
      </c>
      <c r="H701" t="s">
        <v>436</v>
      </c>
      <c r="I701" t="s">
        <v>440</v>
      </c>
      <c r="J701" t="s">
        <v>589</v>
      </c>
      <c r="K701" t="s">
        <v>36</v>
      </c>
      <c r="L701" s="2">
        <v>0</v>
      </c>
      <c r="M701" s="2">
        <v>0</v>
      </c>
      <c r="N701" s="2">
        <v>0</v>
      </c>
      <c r="O701" s="2">
        <f>iccwt20_2024[[#This Row],[scored_4s]]+iccwt20_2024[[#This Row],[scored_6s]]</f>
        <v>0</v>
      </c>
      <c r="P701" s="2">
        <v>0</v>
      </c>
      <c r="Q701" s="2">
        <v>0</v>
      </c>
      <c r="R701" s="2">
        <v>0</v>
      </c>
      <c r="S701" s="2">
        <v>4</v>
      </c>
      <c r="T701">
        <v>0</v>
      </c>
      <c r="U701">
        <v>16</v>
      </c>
      <c r="V701">
        <v>2</v>
      </c>
      <c r="W701">
        <v>0</v>
      </c>
      <c r="X701">
        <v>7</v>
      </c>
      <c r="Y701">
        <v>4</v>
      </c>
      <c r="Z701">
        <v>700</v>
      </c>
    </row>
    <row r="702" spans="1:26">
      <c r="A702" t="s">
        <v>78</v>
      </c>
      <c r="B702" t="s">
        <v>37</v>
      </c>
      <c r="C702" s="1" t="str">
        <f>MID(iccwt20_2024[[#This Row],[Times]],FIND(",",iccwt20_2024[[#This Row],[Times]])+2,LEN(iccwt20_2024[[#This Row],[Times]])-FIND(",",iccwt20_2024[[#This Row],[Times]])-1)</f>
        <v>07:30 PM LOCAL  </v>
      </c>
      <c r="D702" s="1" t="str">
        <f>MID(iccwt20_2024[[#This Row],[Times]],FIND(",",iccwt20_2024[[#This Row],[Times]])-3,6)&amp;" 2024"</f>
        <v> 05, 0 2024</v>
      </c>
      <c r="E702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2" t="str">
        <f>TEXT(DATE(2024,MONTH(DATEVALUE(LEFT(iccwt20_2024[[#This Row],[Times]],3)&amp;" 1")),MID(iccwt20_2024[[#This Row],[Times]],5,2)),"dddd")</f>
        <v>Wednesday</v>
      </c>
      <c r="G702" t="s">
        <v>580</v>
      </c>
      <c r="H702" t="s">
        <v>436</v>
      </c>
      <c r="I702" t="s">
        <v>440</v>
      </c>
      <c r="J702" t="s">
        <v>589</v>
      </c>
      <c r="K702" t="s">
        <v>283</v>
      </c>
      <c r="L702" s="2">
        <v>0</v>
      </c>
      <c r="M702" s="2">
        <v>0</v>
      </c>
      <c r="N702" s="2">
        <v>0</v>
      </c>
      <c r="O702" s="2">
        <f>iccwt20_2024[[#This Row],[scored_4s]]+iccwt20_2024[[#This Row],[scored_6s]]</f>
        <v>0</v>
      </c>
      <c r="P702" s="2">
        <v>0</v>
      </c>
      <c r="Q702" s="2">
        <v>0</v>
      </c>
      <c r="R702" s="2">
        <v>0</v>
      </c>
      <c r="S702" s="2">
        <v>4</v>
      </c>
      <c r="T702">
        <v>0</v>
      </c>
      <c r="U702">
        <v>19</v>
      </c>
      <c r="V702">
        <v>2</v>
      </c>
      <c r="W702">
        <v>0</v>
      </c>
      <c r="X702">
        <v>7</v>
      </c>
      <c r="Y702">
        <v>4.80000019073486</v>
      </c>
      <c r="Z702">
        <v>701</v>
      </c>
    </row>
    <row r="703" spans="1:26">
      <c r="A703" t="s">
        <v>78</v>
      </c>
      <c r="B703" t="s">
        <v>37</v>
      </c>
      <c r="C703" s="1" t="str">
        <f>MID(iccwt20_2024[[#This Row],[Times]],FIND(",",iccwt20_2024[[#This Row],[Times]])+2,LEN(iccwt20_2024[[#This Row],[Times]])-FIND(",",iccwt20_2024[[#This Row],[Times]])-1)</f>
        <v>07:30 PM LOCAL  </v>
      </c>
      <c r="D703" s="1" t="str">
        <f>MID(iccwt20_2024[[#This Row],[Times]],FIND(",",iccwt20_2024[[#This Row],[Times]])-3,6)&amp;" 2024"</f>
        <v> 05, 0 2024</v>
      </c>
      <c r="E703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3" t="str">
        <f>TEXT(DATE(2024,MONTH(DATEVALUE(LEFT(iccwt20_2024[[#This Row],[Times]],3)&amp;" 1")),MID(iccwt20_2024[[#This Row],[Times]],5,2)),"dddd")</f>
        <v>Wednesday</v>
      </c>
      <c r="G703" t="s">
        <v>580</v>
      </c>
      <c r="H703" t="s">
        <v>436</v>
      </c>
      <c r="I703" t="s">
        <v>440</v>
      </c>
      <c r="J703" t="s">
        <v>589</v>
      </c>
      <c r="K703" t="s">
        <v>113</v>
      </c>
      <c r="L703" s="2">
        <v>0</v>
      </c>
      <c r="M703" s="2">
        <v>0</v>
      </c>
      <c r="N703" s="2">
        <v>0</v>
      </c>
      <c r="O703" s="2">
        <f>iccwt20_2024[[#This Row],[scored_4s]]+iccwt20_2024[[#This Row],[scored_6s]]</f>
        <v>0</v>
      </c>
      <c r="P703" s="2">
        <v>0</v>
      </c>
      <c r="Q703" s="2">
        <v>0</v>
      </c>
      <c r="R703" s="2">
        <v>0</v>
      </c>
      <c r="S703" s="2">
        <v>4</v>
      </c>
      <c r="T703">
        <v>0</v>
      </c>
      <c r="U703">
        <v>13</v>
      </c>
      <c r="V703">
        <v>1</v>
      </c>
      <c r="W703">
        <v>0</v>
      </c>
      <c r="X703">
        <v>1</v>
      </c>
      <c r="Y703">
        <v>3.20000004768372</v>
      </c>
      <c r="Z703">
        <v>702</v>
      </c>
    </row>
    <row r="704" spans="1:26">
      <c r="A704" t="s">
        <v>78</v>
      </c>
      <c r="B704" t="s">
        <v>37</v>
      </c>
      <c r="C704" s="1" t="str">
        <f>MID(iccwt20_2024[[#This Row],[Times]],FIND(",",iccwt20_2024[[#This Row],[Times]])+2,LEN(iccwt20_2024[[#This Row],[Times]])-FIND(",",iccwt20_2024[[#This Row],[Times]])-1)</f>
        <v>07:30 PM LOCAL  </v>
      </c>
      <c r="D704" s="1" t="str">
        <f>MID(iccwt20_2024[[#This Row],[Times]],FIND(",",iccwt20_2024[[#This Row],[Times]])-3,6)&amp;" 2024"</f>
        <v> 05, 0 2024</v>
      </c>
      <c r="E704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4" t="str">
        <f>TEXT(DATE(2024,MONTH(DATEVALUE(LEFT(iccwt20_2024[[#This Row],[Times]],3)&amp;" 1")),MID(iccwt20_2024[[#This Row],[Times]],5,2)),"dddd")</f>
        <v>Wednesday</v>
      </c>
      <c r="G704" t="s">
        <v>580</v>
      </c>
      <c r="H704" t="s">
        <v>436</v>
      </c>
      <c r="I704" t="s">
        <v>440</v>
      </c>
      <c r="J704" t="s">
        <v>589</v>
      </c>
      <c r="K704" t="s">
        <v>71</v>
      </c>
      <c r="L704" s="2">
        <v>0</v>
      </c>
      <c r="M704" s="2">
        <v>0</v>
      </c>
      <c r="N704" s="2">
        <v>0</v>
      </c>
      <c r="O704" s="2">
        <f>iccwt20_2024[[#This Row],[scored_4s]]+iccwt20_2024[[#This Row],[scored_6s]]</f>
        <v>0</v>
      </c>
      <c r="P704" s="2">
        <v>0</v>
      </c>
      <c r="Q704" s="2">
        <v>0</v>
      </c>
      <c r="R704" s="2">
        <v>0</v>
      </c>
      <c r="S704" s="2">
        <v>2</v>
      </c>
      <c r="T704">
        <v>0</v>
      </c>
      <c r="U704">
        <v>10</v>
      </c>
      <c r="V704">
        <v>1</v>
      </c>
      <c r="W704">
        <v>0</v>
      </c>
      <c r="X704">
        <v>0</v>
      </c>
      <c r="Y704">
        <v>5</v>
      </c>
      <c r="Z704">
        <v>703</v>
      </c>
    </row>
    <row r="705" spans="1:26">
      <c r="A705" t="s">
        <v>78</v>
      </c>
      <c r="B705" t="s">
        <v>37</v>
      </c>
      <c r="C705" s="1" t="str">
        <f>MID(iccwt20_2024[[#This Row],[Times]],FIND(",",iccwt20_2024[[#This Row],[Times]])+2,LEN(iccwt20_2024[[#This Row],[Times]])-FIND(",",iccwt20_2024[[#This Row],[Times]])-1)</f>
        <v>07:30 PM LOCAL  </v>
      </c>
      <c r="D705" s="1" t="str">
        <f>MID(iccwt20_2024[[#This Row],[Times]],FIND(",",iccwt20_2024[[#This Row],[Times]])-3,6)&amp;" 2024"</f>
        <v> 05, 0 2024</v>
      </c>
      <c r="E705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5" t="str">
        <f>TEXT(DATE(2024,MONTH(DATEVALUE(LEFT(iccwt20_2024[[#This Row],[Times]],3)&amp;" 1")),MID(iccwt20_2024[[#This Row],[Times]],5,2)),"dddd")</f>
        <v>Wednesday</v>
      </c>
      <c r="G705" t="s">
        <v>580</v>
      </c>
      <c r="H705" t="s">
        <v>436</v>
      </c>
      <c r="I705" t="s">
        <v>440</v>
      </c>
      <c r="J705" t="s">
        <v>589</v>
      </c>
      <c r="K705" t="s">
        <v>182</v>
      </c>
      <c r="L705" s="2">
        <v>0</v>
      </c>
      <c r="M705" s="2">
        <v>0</v>
      </c>
      <c r="N705" s="2">
        <v>0</v>
      </c>
      <c r="O705" s="2">
        <f>iccwt20_2024[[#This Row],[scored_4s]]+iccwt20_2024[[#This Row],[scored_6s]]</f>
        <v>0</v>
      </c>
      <c r="P705" s="2">
        <v>0</v>
      </c>
      <c r="Q705" s="2">
        <v>0</v>
      </c>
      <c r="R705" s="2">
        <v>0</v>
      </c>
      <c r="S705" s="2">
        <v>4</v>
      </c>
      <c r="T705">
        <v>0</v>
      </c>
      <c r="U705">
        <v>18</v>
      </c>
      <c r="V705">
        <v>0</v>
      </c>
      <c r="W705">
        <v>0</v>
      </c>
      <c r="X705">
        <v>0</v>
      </c>
      <c r="Y705">
        <v>4.5</v>
      </c>
      <c r="Z705">
        <v>704</v>
      </c>
    </row>
    <row r="706" spans="1:26">
      <c r="A706" t="s">
        <v>78</v>
      </c>
      <c r="B706" t="s">
        <v>37</v>
      </c>
      <c r="C706" s="1" t="str">
        <f>MID(iccwt20_2024[[#This Row],[Times]],FIND(",",iccwt20_2024[[#This Row],[Times]])+2,LEN(iccwt20_2024[[#This Row],[Times]])-FIND(",",iccwt20_2024[[#This Row],[Times]])-1)</f>
        <v>07:30 PM LOCAL  </v>
      </c>
      <c r="D706" s="1" t="str">
        <f>MID(iccwt20_2024[[#This Row],[Times]],FIND(",",iccwt20_2024[[#This Row],[Times]])-3,6)&amp;" 2024"</f>
        <v> 05, 0 2024</v>
      </c>
      <c r="E706" s="1">
        <f>DATE(2024,MID(iccwt20_2024[[#This Row],[Date]],FIND(" ",iccwt20_2024[[#This Row],[Date]])+1,2),LEFT(iccwt20_2024[[#This Row],[Date]],FIND(",",iccwt20_2024[[#This Row],[Date]])-1))+TIMEVALUE(LEFT(iccwt20_2024[[#This Row],[Time]],8))</f>
        <v>45417.8125</v>
      </c>
      <c r="F706" t="str">
        <f>TEXT(DATE(2024,MONTH(DATEVALUE(LEFT(iccwt20_2024[[#This Row],[Times]],3)&amp;" 1")),MID(iccwt20_2024[[#This Row],[Times]],5,2)),"dddd")</f>
        <v>Wednesday</v>
      </c>
      <c r="G706" t="s">
        <v>580</v>
      </c>
      <c r="H706" t="s">
        <v>436</v>
      </c>
      <c r="I706" t="s">
        <v>440</v>
      </c>
      <c r="J706" t="s">
        <v>589</v>
      </c>
      <c r="K706" t="s">
        <v>114</v>
      </c>
      <c r="L706" s="2">
        <v>0</v>
      </c>
      <c r="M706" s="2">
        <v>0</v>
      </c>
      <c r="N706" s="2">
        <v>0</v>
      </c>
      <c r="O706" s="2">
        <f>iccwt20_2024[[#This Row],[scored_4s]]+iccwt20_2024[[#This Row],[scored_6s]]</f>
        <v>0</v>
      </c>
      <c r="P706" s="2">
        <v>0</v>
      </c>
      <c r="Q706" s="2">
        <v>0</v>
      </c>
      <c r="R706" s="2">
        <v>0</v>
      </c>
      <c r="S706" s="2">
        <v>0</v>
      </c>
      <c r="T706">
        <v>0</v>
      </c>
      <c r="U706">
        <v>2</v>
      </c>
      <c r="V706">
        <v>0</v>
      </c>
      <c r="W706">
        <v>0</v>
      </c>
      <c r="X706">
        <v>0</v>
      </c>
      <c r="Y706">
        <v>6</v>
      </c>
      <c r="Z706">
        <v>705</v>
      </c>
    </row>
    <row r="707" spans="1:26">
      <c r="A707" t="s">
        <v>29</v>
      </c>
      <c r="B707" t="s">
        <v>31</v>
      </c>
      <c r="C707" s="1" t="str">
        <f>MID(iccwt20_2024[[#This Row],[Times]],FIND(",",iccwt20_2024[[#This Row],[Times]])+2,LEN(iccwt20_2024[[#This Row],[Times]])-FIND(",",iccwt20_2024[[#This Row],[Times]])-1)</f>
        <v>08:30 PM LOCAL  </v>
      </c>
      <c r="D707" s="1" t="str">
        <f>MID(iccwt20_2024[[#This Row],[Times]],FIND(",",iccwt20_2024[[#This Row],[Times]])-3,6)&amp;" 2024"</f>
        <v> 05, 0 2024</v>
      </c>
      <c r="E707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07" t="str">
        <f>TEXT(DATE(2024,MONTH(DATEVALUE(LEFT(iccwt20_2024[[#This Row],[Times]],3)&amp;" 1")),MID(iccwt20_2024[[#This Row],[Times]],5,2)),"dddd")</f>
        <v>Wednesday</v>
      </c>
      <c r="G707" t="s">
        <v>595</v>
      </c>
      <c r="H707" t="s">
        <v>433</v>
      </c>
      <c r="I707" t="s">
        <v>423</v>
      </c>
      <c r="J707" t="s">
        <v>596</v>
      </c>
      <c r="K707" t="s">
        <v>105</v>
      </c>
      <c r="L707" s="2">
        <v>0</v>
      </c>
      <c r="M707" s="2">
        <v>0</v>
      </c>
      <c r="N707" s="2">
        <v>0</v>
      </c>
      <c r="O707" s="2">
        <f>iccwt20_2024[[#This Row],[scored_4s]]+iccwt20_2024[[#This Row],[scored_6s]]</f>
        <v>0</v>
      </c>
      <c r="P707" s="2">
        <v>0</v>
      </c>
      <c r="Q707" s="2">
        <v>0</v>
      </c>
      <c r="R707" s="2">
        <v>0</v>
      </c>
      <c r="S707" s="2">
        <v>4</v>
      </c>
      <c r="T707">
        <v>0</v>
      </c>
      <c r="U707">
        <v>36</v>
      </c>
      <c r="V707">
        <v>1</v>
      </c>
      <c r="W707">
        <v>1</v>
      </c>
      <c r="X707">
        <v>1</v>
      </c>
      <c r="Y707">
        <v>9</v>
      </c>
      <c r="Z707">
        <v>706</v>
      </c>
    </row>
    <row r="708" spans="1:26">
      <c r="A708" t="s">
        <v>29</v>
      </c>
      <c r="B708" t="s">
        <v>31</v>
      </c>
      <c r="C708" s="1" t="str">
        <f>MID(iccwt20_2024[[#This Row],[Times]],FIND(",",iccwt20_2024[[#This Row],[Times]])+2,LEN(iccwt20_2024[[#This Row],[Times]])-FIND(",",iccwt20_2024[[#This Row],[Times]])-1)</f>
        <v>08:30 PM LOCAL  </v>
      </c>
      <c r="D708" s="1" t="str">
        <f>MID(iccwt20_2024[[#This Row],[Times]],FIND(",",iccwt20_2024[[#This Row],[Times]])-3,6)&amp;" 2024"</f>
        <v> 05, 0 2024</v>
      </c>
      <c r="E708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08" t="str">
        <f>TEXT(DATE(2024,MONTH(DATEVALUE(LEFT(iccwt20_2024[[#This Row],[Times]],3)&amp;" 1")),MID(iccwt20_2024[[#This Row],[Times]],5,2)),"dddd")</f>
        <v>Wednesday</v>
      </c>
      <c r="G708" t="s">
        <v>595</v>
      </c>
      <c r="H708" t="s">
        <v>433</v>
      </c>
      <c r="I708" t="s">
        <v>423</v>
      </c>
      <c r="J708" t="s">
        <v>596</v>
      </c>
      <c r="K708" t="s">
        <v>194</v>
      </c>
      <c r="L708" s="2">
        <v>0</v>
      </c>
      <c r="M708" s="2">
        <v>0</v>
      </c>
      <c r="N708" s="2">
        <v>0</v>
      </c>
      <c r="O708" s="2">
        <f>iccwt20_2024[[#This Row],[scored_4s]]+iccwt20_2024[[#This Row],[scored_6s]]</f>
        <v>0</v>
      </c>
      <c r="P708" s="2">
        <v>0</v>
      </c>
      <c r="Q708" s="2">
        <v>0</v>
      </c>
      <c r="R708" s="2">
        <v>0</v>
      </c>
      <c r="S708" s="2">
        <v>3</v>
      </c>
      <c r="T708">
        <v>0</v>
      </c>
      <c r="U708">
        <v>30</v>
      </c>
      <c r="V708">
        <v>1</v>
      </c>
      <c r="W708">
        <v>0</v>
      </c>
      <c r="X708">
        <v>0</v>
      </c>
      <c r="Y708">
        <v>10</v>
      </c>
      <c r="Z708">
        <v>707</v>
      </c>
    </row>
    <row r="709" spans="1:26">
      <c r="A709" t="s">
        <v>29</v>
      </c>
      <c r="B709" t="s">
        <v>31</v>
      </c>
      <c r="C709" s="1" t="str">
        <f>MID(iccwt20_2024[[#This Row],[Times]],FIND(",",iccwt20_2024[[#This Row],[Times]])+2,LEN(iccwt20_2024[[#This Row],[Times]])-FIND(",",iccwt20_2024[[#This Row],[Times]])-1)</f>
        <v>08:30 PM LOCAL  </v>
      </c>
      <c r="D709" s="1" t="str">
        <f>MID(iccwt20_2024[[#This Row],[Times]],FIND(",",iccwt20_2024[[#This Row],[Times]])-3,6)&amp;" 2024"</f>
        <v> 05, 0 2024</v>
      </c>
      <c r="E709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09" t="str">
        <f>TEXT(DATE(2024,MONTH(DATEVALUE(LEFT(iccwt20_2024[[#This Row],[Times]],3)&amp;" 1")),MID(iccwt20_2024[[#This Row],[Times]],5,2)),"dddd")</f>
        <v>Wednesday</v>
      </c>
      <c r="G709" t="s">
        <v>595</v>
      </c>
      <c r="H709" t="s">
        <v>433</v>
      </c>
      <c r="I709" t="s">
        <v>423</v>
      </c>
      <c r="J709" t="s">
        <v>596</v>
      </c>
      <c r="K709" t="s">
        <v>344</v>
      </c>
      <c r="L709" s="2">
        <v>0</v>
      </c>
      <c r="M709" s="2">
        <v>0</v>
      </c>
      <c r="N709" s="2">
        <v>0</v>
      </c>
      <c r="O709" s="2">
        <f>iccwt20_2024[[#This Row],[scored_4s]]+iccwt20_2024[[#This Row],[scored_6s]]</f>
        <v>0</v>
      </c>
      <c r="P709" s="2">
        <v>0</v>
      </c>
      <c r="Q709" s="2">
        <v>0</v>
      </c>
      <c r="R709" s="2">
        <v>0</v>
      </c>
      <c r="S709" s="2">
        <v>4</v>
      </c>
      <c r="T709">
        <v>0</v>
      </c>
      <c r="U709">
        <v>28</v>
      </c>
      <c r="V709">
        <v>0</v>
      </c>
      <c r="W709">
        <v>1</v>
      </c>
      <c r="X709">
        <v>0</v>
      </c>
      <c r="Y709">
        <v>7</v>
      </c>
      <c r="Z709">
        <v>708</v>
      </c>
    </row>
    <row r="710" spans="1:26">
      <c r="A710" t="s">
        <v>29</v>
      </c>
      <c r="B710" t="s">
        <v>31</v>
      </c>
      <c r="C710" s="1" t="str">
        <f>MID(iccwt20_2024[[#This Row],[Times]],FIND(",",iccwt20_2024[[#This Row],[Times]])+2,LEN(iccwt20_2024[[#This Row],[Times]])-FIND(",",iccwt20_2024[[#This Row],[Times]])-1)</f>
        <v>08:30 PM LOCAL  </v>
      </c>
      <c r="D710" s="1" t="str">
        <f>MID(iccwt20_2024[[#This Row],[Times]],FIND(",",iccwt20_2024[[#This Row],[Times]])-3,6)&amp;" 2024"</f>
        <v> 05, 0 2024</v>
      </c>
      <c r="E710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0" t="str">
        <f>TEXT(DATE(2024,MONTH(DATEVALUE(LEFT(iccwt20_2024[[#This Row],[Times]],3)&amp;" 1")),MID(iccwt20_2024[[#This Row],[Times]],5,2)),"dddd")</f>
        <v>Wednesday</v>
      </c>
      <c r="G710" t="s">
        <v>595</v>
      </c>
      <c r="H710" t="s">
        <v>433</v>
      </c>
      <c r="I710" t="s">
        <v>423</v>
      </c>
      <c r="J710" t="s">
        <v>596</v>
      </c>
      <c r="K710" t="s">
        <v>241</v>
      </c>
      <c r="L710" s="2">
        <v>0</v>
      </c>
      <c r="M710" s="2">
        <v>0</v>
      </c>
      <c r="N710" s="2">
        <v>0</v>
      </c>
      <c r="O710" s="2">
        <f>iccwt20_2024[[#This Row],[scored_4s]]+iccwt20_2024[[#This Row],[scored_6s]]</f>
        <v>0</v>
      </c>
      <c r="P710" s="2">
        <v>0</v>
      </c>
      <c r="Q710" s="2">
        <v>0</v>
      </c>
      <c r="R710" s="2">
        <v>0</v>
      </c>
      <c r="S710" s="2">
        <v>4</v>
      </c>
      <c r="T710">
        <v>0</v>
      </c>
      <c r="U710">
        <v>38</v>
      </c>
      <c r="V710">
        <v>2</v>
      </c>
      <c r="W710">
        <v>1</v>
      </c>
      <c r="X710">
        <v>0</v>
      </c>
      <c r="Y710">
        <v>9.5</v>
      </c>
      <c r="Z710">
        <v>709</v>
      </c>
    </row>
    <row r="711" spans="1:26">
      <c r="A711" t="s">
        <v>29</v>
      </c>
      <c r="B711" t="s">
        <v>31</v>
      </c>
      <c r="C711" s="1" t="str">
        <f>MID(iccwt20_2024[[#This Row],[Times]],FIND(",",iccwt20_2024[[#This Row],[Times]])+2,LEN(iccwt20_2024[[#This Row],[Times]])-FIND(",",iccwt20_2024[[#This Row],[Times]])-1)</f>
        <v>08:30 PM LOCAL  </v>
      </c>
      <c r="D711" s="1" t="str">
        <f>MID(iccwt20_2024[[#This Row],[Times]],FIND(",",iccwt20_2024[[#This Row],[Times]])-3,6)&amp;" 2024"</f>
        <v> 05, 0 2024</v>
      </c>
      <c r="E711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1" t="str">
        <f>TEXT(DATE(2024,MONTH(DATEVALUE(LEFT(iccwt20_2024[[#This Row],[Times]],3)&amp;" 1")),MID(iccwt20_2024[[#This Row],[Times]],5,2)),"dddd")</f>
        <v>Wednesday</v>
      </c>
      <c r="G711" t="s">
        <v>595</v>
      </c>
      <c r="H711" t="s">
        <v>433</v>
      </c>
      <c r="I711" t="s">
        <v>423</v>
      </c>
      <c r="J711" t="s">
        <v>596</v>
      </c>
      <c r="K711" t="s">
        <v>63</v>
      </c>
      <c r="L711" s="2">
        <v>0</v>
      </c>
      <c r="M711" s="2">
        <v>0</v>
      </c>
      <c r="N711" s="2">
        <v>0</v>
      </c>
      <c r="O711" s="2">
        <f>iccwt20_2024[[#This Row],[scored_4s]]+iccwt20_2024[[#This Row],[scored_6s]]</f>
        <v>0</v>
      </c>
      <c r="P711" s="2">
        <v>0</v>
      </c>
      <c r="Q711" s="2">
        <v>0</v>
      </c>
      <c r="R711" s="2">
        <v>0</v>
      </c>
      <c r="S711" s="2">
        <v>4</v>
      </c>
      <c r="T711">
        <v>0</v>
      </c>
      <c r="U711">
        <v>18</v>
      </c>
      <c r="V711">
        <v>0</v>
      </c>
      <c r="W711">
        <v>0</v>
      </c>
      <c r="X711">
        <v>0</v>
      </c>
      <c r="Y711">
        <v>4.5</v>
      </c>
      <c r="Z711">
        <v>710</v>
      </c>
    </row>
    <row r="712" spans="1:26">
      <c r="A712" t="s">
        <v>29</v>
      </c>
      <c r="B712" t="s">
        <v>31</v>
      </c>
      <c r="C712" s="1" t="str">
        <f>MID(iccwt20_2024[[#This Row],[Times]],FIND(",",iccwt20_2024[[#This Row],[Times]])+2,LEN(iccwt20_2024[[#This Row],[Times]])-FIND(",",iccwt20_2024[[#This Row],[Times]])-1)</f>
        <v>08:30 PM LOCAL  </v>
      </c>
      <c r="D712" s="1" t="str">
        <f>MID(iccwt20_2024[[#This Row],[Times]],FIND(",",iccwt20_2024[[#This Row],[Times]])-3,6)&amp;" 2024"</f>
        <v> 05, 0 2024</v>
      </c>
      <c r="E712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2" t="str">
        <f>TEXT(DATE(2024,MONTH(DATEVALUE(LEFT(iccwt20_2024[[#This Row],[Times]],3)&amp;" 1")),MID(iccwt20_2024[[#This Row],[Times]],5,2)),"dddd")</f>
        <v>Wednesday</v>
      </c>
      <c r="G712" t="s">
        <v>595</v>
      </c>
      <c r="H712" t="s">
        <v>433</v>
      </c>
      <c r="I712" t="s">
        <v>423</v>
      </c>
      <c r="J712" t="s">
        <v>596</v>
      </c>
      <c r="K712" t="s">
        <v>397</v>
      </c>
      <c r="L712" s="2">
        <v>0</v>
      </c>
      <c r="M712" s="2">
        <v>0</v>
      </c>
      <c r="N712" s="2">
        <v>0</v>
      </c>
      <c r="O712" s="2">
        <f>iccwt20_2024[[#This Row],[scored_4s]]+iccwt20_2024[[#This Row],[scored_6s]]</f>
        <v>0</v>
      </c>
      <c r="P712" s="2">
        <v>0</v>
      </c>
      <c r="Q712" s="2">
        <v>0</v>
      </c>
      <c r="R712" s="2">
        <v>0</v>
      </c>
      <c r="S712" s="2">
        <v>1</v>
      </c>
      <c r="T712">
        <v>0</v>
      </c>
      <c r="U712">
        <v>12</v>
      </c>
      <c r="V712">
        <v>0</v>
      </c>
      <c r="W712">
        <v>0</v>
      </c>
      <c r="X712">
        <v>0</v>
      </c>
      <c r="Y712">
        <v>12</v>
      </c>
      <c r="Z712">
        <v>711</v>
      </c>
    </row>
    <row r="713" spans="1:26">
      <c r="A713" t="s">
        <v>29</v>
      </c>
      <c r="B713" t="s">
        <v>31</v>
      </c>
      <c r="C713" s="1" t="str">
        <f>MID(iccwt20_2024[[#This Row],[Times]],FIND(",",iccwt20_2024[[#This Row],[Times]])+2,LEN(iccwt20_2024[[#This Row],[Times]])-FIND(",",iccwt20_2024[[#This Row],[Times]])-1)</f>
        <v>08:30 PM LOCAL  </v>
      </c>
      <c r="D713" s="1" t="str">
        <f>MID(iccwt20_2024[[#This Row],[Times]],FIND(",",iccwt20_2024[[#This Row],[Times]])-3,6)&amp;" 2024"</f>
        <v> 05, 0 2024</v>
      </c>
      <c r="E713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3" t="str">
        <f>TEXT(DATE(2024,MONTH(DATEVALUE(LEFT(iccwt20_2024[[#This Row],[Times]],3)&amp;" 1")),MID(iccwt20_2024[[#This Row],[Times]],5,2)),"dddd")</f>
        <v>Wednesday</v>
      </c>
      <c r="G713" t="s">
        <v>595</v>
      </c>
      <c r="H713" t="s">
        <v>423</v>
      </c>
      <c r="I713" t="s">
        <v>433</v>
      </c>
      <c r="J713" t="s">
        <v>602</v>
      </c>
      <c r="K713" t="s">
        <v>249</v>
      </c>
      <c r="L713" s="2">
        <v>0</v>
      </c>
      <c r="M713" s="2">
        <v>0</v>
      </c>
      <c r="N713" s="2">
        <v>0</v>
      </c>
      <c r="O713" s="2">
        <f>iccwt20_2024[[#This Row],[scored_4s]]+iccwt20_2024[[#This Row],[scored_6s]]</f>
        <v>0</v>
      </c>
      <c r="P713" s="2">
        <v>0</v>
      </c>
      <c r="Q713" s="2">
        <v>0</v>
      </c>
      <c r="R713" s="2">
        <v>0</v>
      </c>
      <c r="S713" s="2">
        <v>3</v>
      </c>
      <c r="T713">
        <v>0</v>
      </c>
      <c r="U713">
        <v>20</v>
      </c>
      <c r="V713">
        <v>2</v>
      </c>
      <c r="W713">
        <v>0</v>
      </c>
      <c r="X713">
        <v>5</v>
      </c>
      <c r="Y713">
        <v>6.69999980926514</v>
      </c>
      <c r="Z713">
        <v>712</v>
      </c>
    </row>
    <row r="714" spans="1:26">
      <c r="A714" t="s">
        <v>29</v>
      </c>
      <c r="B714" t="s">
        <v>31</v>
      </c>
      <c r="C714" s="1" t="str">
        <f>MID(iccwt20_2024[[#This Row],[Times]],FIND(",",iccwt20_2024[[#This Row],[Times]])+2,LEN(iccwt20_2024[[#This Row],[Times]])-FIND(",",iccwt20_2024[[#This Row],[Times]])-1)</f>
        <v>08:30 PM LOCAL  </v>
      </c>
      <c r="D714" s="1" t="str">
        <f>MID(iccwt20_2024[[#This Row],[Times]],FIND(",",iccwt20_2024[[#This Row],[Times]])-3,6)&amp;" 2024"</f>
        <v> 05, 0 2024</v>
      </c>
      <c r="E714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4" t="str">
        <f>TEXT(DATE(2024,MONTH(DATEVALUE(LEFT(iccwt20_2024[[#This Row],[Times]],3)&amp;" 1")),MID(iccwt20_2024[[#This Row],[Times]],5,2)),"dddd")</f>
        <v>Wednesday</v>
      </c>
      <c r="G714" t="s">
        <v>595</v>
      </c>
      <c r="H714" t="s">
        <v>423</v>
      </c>
      <c r="I714" t="s">
        <v>433</v>
      </c>
      <c r="J714" t="s">
        <v>602</v>
      </c>
      <c r="K714" t="s">
        <v>186</v>
      </c>
      <c r="L714" s="2">
        <v>0</v>
      </c>
      <c r="M714" s="2">
        <v>0</v>
      </c>
      <c r="N714" s="2">
        <v>0</v>
      </c>
      <c r="O714" s="2">
        <f>iccwt20_2024[[#This Row],[scored_4s]]+iccwt20_2024[[#This Row],[scored_6s]]</f>
        <v>0</v>
      </c>
      <c r="P714" s="2">
        <v>0</v>
      </c>
      <c r="Q714" s="2">
        <v>0</v>
      </c>
      <c r="R714" s="2">
        <v>0</v>
      </c>
      <c r="S714" s="2">
        <v>4</v>
      </c>
      <c r="T714">
        <v>0</v>
      </c>
      <c r="U714">
        <v>21</v>
      </c>
      <c r="V714">
        <v>0</v>
      </c>
      <c r="W714">
        <v>0</v>
      </c>
      <c r="X714">
        <v>0</v>
      </c>
      <c r="Y714">
        <v>5.19999980926514</v>
      </c>
      <c r="Z714">
        <v>713</v>
      </c>
    </row>
    <row r="715" spans="1:26">
      <c r="A715" t="s">
        <v>29</v>
      </c>
      <c r="B715" t="s">
        <v>31</v>
      </c>
      <c r="C715" s="1" t="str">
        <f>MID(iccwt20_2024[[#This Row],[Times]],FIND(",",iccwt20_2024[[#This Row],[Times]])+2,LEN(iccwt20_2024[[#This Row],[Times]])-FIND(",",iccwt20_2024[[#This Row],[Times]])-1)</f>
        <v>08:30 PM LOCAL  </v>
      </c>
      <c r="D715" s="1" t="str">
        <f>MID(iccwt20_2024[[#This Row],[Times]],FIND(",",iccwt20_2024[[#This Row],[Times]])-3,6)&amp;" 2024"</f>
        <v> 05, 0 2024</v>
      </c>
      <c r="E715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5" t="str">
        <f>TEXT(DATE(2024,MONTH(DATEVALUE(LEFT(iccwt20_2024[[#This Row],[Times]],3)&amp;" 1")),MID(iccwt20_2024[[#This Row],[Times]],5,2)),"dddd")</f>
        <v>Wednesday</v>
      </c>
      <c r="G715" t="s">
        <v>595</v>
      </c>
      <c r="H715" t="s">
        <v>423</v>
      </c>
      <c r="I715" t="s">
        <v>433</v>
      </c>
      <c r="J715" t="s">
        <v>602</v>
      </c>
      <c r="K715" t="s">
        <v>271</v>
      </c>
      <c r="L715" s="2">
        <v>0</v>
      </c>
      <c r="M715" s="2">
        <v>0</v>
      </c>
      <c r="N715" s="2">
        <v>0</v>
      </c>
      <c r="O715" s="2">
        <f>iccwt20_2024[[#This Row],[scored_4s]]+iccwt20_2024[[#This Row],[scored_6s]]</f>
        <v>0</v>
      </c>
      <c r="P715" s="2">
        <v>0</v>
      </c>
      <c r="Q715" s="2">
        <v>0</v>
      </c>
      <c r="R715" s="2">
        <v>0</v>
      </c>
      <c r="S715" s="2">
        <v>4</v>
      </c>
      <c r="T715">
        <v>0</v>
      </c>
      <c r="U715">
        <v>28</v>
      </c>
      <c r="V715">
        <v>2</v>
      </c>
      <c r="W715">
        <v>0</v>
      </c>
      <c r="X715">
        <v>1</v>
      </c>
      <c r="Y715">
        <v>7</v>
      </c>
      <c r="Z715">
        <v>714</v>
      </c>
    </row>
    <row r="716" spans="1:26">
      <c r="A716" t="s">
        <v>29</v>
      </c>
      <c r="B716" t="s">
        <v>31</v>
      </c>
      <c r="C716" s="1" t="str">
        <f>MID(iccwt20_2024[[#This Row],[Times]],FIND(",",iccwt20_2024[[#This Row],[Times]])+2,LEN(iccwt20_2024[[#This Row],[Times]])-FIND(",",iccwt20_2024[[#This Row],[Times]])-1)</f>
        <v>08:30 PM LOCAL  </v>
      </c>
      <c r="D716" s="1" t="str">
        <f>MID(iccwt20_2024[[#This Row],[Times]],FIND(",",iccwt20_2024[[#This Row],[Times]])-3,6)&amp;" 2024"</f>
        <v> 05, 0 2024</v>
      </c>
      <c r="E716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6" t="str">
        <f>TEXT(DATE(2024,MONTH(DATEVALUE(LEFT(iccwt20_2024[[#This Row],[Times]],3)&amp;" 1")),MID(iccwt20_2024[[#This Row],[Times]],5,2)),"dddd")</f>
        <v>Wednesday</v>
      </c>
      <c r="G716" t="s">
        <v>595</v>
      </c>
      <c r="H716" t="s">
        <v>423</v>
      </c>
      <c r="I716" t="s">
        <v>433</v>
      </c>
      <c r="J716" t="s">
        <v>602</v>
      </c>
      <c r="K716" t="s">
        <v>227</v>
      </c>
      <c r="L716" s="2">
        <v>0</v>
      </c>
      <c r="M716" s="2">
        <v>0</v>
      </c>
      <c r="N716" s="2">
        <v>0</v>
      </c>
      <c r="O716" s="2">
        <f>iccwt20_2024[[#This Row],[scored_4s]]+iccwt20_2024[[#This Row],[scored_6s]]</f>
        <v>0</v>
      </c>
      <c r="P716" s="2">
        <v>0</v>
      </c>
      <c r="Q716" s="2">
        <v>0</v>
      </c>
      <c r="R716" s="2">
        <v>0</v>
      </c>
      <c r="S716" s="2">
        <v>3</v>
      </c>
      <c r="T716">
        <v>0</v>
      </c>
      <c r="U716">
        <v>19</v>
      </c>
      <c r="V716">
        <v>3</v>
      </c>
      <c r="W716">
        <v>0</v>
      </c>
      <c r="X716">
        <v>1</v>
      </c>
      <c r="Y716">
        <v>6.30000019073486</v>
      </c>
      <c r="Z716">
        <v>715</v>
      </c>
    </row>
    <row r="717" spans="1:26">
      <c r="A717" t="s">
        <v>29</v>
      </c>
      <c r="B717" t="s">
        <v>31</v>
      </c>
      <c r="C717" s="1" t="str">
        <f>MID(iccwt20_2024[[#This Row],[Times]],FIND(",",iccwt20_2024[[#This Row],[Times]])+2,LEN(iccwt20_2024[[#This Row],[Times]])-FIND(",",iccwt20_2024[[#This Row],[Times]])-1)</f>
        <v>08:30 PM LOCAL  </v>
      </c>
      <c r="D717" s="1" t="str">
        <f>MID(iccwt20_2024[[#This Row],[Times]],FIND(",",iccwt20_2024[[#This Row],[Times]])-3,6)&amp;" 2024"</f>
        <v> 05, 0 2024</v>
      </c>
      <c r="E717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7" t="str">
        <f>TEXT(DATE(2024,MONTH(DATEVALUE(LEFT(iccwt20_2024[[#This Row],[Times]],3)&amp;" 1")),MID(iccwt20_2024[[#This Row],[Times]],5,2)),"dddd")</f>
        <v>Wednesday</v>
      </c>
      <c r="G717" t="s">
        <v>595</v>
      </c>
      <c r="H717" t="s">
        <v>423</v>
      </c>
      <c r="I717" t="s">
        <v>433</v>
      </c>
      <c r="J717" t="s">
        <v>602</v>
      </c>
      <c r="K717" t="s">
        <v>150</v>
      </c>
      <c r="L717" s="2">
        <v>0</v>
      </c>
      <c r="M717" s="2">
        <v>0</v>
      </c>
      <c r="N717" s="2">
        <v>0</v>
      </c>
      <c r="O717" s="2">
        <f>iccwt20_2024[[#This Row],[scored_4s]]+iccwt20_2024[[#This Row],[scored_6s]]</f>
        <v>0</v>
      </c>
      <c r="P717" s="2">
        <v>0</v>
      </c>
      <c r="Q717" s="2">
        <v>0</v>
      </c>
      <c r="R717" s="2">
        <v>0</v>
      </c>
      <c r="S717" s="2">
        <v>2</v>
      </c>
      <c r="T717">
        <v>0</v>
      </c>
      <c r="U717">
        <v>11</v>
      </c>
      <c r="V717">
        <v>0</v>
      </c>
      <c r="W717">
        <v>0</v>
      </c>
      <c r="X717">
        <v>1</v>
      </c>
      <c r="Y717">
        <v>5.5</v>
      </c>
      <c r="Z717">
        <v>716</v>
      </c>
    </row>
    <row r="718" spans="1:26">
      <c r="A718" t="s">
        <v>29</v>
      </c>
      <c r="B718" t="s">
        <v>31</v>
      </c>
      <c r="C718" s="1" t="str">
        <f>MID(iccwt20_2024[[#This Row],[Times]],FIND(",",iccwt20_2024[[#This Row],[Times]])+2,LEN(iccwt20_2024[[#This Row],[Times]])-FIND(",",iccwt20_2024[[#This Row],[Times]])-1)</f>
        <v>08:30 PM LOCAL  </v>
      </c>
      <c r="D718" s="1" t="str">
        <f>MID(iccwt20_2024[[#This Row],[Times]],FIND(",",iccwt20_2024[[#This Row],[Times]])-3,6)&amp;" 2024"</f>
        <v> 05, 0 2024</v>
      </c>
      <c r="E718" s="1">
        <f>DATE(2024,MID(iccwt20_2024[[#This Row],[Date]],FIND(" ",iccwt20_2024[[#This Row],[Date]])+1,2),LEFT(iccwt20_2024[[#This Row],[Date]],FIND(",",iccwt20_2024[[#This Row],[Date]])-1))+TIMEVALUE(LEFT(iccwt20_2024[[#This Row],[Time]],8))</f>
        <v>45417.8541666667</v>
      </c>
      <c r="F718" t="str">
        <f>TEXT(DATE(2024,MONTH(DATEVALUE(LEFT(iccwt20_2024[[#This Row],[Times]],3)&amp;" 1")),MID(iccwt20_2024[[#This Row],[Times]],5,2)),"dddd")</f>
        <v>Wednesday</v>
      </c>
      <c r="G718" t="s">
        <v>595</v>
      </c>
      <c r="H718" t="s">
        <v>423</v>
      </c>
      <c r="I718" t="s">
        <v>433</v>
      </c>
      <c r="J718" t="s">
        <v>602</v>
      </c>
      <c r="K718" t="s">
        <v>24</v>
      </c>
      <c r="L718" s="2">
        <v>0</v>
      </c>
      <c r="M718" s="2">
        <v>0</v>
      </c>
      <c r="N718" s="2">
        <v>0</v>
      </c>
      <c r="O718" s="2">
        <f>iccwt20_2024[[#This Row],[scored_4s]]+iccwt20_2024[[#This Row],[scored_6s]]</f>
        <v>0</v>
      </c>
      <c r="P718" s="2">
        <v>0</v>
      </c>
      <c r="Q718" s="2">
        <v>0</v>
      </c>
      <c r="R718" s="2">
        <v>0</v>
      </c>
      <c r="S718" s="2">
        <v>4</v>
      </c>
      <c r="T718">
        <v>0</v>
      </c>
      <c r="U718">
        <v>24</v>
      </c>
      <c r="V718">
        <v>2</v>
      </c>
      <c r="W718">
        <v>0</v>
      </c>
      <c r="X718">
        <v>0</v>
      </c>
      <c r="Y718">
        <v>6</v>
      </c>
      <c r="Z718">
        <v>717</v>
      </c>
    </row>
    <row r="719" spans="1:26">
      <c r="A719" t="s">
        <v>94</v>
      </c>
      <c r="B719" t="s">
        <v>28</v>
      </c>
      <c r="C719" s="1" t="str">
        <f>MID(iccwt20_2024[[#This Row],[Times]],FIND(",",iccwt20_2024[[#This Row],[Times]])+2,LEN(iccwt20_2024[[#This Row],[Times]])-FIND(",",iccwt20_2024[[#This Row],[Times]])-1)</f>
        <v>10:30 AM LOCAL  </v>
      </c>
      <c r="D719" s="1" t="str">
        <f>MID(iccwt20_2024[[#This Row],[Times]],FIND(",",iccwt20_2024[[#This Row],[Times]])-3,6)&amp;" 2024"</f>
        <v> 06, 1 2024</v>
      </c>
      <c r="E719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19" t="str">
        <f>TEXT(DATE(2024,MONTH(DATEVALUE(LEFT(iccwt20_2024[[#This Row],[Times]],3)&amp;" 1")),MID(iccwt20_2024[[#This Row],[Times]],5,2)),"dddd")</f>
        <v>Thursday</v>
      </c>
      <c r="G719" t="s">
        <v>611</v>
      </c>
      <c r="H719" t="s">
        <v>441</v>
      </c>
      <c r="I719" t="s">
        <v>435</v>
      </c>
      <c r="J719" t="s">
        <v>612</v>
      </c>
      <c r="K719" t="s">
        <v>285</v>
      </c>
      <c r="L719" s="2">
        <v>0</v>
      </c>
      <c r="M719" s="2">
        <v>0</v>
      </c>
      <c r="N719" s="2">
        <v>0</v>
      </c>
      <c r="O719" s="2">
        <f>iccwt20_2024[[#This Row],[scored_4s]]+iccwt20_2024[[#This Row],[scored_6s]]</f>
        <v>0</v>
      </c>
      <c r="P719" s="2">
        <v>0</v>
      </c>
      <c r="Q719" s="2">
        <v>0</v>
      </c>
      <c r="R719" s="2">
        <v>0</v>
      </c>
      <c r="S719" s="2">
        <v>4</v>
      </c>
      <c r="T719">
        <v>0</v>
      </c>
      <c r="U719">
        <v>30</v>
      </c>
      <c r="V719">
        <v>3</v>
      </c>
      <c r="W719">
        <v>0</v>
      </c>
      <c r="X719">
        <v>0</v>
      </c>
      <c r="Y719">
        <v>7.5</v>
      </c>
      <c r="Z719">
        <v>718</v>
      </c>
    </row>
    <row r="720" spans="1:26">
      <c r="A720" t="s">
        <v>94</v>
      </c>
      <c r="B720" t="s">
        <v>28</v>
      </c>
      <c r="C720" s="1" t="str">
        <f>MID(iccwt20_2024[[#This Row],[Times]],FIND(",",iccwt20_2024[[#This Row],[Times]])+2,LEN(iccwt20_2024[[#This Row],[Times]])-FIND(",",iccwt20_2024[[#This Row],[Times]])-1)</f>
        <v>10:30 AM LOCAL  </v>
      </c>
      <c r="D720" s="1" t="str">
        <f>MID(iccwt20_2024[[#This Row],[Times]],FIND(",",iccwt20_2024[[#This Row],[Times]])-3,6)&amp;" 2024"</f>
        <v> 06, 1 2024</v>
      </c>
      <c r="E720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0" t="str">
        <f>TEXT(DATE(2024,MONTH(DATEVALUE(LEFT(iccwt20_2024[[#This Row],[Times]],3)&amp;" 1")),MID(iccwt20_2024[[#This Row],[Times]],5,2)),"dddd")</f>
        <v>Thursday</v>
      </c>
      <c r="G720" t="s">
        <v>611</v>
      </c>
      <c r="H720" t="s">
        <v>441</v>
      </c>
      <c r="I720" t="s">
        <v>435</v>
      </c>
      <c r="J720" t="s">
        <v>612</v>
      </c>
      <c r="K720" t="s">
        <v>275</v>
      </c>
      <c r="L720" s="2">
        <v>0</v>
      </c>
      <c r="M720" s="2">
        <v>0</v>
      </c>
      <c r="N720" s="2">
        <v>0</v>
      </c>
      <c r="O720" s="2">
        <f>iccwt20_2024[[#This Row],[scored_4s]]+iccwt20_2024[[#This Row],[scored_6s]]</f>
        <v>0</v>
      </c>
      <c r="P720" s="2">
        <v>0</v>
      </c>
      <c r="Q720" s="2">
        <v>0</v>
      </c>
      <c r="R720" s="2">
        <v>0</v>
      </c>
      <c r="S720" s="2">
        <v>4</v>
      </c>
      <c r="T720">
        <v>0</v>
      </c>
      <c r="U720">
        <v>18</v>
      </c>
      <c r="V720">
        <v>2</v>
      </c>
      <c r="W720">
        <v>0</v>
      </c>
      <c r="X720">
        <v>0</v>
      </c>
      <c r="Y720">
        <v>4.5</v>
      </c>
      <c r="Z720">
        <v>719</v>
      </c>
    </row>
    <row r="721" spans="1:26">
      <c r="A721" t="s">
        <v>94</v>
      </c>
      <c r="B721" t="s">
        <v>28</v>
      </c>
      <c r="C721" s="1" t="str">
        <f>MID(iccwt20_2024[[#This Row],[Times]],FIND(",",iccwt20_2024[[#This Row],[Times]])+2,LEN(iccwt20_2024[[#This Row],[Times]])-FIND(",",iccwt20_2024[[#This Row],[Times]])-1)</f>
        <v>10:30 AM LOCAL  </v>
      </c>
      <c r="D721" s="1" t="str">
        <f>MID(iccwt20_2024[[#This Row],[Times]],FIND(",",iccwt20_2024[[#This Row],[Times]])-3,6)&amp;" 2024"</f>
        <v> 06, 1 2024</v>
      </c>
      <c r="E721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1" t="str">
        <f>TEXT(DATE(2024,MONTH(DATEVALUE(LEFT(iccwt20_2024[[#This Row],[Times]],3)&amp;" 1")),MID(iccwt20_2024[[#This Row],[Times]],5,2)),"dddd")</f>
        <v>Thursday</v>
      </c>
      <c r="G721" t="s">
        <v>611</v>
      </c>
      <c r="H721" t="s">
        <v>441</v>
      </c>
      <c r="I721" t="s">
        <v>435</v>
      </c>
      <c r="J721" t="s">
        <v>612</v>
      </c>
      <c r="K721" t="s">
        <v>39</v>
      </c>
      <c r="L721" s="2">
        <v>0</v>
      </c>
      <c r="M721" s="2">
        <v>0</v>
      </c>
      <c r="N721" s="2">
        <v>0</v>
      </c>
      <c r="O721" s="2">
        <f>iccwt20_2024[[#This Row],[scored_4s]]+iccwt20_2024[[#This Row],[scored_6s]]</f>
        <v>0</v>
      </c>
      <c r="P721" s="2">
        <v>0</v>
      </c>
      <c r="Q721" s="2">
        <v>0</v>
      </c>
      <c r="R721" s="2">
        <v>0</v>
      </c>
      <c r="S721" s="2">
        <v>4</v>
      </c>
      <c r="T721">
        <v>0</v>
      </c>
      <c r="U721">
        <v>30</v>
      </c>
      <c r="V721">
        <v>1</v>
      </c>
      <c r="W721">
        <v>0</v>
      </c>
      <c r="X721">
        <v>2</v>
      </c>
      <c r="Y721">
        <v>7.5</v>
      </c>
      <c r="Z721">
        <v>720</v>
      </c>
    </row>
    <row r="722" spans="1:26">
      <c r="A722" t="s">
        <v>94</v>
      </c>
      <c r="B722" t="s">
        <v>28</v>
      </c>
      <c r="C722" s="1" t="str">
        <f>MID(iccwt20_2024[[#This Row],[Times]],FIND(",",iccwt20_2024[[#This Row],[Times]])+2,LEN(iccwt20_2024[[#This Row],[Times]])-FIND(",",iccwt20_2024[[#This Row],[Times]])-1)</f>
        <v>10:30 AM LOCAL  </v>
      </c>
      <c r="D722" s="1" t="str">
        <f>MID(iccwt20_2024[[#This Row],[Times]],FIND(",",iccwt20_2024[[#This Row],[Times]])-3,6)&amp;" 2024"</f>
        <v> 06, 1 2024</v>
      </c>
      <c r="E722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2" t="str">
        <f>TEXT(DATE(2024,MONTH(DATEVALUE(LEFT(iccwt20_2024[[#This Row],[Times]],3)&amp;" 1")),MID(iccwt20_2024[[#This Row],[Times]],5,2)),"dddd")</f>
        <v>Thursday</v>
      </c>
      <c r="G722" t="s">
        <v>611</v>
      </c>
      <c r="H722" t="s">
        <v>441</v>
      </c>
      <c r="I722" t="s">
        <v>435</v>
      </c>
      <c r="J722" t="s">
        <v>612</v>
      </c>
      <c r="K722" t="s">
        <v>159</v>
      </c>
      <c r="L722" s="2">
        <v>0</v>
      </c>
      <c r="M722" s="2">
        <v>0</v>
      </c>
      <c r="N722" s="2">
        <v>0</v>
      </c>
      <c r="O722" s="2">
        <f>iccwt20_2024[[#This Row],[scored_4s]]+iccwt20_2024[[#This Row],[scored_6s]]</f>
        <v>0</v>
      </c>
      <c r="P722" s="2">
        <v>0</v>
      </c>
      <c r="Q722" s="2">
        <v>0</v>
      </c>
      <c r="R722" s="2">
        <v>0</v>
      </c>
      <c r="S722" s="2">
        <v>4</v>
      </c>
      <c r="T722">
        <v>0</v>
      </c>
      <c r="U722">
        <v>34</v>
      </c>
      <c r="V722">
        <v>0</v>
      </c>
      <c r="W722">
        <v>0</v>
      </c>
      <c r="X722">
        <v>1</v>
      </c>
      <c r="Y722">
        <v>8.5</v>
      </c>
      <c r="Z722">
        <v>721</v>
      </c>
    </row>
    <row r="723" spans="1:26">
      <c r="A723" t="s">
        <v>94</v>
      </c>
      <c r="B723" t="s">
        <v>28</v>
      </c>
      <c r="C723" s="1" t="str">
        <f>MID(iccwt20_2024[[#This Row],[Times]],FIND(",",iccwt20_2024[[#This Row],[Times]])+2,LEN(iccwt20_2024[[#This Row],[Times]])-FIND(",",iccwt20_2024[[#This Row],[Times]])-1)</f>
        <v>10:30 AM LOCAL  </v>
      </c>
      <c r="D723" s="1" t="str">
        <f>MID(iccwt20_2024[[#This Row],[Times]],FIND(",",iccwt20_2024[[#This Row],[Times]])-3,6)&amp;" 2024"</f>
        <v> 06, 1 2024</v>
      </c>
      <c r="E723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3" t="str">
        <f>TEXT(DATE(2024,MONTH(DATEVALUE(LEFT(iccwt20_2024[[#This Row],[Times]],3)&amp;" 1")),MID(iccwt20_2024[[#This Row],[Times]],5,2)),"dddd")</f>
        <v>Thursday</v>
      </c>
      <c r="G723" t="s">
        <v>611</v>
      </c>
      <c r="H723" t="s">
        <v>441</v>
      </c>
      <c r="I723" t="s">
        <v>435</v>
      </c>
      <c r="J723" t="s">
        <v>612</v>
      </c>
      <c r="K723" t="s">
        <v>176</v>
      </c>
      <c r="L723" s="2">
        <v>0</v>
      </c>
      <c r="M723" s="2">
        <v>0</v>
      </c>
      <c r="N723" s="2">
        <v>0</v>
      </c>
      <c r="O723" s="2">
        <f>iccwt20_2024[[#This Row],[scored_4s]]+iccwt20_2024[[#This Row],[scored_6s]]</f>
        <v>0</v>
      </c>
      <c r="P723" s="2">
        <v>0</v>
      </c>
      <c r="Q723" s="2">
        <v>0</v>
      </c>
      <c r="R723" s="2">
        <v>0</v>
      </c>
      <c r="S723" s="2">
        <v>3</v>
      </c>
      <c r="T723">
        <v>0</v>
      </c>
      <c r="U723">
        <v>37</v>
      </c>
      <c r="V723">
        <v>1</v>
      </c>
      <c r="W723">
        <v>0</v>
      </c>
      <c r="X723">
        <v>1</v>
      </c>
      <c r="Y723">
        <v>12.3000001907349</v>
      </c>
      <c r="Z723">
        <v>722</v>
      </c>
    </row>
    <row r="724" spans="1:26">
      <c r="A724" t="s">
        <v>94</v>
      </c>
      <c r="B724" t="s">
        <v>28</v>
      </c>
      <c r="C724" s="1" t="str">
        <f>MID(iccwt20_2024[[#This Row],[Times]],FIND(",",iccwt20_2024[[#This Row],[Times]])+2,LEN(iccwt20_2024[[#This Row],[Times]])-FIND(",",iccwt20_2024[[#This Row],[Times]])-1)</f>
        <v>10:30 AM LOCAL  </v>
      </c>
      <c r="D724" s="1" t="str">
        <f>MID(iccwt20_2024[[#This Row],[Times]],FIND(",",iccwt20_2024[[#This Row],[Times]])-3,6)&amp;" 2024"</f>
        <v> 06, 1 2024</v>
      </c>
      <c r="E724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4" t="str">
        <f>TEXT(DATE(2024,MONTH(DATEVALUE(LEFT(iccwt20_2024[[#This Row],[Times]],3)&amp;" 1")),MID(iccwt20_2024[[#This Row],[Times]],5,2)),"dddd")</f>
        <v>Thursday</v>
      </c>
      <c r="G724" t="s">
        <v>611</v>
      </c>
      <c r="H724" t="s">
        <v>441</v>
      </c>
      <c r="I724" t="s">
        <v>435</v>
      </c>
      <c r="J724" t="s">
        <v>612</v>
      </c>
      <c r="K724" t="s">
        <v>118</v>
      </c>
      <c r="L724" s="2">
        <v>0</v>
      </c>
      <c r="M724" s="2">
        <v>0</v>
      </c>
      <c r="N724" s="2">
        <v>0</v>
      </c>
      <c r="O724" s="2">
        <f>iccwt20_2024[[#This Row],[scored_4s]]+iccwt20_2024[[#This Row],[scored_6s]]</f>
        <v>0</v>
      </c>
      <c r="P724" s="2">
        <v>0</v>
      </c>
      <c r="Q724" s="2">
        <v>0</v>
      </c>
      <c r="R724" s="2">
        <v>0</v>
      </c>
      <c r="S724" s="2">
        <v>1</v>
      </c>
      <c r="T724">
        <v>0</v>
      </c>
      <c r="U724">
        <v>6</v>
      </c>
      <c r="V724">
        <v>0</v>
      </c>
      <c r="W724">
        <v>0</v>
      </c>
      <c r="X724">
        <v>0</v>
      </c>
      <c r="Y724">
        <v>6</v>
      </c>
      <c r="Z724">
        <v>723</v>
      </c>
    </row>
    <row r="725" spans="1:26">
      <c r="A725" t="s">
        <v>94</v>
      </c>
      <c r="B725" t="s">
        <v>28</v>
      </c>
      <c r="C725" s="1" t="str">
        <f>MID(iccwt20_2024[[#This Row],[Times]],FIND(",",iccwt20_2024[[#This Row],[Times]])+2,LEN(iccwt20_2024[[#This Row],[Times]])-FIND(",",iccwt20_2024[[#This Row],[Times]])-1)</f>
        <v>10:30 AM LOCAL  </v>
      </c>
      <c r="D725" s="1" t="str">
        <f>MID(iccwt20_2024[[#This Row],[Times]],FIND(",",iccwt20_2024[[#This Row],[Times]])-3,6)&amp;" 2024"</f>
        <v> 06, 1 2024</v>
      </c>
      <c r="E725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5" t="str">
        <f>TEXT(DATE(2024,MONTH(DATEVALUE(LEFT(iccwt20_2024[[#This Row],[Times]],3)&amp;" 1")),MID(iccwt20_2024[[#This Row],[Times]],5,2)),"dddd")</f>
        <v>Thursday</v>
      </c>
      <c r="G725" t="s">
        <v>611</v>
      </c>
      <c r="H725" t="s">
        <v>435</v>
      </c>
      <c r="I725" t="s">
        <v>441</v>
      </c>
      <c r="J725" t="s">
        <v>620</v>
      </c>
      <c r="K725" t="s">
        <v>342</v>
      </c>
      <c r="L725" s="2">
        <v>0</v>
      </c>
      <c r="M725" s="2">
        <v>0</v>
      </c>
      <c r="N725" s="2">
        <v>0</v>
      </c>
      <c r="O725" s="2">
        <f>iccwt20_2024[[#This Row],[scored_4s]]+iccwt20_2024[[#This Row],[scored_6s]]</f>
        <v>0</v>
      </c>
      <c r="P725" s="2">
        <v>0</v>
      </c>
      <c r="Q725" s="2">
        <v>0</v>
      </c>
      <c r="R725" s="2">
        <v>0</v>
      </c>
      <c r="S725" s="2">
        <v>4</v>
      </c>
      <c r="T725">
        <v>0</v>
      </c>
      <c r="U725">
        <v>33</v>
      </c>
      <c r="V725">
        <v>0</v>
      </c>
      <c r="W725">
        <v>0</v>
      </c>
      <c r="X725">
        <v>2</v>
      </c>
      <c r="Y725">
        <v>8.19999980926514</v>
      </c>
      <c r="Z725">
        <v>724</v>
      </c>
    </row>
    <row r="726" spans="1:26">
      <c r="A726" t="s">
        <v>94</v>
      </c>
      <c r="B726" t="s">
        <v>28</v>
      </c>
      <c r="C726" s="1" t="str">
        <f>MID(iccwt20_2024[[#This Row],[Times]],FIND(",",iccwt20_2024[[#This Row],[Times]])+2,LEN(iccwt20_2024[[#This Row],[Times]])-FIND(",",iccwt20_2024[[#This Row],[Times]])-1)</f>
        <v>10:30 AM LOCAL  </v>
      </c>
      <c r="D726" s="1" t="str">
        <f>MID(iccwt20_2024[[#This Row],[Times]],FIND(",",iccwt20_2024[[#This Row],[Times]])-3,6)&amp;" 2024"</f>
        <v> 06, 1 2024</v>
      </c>
      <c r="E726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6" t="str">
        <f>TEXT(DATE(2024,MONTH(DATEVALUE(LEFT(iccwt20_2024[[#This Row],[Times]],3)&amp;" 1")),MID(iccwt20_2024[[#This Row],[Times]],5,2)),"dddd")</f>
        <v>Thursday</v>
      </c>
      <c r="G726" t="s">
        <v>611</v>
      </c>
      <c r="H726" t="s">
        <v>435</v>
      </c>
      <c r="I726" t="s">
        <v>441</v>
      </c>
      <c r="J726" t="s">
        <v>620</v>
      </c>
      <c r="K726" t="s">
        <v>252</v>
      </c>
      <c r="L726" s="2">
        <v>0</v>
      </c>
      <c r="M726" s="2">
        <v>0</v>
      </c>
      <c r="N726" s="2">
        <v>0</v>
      </c>
      <c r="O726" s="2">
        <f>iccwt20_2024[[#This Row],[scored_4s]]+iccwt20_2024[[#This Row],[scored_6s]]</f>
        <v>0</v>
      </c>
      <c r="P726" s="2">
        <v>0</v>
      </c>
      <c r="Q726" s="2">
        <v>0</v>
      </c>
      <c r="R726" s="2">
        <v>0</v>
      </c>
      <c r="S726" s="2">
        <v>4</v>
      </c>
      <c r="T726">
        <v>0</v>
      </c>
      <c r="U726">
        <v>25</v>
      </c>
      <c r="V726">
        <v>1</v>
      </c>
      <c r="W726">
        <v>0</v>
      </c>
      <c r="X726">
        <v>3</v>
      </c>
      <c r="Y726">
        <v>6.19999980926514</v>
      </c>
      <c r="Z726">
        <v>725</v>
      </c>
    </row>
    <row r="727" spans="1:26">
      <c r="A727" t="s">
        <v>94</v>
      </c>
      <c r="B727" t="s">
        <v>28</v>
      </c>
      <c r="C727" s="1" t="str">
        <f>MID(iccwt20_2024[[#This Row],[Times]],FIND(",",iccwt20_2024[[#This Row],[Times]])+2,LEN(iccwt20_2024[[#This Row],[Times]])-FIND(",",iccwt20_2024[[#This Row],[Times]])-1)</f>
        <v>10:30 AM LOCAL  </v>
      </c>
      <c r="D727" s="1" t="str">
        <f>MID(iccwt20_2024[[#This Row],[Times]],FIND(",",iccwt20_2024[[#This Row],[Times]])-3,6)&amp;" 2024"</f>
        <v> 06, 1 2024</v>
      </c>
      <c r="E727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7" t="str">
        <f>TEXT(DATE(2024,MONTH(DATEVALUE(LEFT(iccwt20_2024[[#This Row],[Times]],3)&amp;" 1")),MID(iccwt20_2024[[#This Row],[Times]],5,2)),"dddd")</f>
        <v>Thursday</v>
      </c>
      <c r="G727" t="s">
        <v>611</v>
      </c>
      <c r="H727" t="s">
        <v>435</v>
      </c>
      <c r="I727" t="s">
        <v>441</v>
      </c>
      <c r="J727" t="s">
        <v>620</v>
      </c>
      <c r="K727" t="s">
        <v>270</v>
      </c>
      <c r="L727" s="2">
        <v>0</v>
      </c>
      <c r="M727" s="2">
        <v>0</v>
      </c>
      <c r="N727" s="2">
        <v>0</v>
      </c>
      <c r="O727" s="2">
        <f>iccwt20_2024[[#This Row],[scored_4s]]+iccwt20_2024[[#This Row],[scored_6s]]</f>
        <v>0</v>
      </c>
      <c r="P727" s="2">
        <v>0</v>
      </c>
      <c r="Q727" s="2">
        <v>0</v>
      </c>
      <c r="R727" s="2">
        <v>0</v>
      </c>
      <c r="S727" s="2">
        <v>4</v>
      </c>
      <c r="T727">
        <v>0</v>
      </c>
      <c r="U727">
        <v>26</v>
      </c>
      <c r="V727">
        <v>1</v>
      </c>
      <c r="W727">
        <v>0</v>
      </c>
      <c r="X727">
        <v>2</v>
      </c>
      <c r="Y727">
        <v>6.5</v>
      </c>
      <c r="Z727">
        <v>726</v>
      </c>
    </row>
    <row r="728" spans="1:26">
      <c r="A728" t="s">
        <v>94</v>
      </c>
      <c r="B728" t="s">
        <v>28</v>
      </c>
      <c r="C728" s="1" t="str">
        <f>MID(iccwt20_2024[[#This Row],[Times]],FIND(",",iccwt20_2024[[#This Row],[Times]])+2,LEN(iccwt20_2024[[#This Row],[Times]])-FIND(",",iccwt20_2024[[#This Row],[Times]])-1)</f>
        <v>10:30 AM LOCAL  </v>
      </c>
      <c r="D728" s="1" t="str">
        <f>MID(iccwt20_2024[[#This Row],[Times]],FIND(",",iccwt20_2024[[#This Row],[Times]])-3,6)&amp;" 2024"</f>
        <v> 06, 1 2024</v>
      </c>
      <c r="E728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8" t="str">
        <f>TEXT(DATE(2024,MONTH(DATEVALUE(LEFT(iccwt20_2024[[#This Row],[Times]],3)&amp;" 1")),MID(iccwt20_2024[[#This Row],[Times]],5,2)),"dddd")</f>
        <v>Thursday</v>
      </c>
      <c r="G728" t="s">
        <v>611</v>
      </c>
      <c r="H728" t="s">
        <v>435</v>
      </c>
      <c r="I728" t="s">
        <v>441</v>
      </c>
      <c r="J728" t="s">
        <v>620</v>
      </c>
      <c r="K728" t="s">
        <v>158</v>
      </c>
      <c r="L728" s="2">
        <v>0</v>
      </c>
      <c r="M728" s="2">
        <v>0</v>
      </c>
      <c r="N728" s="2">
        <v>0</v>
      </c>
      <c r="O728" s="2">
        <f>iccwt20_2024[[#This Row],[scored_4s]]+iccwt20_2024[[#This Row],[scored_6s]]</f>
        <v>0</v>
      </c>
      <c r="P728" s="2">
        <v>0</v>
      </c>
      <c r="Q728" s="2">
        <v>0</v>
      </c>
      <c r="R728" s="2">
        <v>0</v>
      </c>
      <c r="S728" s="2">
        <v>4</v>
      </c>
      <c r="T728">
        <v>0</v>
      </c>
      <c r="U728">
        <v>37</v>
      </c>
      <c r="V728">
        <v>1</v>
      </c>
      <c r="W728">
        <v>0</v>
      </c>
      <c r="X728">
        <v>3</v>
      </c>
      <c r="Y728">
        <v>9.19999980926514</v>
      </c>
      <c r="Z728">
        <v>727</v>
      </c>
    </row>
    <row r="729" spans="1:26">
      <c r="A729" t="s">
        <v>94</v>
      </c>
      <c r="B729" t="s">
        <v>28</v>
      </c>
      <c r="C729" s="1" t="str">
        <f>MID(iccwt20_2024[[#This Row],[Times]],FIND(",",iccwt20_2024[[#This Row],[Times]])+2,LEN(iccwt20_2024[[#This Row],[Times]])-FIND(",",iccwt20_2024[[#This Row],[Times]])-1)</f>
        <v>10:30 AM LOCAL  </v>
      </c>
      <c r="D729" s="1" t="str">
        <f>MID(iccwt20_2024[[#This Row],[Times]],FIND(",",iccwt20_2024[[#This Row],[Times]])-3,6)&amp;" 2024"</f>
        <v> 06, 1 2024</v>
      </c>
      <c r="E729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29" t="str">
        <f>TEXT(DATE(2024,MONTH(DATEVALUE(LEFT(iccwt20_2024[[#This Row],[Times]],3)&amp;" 1")),MID(iccwt20_2024[[#This Row],[Times]],5,2)),"dddd")</f>
        <v>Thursday</v>
      </c>
      <c r="G729" t="s">
        <v>611</v>
      </c>
      <c r="H729" t="s">
        <v>435</v>
      </c>
      <c r="I729" t="s">
        <v>441</v>
      </c>
      <c r="J729" t="s">
        <v>620</v>
      </c>
      <c r="K729" t="s">
        <v>340</v>
      </c>
      <c r="L729" s="2">
        <v>0</v>
      </c>
      <c r="M729" s="2">
        <v>0</v>
      </c>
      <c r="N729" s="2">
        <v>0</v>
      </c>
      <c r="O729" s="2">
        <f>iccwt20_2024[[#This Row],[scored_4s]]+iccwt20_2024[[#This Row],[scored_6s]]</f>
        <v>0</v>
      </c>
      <c r="P729" s="2">
        <v>0</v>
      </c>
      <c r="Q729" s="2">
        <v>0</v>
      </c>
      <c r="R729" s="2">
        <v>0</v>
      </c>
      <c r="S729" s="2">
        <v>3</v>
      </c>
      <c r="T729">
        <v>0</v>
      </c>
      <c r="U729">
        <v>27</v>
      </c>
      <c r="V729">
        <v>0</v>
      </c>
      <c r="W729">
        <v>0</v>
      </c>
      <c r="X729">
        <v>1</v>
      </c>
      <c r="Y729">
        <v>9</v>
      </c>
      <c r="Z729">
        <v>728</v>
      </c>
    </row>
    <row r="730" spans="1:26">
      <c r="A730" t="s">
        <v>94</v>
      </c>
      <c r="B730" t="s">
        <v>28</v>
      </c>
      <c r="C730" s="1" t="str">
        <f>MID(iccwt20_2024[[#This Row],[Times]],FIND(",",iccwt20_2024[[#This Row],[Times]])+2,LEN(iccwt20_2024[[#This Row],[Times]])-FIND(",",iccwt20_2024[[#This Row],[Times]])-1)</f>
        <v>10:30 AM LOCAL  </v>
      </c>
      <c r="D730" s="1" t="str">
        <f>MID(iccwt20_2024[[#This Row],[Times]],FIND(",",iccwt20_2024[[#This Row],[Times]])-3,6)&amp;" 2024"</f>
        <v> 06, 1 2024</v>
      </c>
      <c r="E730" s="1">
        <f>DATE(2024,MID(iccwt20_2024[[#This Row],[Date]],FIND(" ",iccwt20_2024[[#This Row],[Date]])+1,2),LEFT(iccwt20_2024[[#This Row],[Date]],FIND(",",iccwt20_2024[[#This Row],[Date]])-1))+TIMEVALUE(LEFT(iccwt20_2024[[#This Row],[Time]],8))</f>
        <v>45449.4375</v>
      </c>
      <c r="F730" t="str">
        <f>TEXT(DATE(2024,MONTH(DATEVALUE(LEFT(iccwt20_2024[[#This Row],[Times]],3)&amp;" 1")),MID(iccwt20_2024[[#This Row],[Times]],5,2)),"dddd")</f>
        <v>Thursday</v>
      </c>
      <c r="G730" t="s">
        <v>611</v>
      </c>
      <c r="H730" t="s">
        <v>435</v>
      </c>
      <c r="I730" t="s">
        <v>441</v>
      </c>
      <c r="J730" t="s">
        <v>620</v>
      </c>
      <c r="K730" t="s">
        <v>168</v>
      </c>
      <c r="L730" s="2">
        <v>0</v>
      </c>
      <c r="M730" s="2">
        <v>0</v>
      </c>
      <c r="N730" s="2">
        <v>0</v>
      </c>
      <c r="O730" s="2">
        <f>iccwt20_2024[[#This Row],[scored_4s]]+iccwt20_2024[[#This Row],[scored_6s]]</f>
        <v>0</v>
      </c>
      <c r="P730" s="2">
        <v>0</v>
      </c>
      <c r="Q730" s="2">
        <v>0</v>
      </c>
      <c r="R730" s="2">
        <v>0</v>
      </c>
      <c r="S730" s="2">
        <v>1</v>
      </c>
      <c r="T730">
        <v>0</v>
      </c>
      <c r="U730">
        <v>10</v>
      </c>
      <c r="V730">
        <v>0</v>
      </c>
      <c r="W730">
        <v>0</v>
      </c>
      <c r="X730">
        <v>0</v>
      </c>
      <c r="Y730">
        <v>10</v>
      </c>
      <c r="Z730">
        <v>729</v>
      </c>
    </row>
    <row r="731" spans="1:26">
      <c r="A731" t="s">
        <v>58</v>
      </c>
      <c r="B731" t="s">
        <v>31</v>
      </c>
      <c r="C731" s="1" t="str">
        <f>MID(iccwt20_2024[[#This Row],[Times]],FIND(",",iccwt20_2024[[#This Row],[Times]])+2,LEN(iccwt20_2024[[#This Row],[Times]])-FIND(",",iccwt20_2024[[#This Row],[Times]])-1)</f>
        <v>03:00 PM LOCAL  </v>
      </c>
      <c r="D731" s="1" t="str">
        <f>MID(iccwt20_2024[[#This Row],[Times]],FIND(",",iccwt20_2024[[#This Row],[Times]])-3,6)&amp;" 2024"</f>
        <v> 06, 0 2024</v>
      </c>
      <c r="E731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1" t="str">
        <f>TEXT(DATE(2024,MONTH(DATEVALUE(LEFT(iccwt20_2024[[#This Row],[Times]],3)&amp;" 1")),MID(iccwt20_2024[[#This Row],[Times]],5,2)),"dddd")</f>
        <v>Thursday</v>
      </c>
      <c r="G731" t="s">
        <v>624</v>
      </c>
      <c r="H731" t="s">
        <v>437</v>
      </c>
      <c r="I731" t="s">
        <v>429</v>
      </c>
      <c r="J731" t="s">
        <v>625</v>
      </c>
      <c r="K731" t="s">
        <v>108</v>
      </c>
      <c r="L731" s="2">
        <v>0</v>
      </c>
      <c r="M731" s="2">
        <v>0</v>
      </c>
      <c r="N731" s="2">
        <v>0</v>
      </c>
      <c r="O731" s="2">
        <f>iccwt20_2024[[#This Row],[scored_4s]]+iccwt20_2024[[#This Row],[scored_6s]]</f>
        <v>0</v>
      </c>
      <c r="P731" s="2">
        <v>0</v>
      </c>
      <c r="Q731" s="2">
        <v>0</v>
      </c>
      <c r="R731" s="2">
        <v>0</v>
      </c>
      <c r="S731" s="2">
        <v>4</v>
      </c>
      <c r="T731">
        <v>0</v>
      </c>
      <c r="U731">
        <v>33</v>
      </c>
      <c r="V731">
        <v>3</v>
      </c>
      <c r="W731">
        <v>1</v>
      </c>
      <c r="X731">
        <v>2</v>
      </c>
      <c r="Y731">
        <v>8.19999980926514</v>
      </c>
      <c r="Z731">
        <v>730</v>
      </c>
    </row>
    <row r="732" spans="1:26">
      <c r="A732" t="s">
        <v>58</v>
      </c>
      <c r="B732" t="s">
        <v>31</v>
      </c>
      <c r="C732" s="1" t="str">
        <f>MID(iccwt20_2024[[#This Row],[Times]],FIND(",",iccwt20_2024[[#This Row],[Times]])+2,LEN(iccwt20_2024[[#This Row],[Times]])-FIND(",",iccwt20_2024[[#This Row],[Times]])-1)</f>
        <v>03:00 PM LOCAL  </v>
      </c>
      <c r="D732" s="1" t="str">
        <f>MID(iccwt20_2024[[#This Row],[Times]],FIND(",",iccwt20_2024[[#This Row],[Times]])-3,6)&amp;" 2024"</f>
        <v> 06, 0 2024</v>
      </c>
      <c r="E732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2" t="str">
        <f>TEXT(DATE(2024,MONTH(DATEVALUE(LEFT(iccwt20_2024[[#This Row],[Times]],3)&amp;" 1")),MID(iccwt20_2024[[#This Row],[Times]],5,2)),"dddd")</f>
        <v>Thursday</v>
      </c>
      <c r="G732" t="s">
        <v>624</v>
      </c>
      <c r="H732" t="s">
        <v>437</v>
      </c>
      <c r="I732" t="s">
        <v>429</v>
      </c>
      <c r="J732" t="s">
        <v>625</v>
      </c>
      <c r="K732" t="s">
        <v>117</v>
      </c>
      <c r="L732" s="2">
        <v>0</v>
      </c>
      <c r="M732" s="2">
        <v>0</v>
      </c>
      <c r="N732" s="2">
        <v>0</v>
      </c>
      <c r="O732" s="2">
        <f>iccwt20_2024[[#This Row],[scored_4s]]+iccwt20_2024[[#This Row],[scored_6s]]</f>
        <v>0</v>
      </c>
      <c r="P732" s="2">
        <v>0</v>
      </c>
      <c r="Q732" s="2">
        <v>0</v>
      </c>
      <c r="R732" s="2">
        <v>0</v>
      </c>
      <c r="S732" s="2">
        <v>4</v>
      </c>
      <c r="T732">
        <v>0</v>
      </c>
      <c r="U732">
        <v>16</v>
      </c>
      <c r="V732">
        <v>2</v>
      </c>
      <c r="W732">
        <v>0</v>
      </c>
      <c r="X732">
        <v>0</v>
      </c>
      <c r="Y732">
        <v>4</v>
      </c>
      <c r="Z732">
        <v>731</v>
      </c>
    </row>
    <row r="733" spans="1:26">
      <c r="A733" t="s">
        <v>58</v>
      </c>
      <c r="B733" t="s">
        <v>31</v>
      </c>
      <c r="C733" s="1" t="str">
        <f>MID(iccwt20_2024[[#This Row],[Times]],FIND(",",iccwt20_2024[[#This Row],[Times]])+2,LEN(iccwt20_2024[[#This Row],[Times]])-FIND(",",iccwt20_2024[[#This Row],[Times]])-1)</f>
        <v>03:00 PM LOCAL  </v>
      </c>
      <c r="D733" s="1" t="str">
        <f>MID(iccwt20_2024[[#This Row],[Times]],FIND(",",iccwt20_2024[[#This Row],[Times]])-3,6)&amp;" 2024"</f>
        <v> 06, 0 2024</v>
      </c>
      <c r="E733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3" t="str">
        <f>TEXT(DATE(2024,MONTH(DATEVALUE(LEFT(iccwt20_2024[[#This Row],[Times]],3)&amp;" 1")),MID(iccwt20_2024[[#This Row],[Times]],5,2)),"dddd")</f>
        <v>Thursday</v>
      </c>
      <c r="G733" t="s">
        <v>624</v>
      </c>
      <c r="H733" t="s">
        <v>437</v>
      </c>
      <c r="I733" t="s">
        <v>429</v>
      </c>
      <c r="J733" t="s">
        <v>625</v>
      </c>
      <c r="K733" t="s">
        <v>230</v>
      </c>
      <c r="L733" s="2">
        <v>0</v>
      </c>
      <c r="M733" s="2">
        <v>0</v>
      </c>
      <c r="N733" s="2">
        <v>0</v>
      </c>
      <c r="O733" s="2">
        <f>iccwt20_2024[[#This Row],[scored_4s]]+iccwt20_2024[[#This Row],[scored_6s]]</f>
        <v>0</v>
      </c>
      <c r="P733" s="2">
        <v>0</v>
      </c>
      <c r="Q733" s="2">
        <v>0</v>
      </c>
      <c r="R733" s="2">
        <v>0</v>
      </c>
      <c r="S733" s="2">
        <v>3</v>
      </c>
      <c r="T733">
        <v>0</v>
      </c>
      <c r="U733">
        <v>23</v>
      </c>
      <c r="V733">
        <v>1</v>
      </c>
      <c r="W733">
        <v>1</v>
      </c>
      <c r="X733">
        <v>1</v>
      </c>
      <c r="Y733">
        <v>7.69999980926514</v>
      </c>
      <c r="Z733">
        <v>732</v>
      </c>
    </row>
    <row r="734" spans="1:26">
      <c r="A734" t="s">
        <v>58</v>
      </c>
      <c r="B734" t="s">
        <v>31</v>
      </c>
      <c r="C734" s="1" t="str">
        <f>MID(iccwt20_2024[[#This Row],[Times]],FIND(",",iccwt20_2024[[#This Row],[Times]])+2,LEN(iccwt20_2024[[#This Row],[Times]])-FIND(",",iccwt20_2024[[#This Row],[Times]])-1)</f>
        <v>03:00 PM LOCAL  </v>
      </c>
      <c r="D734" s="1" t="str">
        <f>MID(iccwt20_2024[[#This Row],[Times]],FIND(",",iccwt20_2024[[#This Row],[Times]])-3,6)&amp;" 2024"</f>
        <v> 06, 0 2024</v>
      </c>
      <c r="E734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4" t="str">
        <f>TEXT(DATE(2024,MONTH(DATEVALUE(LEFT(iccwt20_2024[[#This Row],[Times]],3)&amp;" 1")),MID(iccwt20_2024[[#This Row],[Times]],5,2)),"dddd")</f>
        <v>Thursday</v>
      </c>
      <c r="G734" t="s">
        <v>624</v>
      </c>
      <c r="H734" t="s">
        <v>437</v>
      </c>
      <c r="I734" t="s">
        <v>429</v>
      </c>
      <c r="J734" t="s">
        <v>625</v>
      </c>
      <c r="K734" t="s">
        <v>115</v>
      </c>
      <c r="L734" s="2">
        <v>0</v>
      </c>
      <c r="M734" s="2">
        <v>0</v>
      </c>
      <c r="N734" s="2">
        <v>0</v>
      </c>
      <c r="O734" s="2">
        <f>iccwt20_2024[[#This Row],[scored_4s]]+iccwt20_2024[[#This Row],[scored_6s]]</f>
        <v>0</v>
      </c>
      <c r="P734" s="2">
        <v>0</v>
      </c>
      <c r="Q734" s="2">
        <v>0</v>
      </c>
      <c r="R734" s="2">
        <v>0</v>
      </c>
      <c r="S734" s="2">
        <v>4</v>
      </c>
      <c r="T734">
        <v>0</v>
      </c>
      <c r="U734">
        <v>39</v>
      </c>
      <c r="V734">
        <v>0</v>
      </c>
      <c r="W734">
        <v>0</v>
      </c>
      <c r="X734">
        <v>0</v>
      </c>
      <c r="Y734">
        <v>9.80000019073486</v>
      </c>
      <c r="Z734">
        <v>733</v>
      </c>
    </row>
    <row r="735" spans="1:26">
      <c r="A735" t="s">
        <v>58</v>
      </c>
      <c r="B735" t="s">
        <v>31</v>
      </c>
      <c r="C735" s="1" t="str">
        <f>MID(iccwt20_2024[[#This Row],[Times]],FIND(",",iccwt20_2024[[#This Row],[Times]])+2,LEN(iccwt20_2024[[#This Row],[Times]])-FIND(",",iccwt20_2024[[#This Row],[Times]])-1)</f>
        <v>03:00 PM LOCAL  </v>
      </c>
      <c r="D735" s="1" t="str">
        <f>MID(iccwt20_2024[[#This Row],[Times]],FIND(",",iccwt20_2024[[#This Row],[Times]])-3,6)&amp;" 2024"</f>
        <v> 06, 0 2024</v>
      </c>
      <c r="E735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5" t="str">
        <f>TEXT(DATE(2024,MONTH(DATEVALUE(LEFT(iccwt20_2024[[#This Row],[Times]],3)&amp;" 1")),MID(iccwt20_2024[[#This Row],[Times]],5,2)),"dddd")</f>
        <v>Thursday</v>
      </c>
      <c r="G735" t="s">
        <v>624</v>
      </c>
      <c r="H735" t="s">
        <v>437</v>
      </c>
      <c r="I735" t="s">
        <v>429</v>
      </c>
      <c r="J735" t="s">
        <v>625</v>
      </c>
      <c r="K735" t="s">
        <v>244</v>
      </c>
      <c r="L735" s="2">
        <v>0</v>
      </c>
      <c r="M735" s="2">
        <v>0</v>
      </c>
      <c r="N735" s="2">
        <v>0</v>
      </c>
      <c r="O735" s="2">
        <f>iccwt20_2024[[#This Row],[scored_4s]]+iccwt20_2024[[#This Row],[scored_6s]]</f>
        <v>0</v>
      </c>
      <c r="P735" s="2">
        <v>0</v>
      </c>
      <c r="Q735" s="2">
        <v>0</v>
      </c>
      <c r="R735" s="2">
        <v>0</v>
      </c>
      <c r="S735" s="2">
        <v>3</v>
      </c>
      <c r="T735">
        <v>0</v>
      </c>
      <c r="U735">
        <v>24</v>
      </c>
      <c r="V735">
        <v>1</v>
      </c>
      <c r="W735">
        <v>0</v>
      </c>
      <c r="X735">
        <v>0</v>
      </c>
      <c r="Y735">
        <v>8</v>
      </c>
      <c r="Z735">
        <v>734</v>
      </c>
    </row>
    <row r="736" spans="1:26">
      <c r="A736" t="s">
        <v>58</v>
      </c>
      <c r="B736" t="s">
        <v>31</v>
      </c>
      <c r="C736" s="1" t="str">
        <f>MID(iccwt20_2024[[#This Row],[Times]],FIND(",",iccwt20_2024[[#This Row],[Times]])+2,LEN(iccwt20_2024[[#This Row],[Times]])-FIND(",",iccwt20_2024[[#This Row],[Times]])-1)</f>
        <v>03:00 PM LOCAL  </v>
      </c>
      <c r="D736" s="1" t="str">
        <f>MID(iccwt20_2024[[#This Row],[Times]],FIND(",",iccwt20_2024[[#This Row],[Times]])-3,6)&amp;" 2024"</f>
        <v> 06, 0 2024</v>
      </c>
      <c r="E736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6" t="str">
        <f>TEXT(DATE(2024,MONTH(DATEVALUE(LEFT(iccwt20_2024[[#This Row],[Times]],3)&amp;" 1")),MID(iccwt20_2024[[#This Row],[Times]],5,2)),"dddd")</f>
        <v>Thursday</v>
      </c>
      <c r="G736" t="s">
        <v>624</v>
      </c>
      <c r="H736" t="s">
        <v>429</v>
      </c>
      <c r="I736" t="s">
        <v>437</v>
      </c>
      <c r="J736" t="s">
        <v>635</v>
      </c>
      <c r="K736" t="s">
        <v>325</v>
      </c>
      <c r="L736" s="2">
        <v>0</v>
      </c>
      <c r="M736" s="2">
        <v>0</v>
      </c>
      <c r="N736" s="2">
        <v>0</v>
      </c>
      <c r="O736" s="2">
        <f>iccwt20_2024[[#This Row],[scored_4s]]+iccwt20_2024[[#This Row],[scored_6s]]</f>
        <v>0</v>
      </c>
      <c r="P736" s="2">
        <v>0</v>
      </c>
      <c r="Q736" s="2">
        <v>0</v>
      </c>
      <c r="R736" s="2">
        <v>0</v>
      </c>
      <c r="S736" s="2">
        <v>4</v>
      </c>
      <c r="T736">
        <v>0</v>
      </c>
      <c r="U736">
        <v>36</v>
      </c>
      <c r="V736">
        <v>1</v>
      </c>
      <c r="W736">
        <v>1</v>
      </c>
      <c r="X736">
        <v>8</v>
      </c>
      <c r="Y736">
        <v>9</v>
      </c>
      <c r="Z736">
        <v>735</v>
      </c>
    </row>
    <row r="737" spans="1:26">
      <c r="A737" t="s">
        <v>58</v>
      </c>
      <c r="B737" t="s">
        <v>31</v>
      </c>
      <c r="C737" s="1" t="str">
        <f>MID(iccwt20_2024[[#This Row],[Times]],FIND(",",iccwt20_2024[[#This Row],[Times]])+2,LEN(iccwt20_2024[[#This Row],[Times]])-FIND(",",iccwt20_2024[[#This Row],[Times]])-1)</f>
        <v>03:00 PM LOCAL  </v>
      </c>
      <c r="D737" s="1" t="str">
        <f>MID(iccwt20_2024[[#This Row],[Times]],FIND(",",iccwt20_2024[[#This Row],[Times]])-3,6)&amp;" 2024"</f>
        <v> 06, 0 2024</v>
      </c>
      <c r="E737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7" t="str">
        <f>TEXT(DATE(2024,MONTH(DATEVALUE(LEFT(iccwt20_2024[[#This Row],[Times]],3)&amp;" 1")),MID(iccwt20_2024[[#This Row],[Times]],5,2)),"dddd")</f>
        <v>Thursday</v>
      </c>
      <c r="G737" t="s">
        <v>624</v>
      </c>
      <c r="H737" t="s">
        <v>429</v>
      </c>
      <c r="I737" t="s">
        <v>437</v>
      </c>
      <c r="J737" t="s">
        <v>635</v>
      </c>
      <c r="K737" t="s">
        <v>128</v>
      </c>
      <c r="L737" s="2">
        <v>0</v>
      </c>
      <c r="M737" s="2">
        <v>0</v>
      </c>
      <c r="N737" s="2">
        <v>0</v>
      </c>
      <c r="O737" s="2">
        <f>iccwt20_2024[[#This Row],[scored_4s]]+iccwt20_2024[[#This Row],[scored_6s]]</f>
        <v>0</v>
      </c>
      <c r="P737" s="2">
        <v>0</v>
      </c>
      <c r="Q737" s="2">
        <v>0</v>
      </c>
      <c r="R737" s="2">
        <v>0</v>
      </c>
      <c r="S737" s="2">
        <v>3</v>
      </c>
      <c r="T737">
        <v>0</v>
      </c>
      <c r="U737">
        <v>30</v>
      </c>
      <c r="V737">
        <v>0</v>
      </c>
      <c r="W737">
        <v>0</v>
      </c>
      <c r="X737">
        <v>0</v>
      </c>
      <c r="Y737">
        <v>8.60000038146973</v>
      </c>
      <c r="Z737">
        <v>736</v>
      </c>
    </row>
    <row r="738" spans="1:26">
      <c r="A738" t="s">
        <v>58</v>
      </c>
      <c r="B738" t="s">
        <v>31</v>
      </c>
      <c r="C738" s="1" t="str">
        <f>MID(iccwt20_2024[[#This Row],[Times]],FIND(",",iccwt20_2024[[#This Row],[Times]])+2,LEN(iccwt20_2024[[#This Row],[Times]])-FIND(",",iccwt20_2024[[#This Row],[Times]])-1)</f>
        <v>03:00 PM LOCAL  </v>
      </c>
      <c r="D738" s="1" t="str">
        <f>MID(iccwt20_2024[[#This Row],[Times]],FIND(",",iccwt20_2024[[#This Row],[Times]])-3,6)&amp;" 2024"</f>
        <v> 06, 0 2024</v>
      </c>
      <c r="E738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8" t="str">
        <f>TEXT(DATE(2024,MONTH(DATEVALUE(LEFT(iccwt20_2024[[#This Row],[Times]],3)&amp;" 1")),MID(iccwt20_2024[[#This Row],[Times]],5,2)),"dddd")</f>
        <v>Thursday</v>
      </c>
      <c r="G738" t="s">
        <v>624</v>
      </c>
      <c r="H738" t="s">
        <v>429</v>
      </c>
      <c r="I738" t="s">
        <v>437</v>
      </c>
      <c r="J738" t="s">
        <v>635</v>
      </c>
      <c r="K738" t="s">
        <v>369</v>
      </c>
      <c r="L738" s="2">
        <v>0</v>
      </c>
      <c r="M738" s="2">
        <v>0</v>
      </c>
      <c r="N738" s="2">
        <v>0</v>
      </c>
      <c r="O738" s="2">
        <f>iccwt20_2024[[#This Row],[scored_4s]]+iccwt20_2024[[#This Row],[scored_6s]]</f>
        <v>0</v>
      </c>
      <c r="P738" s="2">
        <v>0</v>
      </c>
      <c r="Q738" s="2">
        <v>0</v>
      </c>
      <c r="R738" s="2">
        <v>0</v>
      </c>
      <c r="S738" s="2">
        <v>3</v>
      </c>
      <c r="T738">
        <v>0</v>
      </c>
      <c r="U738">
        <v>39</v>
      </c>
      <c r="V738">
        <v>1</v>
      </c>
      <c r="W738">
        <v>0</v>
      </c>
      <c r="X738">
        <v>1</v>
      </c>
      <c r="Y738">
        <v>13</v>
      </c>
      <c r="Z738">
        <v>737</v>
      </c>
    </row>
    <row r="739" spans="1:26">
      <c r="A739" t="s">
        <v>58</v>
      </c>
      <c r="B739" t="s">
        <v>31</v>
      </c>
      <c r="C739" s="1" t="str">
        <f>MID(iccwt20_2024[[#This Row],[Times]],FIND(",",iccwt20_2024[[#This Row],[Times]])+2,LEN(iccwt20_2024[[#This Row],[Times]])-FIND(",",iccwt20_2024[[#This Row],[Times]])-1)</f>
        <v>03:00 PM LOCAL  </v>
      </c>
      <c r="D739" s="1" t="str">
        <f>MID(iccwt20_2024[[#This Row],[Times]],FIND(",",iccwt20_2024[[#This Row],[Times]])-3,6)&amp;" 2024"</f>
        <v> 06, 0 2024</v>
      </c>
      <c r="E739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39" t="str">
        <f>TEXT(DATE(2024,MONTH(DATEVALUE(LEFT(iccwt20_2024[[#This Row],[Times]],3)&amp;" 1")),MID(iccwt20_2024[[#This Row],[Times]],5,2)),"dddd")</f>
        <v>Thursday</v>
      </c>
      <c r="G739" t="s">
        <v>624</v>
      </c>
      <c r="H739" t="s">
        <v>429</v>
      </c>
      <c r="I739" t="s">
        <v>437</v>
      </c>
      <c r="J739" t="s">
        <v>635</v>
      </c>
      <c r="K739" t="s">
        <v>101</v>
      </c>
      <c r="L739" s="2">
        <v>0</v>
      </c>
      <c r="M739" s="2">
        <v>0</v>
      </c>
      <c r="N739" s="2">
        <v>0</v>
      </c>
      <c r="O739" s="2">
        <f>iccwt20_2024[[#This Row],[scored_4s]]+iccwt20_2024[[#This Row],[scored_6s]]</f>
        <v>0</v>
      </c>
      <c r="P739" s="2">
        <v>0</v>
      </c>
      <c r="Q739" s="2">
        <v>0</v>
      </c>
      <c r="R739" s="2">
        <v>0</v>
      </c>
      <c r="S739" s="2">
        <v>4</v>
      </c>
      <c r="T739">
        <v>0</v>
      </c>
      <c r="U739">
        <v>20</v>
      </c>
      <c r="V739">
        <v>1</v>
      </c>
      <c r="W739">
        <v>0</v>
      </c>
      <c r="X739">
        <v>0</v>
      </c>
      <c r="Y739">
        <v>5</v>
      </c>
      <c r="Z739">
        <v>738</v>
      </c>
    </row>
    <row r="740" spans="1:26">
      <c r="A740" t="s">
        <v>58</v>
      </c>
      <c r="B740" t="s">
        <v>31</v>
      </c>
      <c r="C740" s="1" t="str">
        <f>MID(iccwt20_2024[[#This Row],[Times]],FIND(",",iccwt20_2024[[#This Row],[Times]])+2,LEN(iccwt20_2024[[#This Row],[Times]])-FIND(",",iccwt20_2024[[#This Row],[Times]])-1)</f>
        <v>03:00 PM LOCAL  </v>
      </c>
      <c r="D740" s="1" t="str">
        <f>MID(iccwt20_2024[[#This Row],[Times]],FIND(",",iccwt20_2024[[#This Row],[Times]])-3,6)&amp;" 2024"</f>
        <v> 06, 0 2024</v>
      </c>
      <c r="E740" s="1">
        <f>DATE(2024,MID(iccwt20_2024[[#This Row],[Date]],FIND(" ",iccwt20_2024[[#This Row],[Date]])+1,2),LEFT(iccwt20_2024[[#This Row],[Date]],FIND(",",iccwt20_2024[[#This Row],[Date]])-1))+TIMEVALUE(LEFT(iccwt20_2024[[#This Row],[Time]],8))</f>
        <v>45449.625</v>
      </c>
      <c r="F740" t="str">
        <f>TEXT(DATE(2024,MONTH(DATEVALUE(LEFT(iccwt20_2024[[#This Row],[Times]],3)&amp;" 1")),MID(iccwt20_2024[[#This Row],[Times]],5,2)),"dddd")</f>
        <v>Thursday</v>
      </c>
      <c r="G740" t="s">
        <v>624</v>
      </c>
      <c r="H740" t="s">
        <v>429</v>
      </c>
      <c r="I740" t="s">
        <v>437</v>
      </c>
      <c r="J740" t="s">
        <v>635</v>
      </c>
      <c r="K740" t="s">
        <v>149</v>
      </c>
      <c r="L740" s="2">
        <v>0</v>
      </c>
      <c r="M740" s="2">
        <v>0</v>
      </c>
      <c r="N740" s="2">
        <v>0</v>
      </c>
      <c r="O740" s="2">
        <f>iccwt20_2024[[#This Row],[scored_4s]]+iccwt20_2024[[#This Row],[scored_6s]]</f>
        <v>0</v>
      </c>
      <c r="P740" s="2">
        <v>0</v>
      </c>
      <c r="Q740" s="2">
        <v>0</v>
      </c>
      <c r="R740" s="2">
        <v>0</v>
      </c>
      <c r="S740" s="2">
        <v>4</v>
      </c>
      <c r="T740">
        <v>0</v>
      </c>
      <c r="U740">
        <v>29</v>
      </c>
      <c r="V740">
        <v>2</v>
      </c>
      <c r="W740">
        <v>0</v>
      </c>
      <c r="X740">
        <v>3</v>
      </c>
      <c r="Y740">
        <v>7.19999980926514</v>
      </c>
      <c r="Z740">
        <v>739</v>
      </c>
    </row>
    <row r="741" spans="1:26">
      <c r="A741" t="s">
        <v>41</v>
      </c>
      <c r="B741" t="s">
        <v>34</v>
      </c>
      <c r="C741" s="1" t="str">
        <f>MID(iccwt20_2024[[#This Row],[Times]],FIND(",",iccwt20_2024[[#This Row],[Times]])+2,LEN(iccwt20_2024[[#This Row],[Times]])-FIND(",",iccwt20_2024[[#This Row],[Times]])-1)</f>
        <v>10:30 AM LOCAL  </v>
      </c>
      <c r="D741" s="1" t="str">
        <f>MID(iccwt20_2024[[#This Row],[Times]],FIND(",",iccwt20_2024[[#This Row],[Times]])-3,6)&amp;" 2024"</f>
        <v> 07, 1 2024</v>
      </c>
      <c r="E741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1" t="str">
        <f>TEXT(DATE(2024,MONTH(DATEVALUE(LEFT(iccwt20_2024[[#This Row],[Times]],3)&amp;" 1")),MID(iccwt20_2024[[#This Row],[Times]],5,2)),"dddd")</f>
        <v>Friday</v>
      </c>
      <c r="G741" t="s">
        <v>640</v>
      </c>
      <c r="H741" t="s">
        <v>428</v>
      </c>
      <c r="I741" t="s">
        <v>425</v>
      </c>
      <c r="J741" t="s">
        <v>641</v>
      </c>
      <c r="K741" t="s">
        <v>228</v>
      </c>
      <c r="L741" s="2">
        <v>0</v>
      </c>
      <c r="M741" s="2">
        <v>0</v>
      </c>
      <c r="N741" s="2">
        <v>0</v>
      </c>
      <c r="O741" s="2">
        <f>iccwt20_2024[[#This Row],[scored_4s]]+iccwt20_2024[[#This Row],[scored_6s]]</f>
        <v>0</v>
      </c>
      <c r="P741" s="2">
        <v>0</v>
      </c>
      <c r="Q741" s="2">
        <v>0</v>
      </c>
      <c r="R741" s="2">
        <v>0</v>
      </c>
      <c r="S741" s="2">
        <v>4</v>
      </c>
      <c r="T741">
        <v>0</v>
      </c>
      <c r="U741">
        <v>23</v>
      </c>
      <c r="V741">
        <v>1</v>
      </c>
      <c r="W741">
        <v>0</v>
      </c>
      <c r="X741">
        <v>1</v>
      </c>
      <c r="Y741">
        <v>5.80000019073486</v>
      </c>
      <c r="Z741">
        <v>740</v>
      </c>
    </row>
    <row r="742" spans="1:26">
      <c r="A742" t="s">
        <v>41</v>
      </c>
      <c r="B742" t="s">
        <v>34</v>
      </c>
      <c r="C742" s="1" t="str">
        <f>MID(iccwt20_2024[[#This Row],[Times]],FIND(",",iccwt20_2024[[#This Row],[Times]])+2,LEN(iccwt20_2024[[#This Row],[Times]])-FIND(",",iccwt20_2024[[#This Row],[Times]])-1)</f>
        <v>10:30 AM LOCAL  </v>
      </c>
      <c r="D742" s="1" t="str">
        <f>MID(iccwt20_2024[[#This Row],[Times]],FIND(",",iccwt20_2024[[#This Row],[Times]])-3,6)&amp;" 2024"</f>
        <v> 07, 1 2024</v>
      </c>
      <c r="E742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2" t="str">
        <f>TEXT(DATE(2024,MONTH(DATEVALUE(LEFT(iccwt20_2024[[#This Row],[Times]],3)&amp;" 1")),MID(iccwt20_2024[[#This Row],[Times]],5,2)),"dddd")</f>
        <v>Friday</v>
      </c>
      <c r="G742" t="s">
        <v>640</v>
      </c>
      <c r="H742" t="s">
        <v>428</v>
      </c>
      <c r="I742" t="s">
        <v>425</v>
      </c>
      <c r="J742" t="s">
        <v>641</v>
      </c>
      <c r="K742" t="s">
        <v>187</v>
      </c>
      <c r="L742" s="2">
        <v>0</v>
      </c>
      <c r="M742" s="2">
        <v>0</v>
      </c>
      <c r="N742" s="2">
        <v>0</v>
      </c>
      <c r="O742" s="2">
        <f>iccwt20_2024[[#This Row],[scored_4s]]+iccwt20_2024[[#This Row],[scored_6s]]</f>
        <v>0</v>
      </c>
      <c r="P742" s="2">
        <v>0</v>
      </c>
      <c r="Q742" s="2">
        <v>0</v>
      </c>
      <c r="R742" s="2">
        <v>0</v>
      </c>
      <c r="S742" s="2">
        <v>4</v>
      </c>
      <c r="T742">
        <v>0</v>
      </c>
      <c r="U742">
        <v>37</v>
      </c>
      <c r="V742">
        <v>0</v>
      </c>
      <c r="W742">
        <v>0</v>
      </c>
      <c r="X742">
        <v>2</v>
      </c>
      <c r="Y742">
        <v>9.19999980926514</v>
      </c>
      <c r="Z742">
        <v>741</v>
      </c>
    </row>
    <row r="743" spans="1:26">
      <c r="A743" t="s">
        <v>41</v>
      </c>
      <c r="B743" t="s">
        <v>34</v>
      </c>
      <c r="C743" s="1" t="str">
        <f>MID(iccwt20_2024[[#This Row],[Times]],FIND(",",iccwt20_2024[[#This Row],[Times]])+2,LEN(iccwt20_2024[[#This Row],[Times]])-FIND(",",iccwt20_2024[[#This Row],[Times]])-1)</f>
        <v>10:30 AM LOCAL  </v>
      </c>
      <c r="D743" s="1" t="str">
        <f>MID(iccwt20_2024[[#This Row],[Times]],FIND(",",iccwt20_2024[[#This Row],[Times]])-3,6)&amp;" 2024"</f>
        <v> 07, 1 2024</v>
      </c>
      <c r="E743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3" t="str">
        <f>TEXT(DATE(2024,MONTH(DATEVALUE(LEFT(iccwt20_2024[[#This Row],[Times]],3)&amp;" 1")),MID(iccwt20_2024[[#This Row],[Times]],5,2)),"dddd")</f>
        <v>Friday</v>
      </c>
      <c r="G743" t="s">
        <v>640</v>
      </c>
      <c r="H743" t="s">
        <v>428</v>
      </c>
      <c r="I743" t="s">
        <v>425</v>
      </c>
      <c r="J743" t="s">
        <v>641</v>
      </c>
      <c r="K743" t="s">
        <v>121</v>
      </c>
      <c r="L743" s="2">
        <v>0</v>
      </c>
      <c r="M743" s="2">
        <v>0</v>
      </c>
      <c r="N743" s="2">
        <v>0</v>
      </c>
      <c r="O743" s="2">
        <f>iccwt20_2024[[#This Row],[scored_4s]]+iccwt20_2024[[#This Row],[scored_6s]]</f>
        <v>0</v>
      </c>
      <c r="P743" s="2">
        <v>0</v>
      </c>
      <c r="Q743" s="2">
        <v>0</v>
      </c>
      <c r="R743" s="2">
        <v>0</v>
      </c>
      <c r="S743" s="2">
        <v>4</v>
      </c>
      <c r="T743">
        <v>0</v>
      </c>
      <c r="U743">
        <v>32</v>
      </c>
      <c r="V743">
        <v>2</v>
      </c>
      <c r="W743">
        <v>0</v>
      </c>
      <c r="X743">
        <v>1</v>
      </c>
      <c r="Y743">
        <v>8</v>
      </c>
      <c r="Z743">
        <v>742</v>
      </c>
    </row>
    <row r="744" spans="1:26">
      <c r="A744" t="s">
        <v>41</v>
      </c>
      <c r="B744" t="s">
        <v>34</v>
      </c>
      <c r="C744" s="1" t="str">
        <f>MID(iccwt20_2024[[#This Row],[Times]],FIND(",",iccwt20_2024[[#This Row],[Times]])+2,LEN(iccwt20_2024[[#This Row],[Times]])-FIND(",",iccwt20_2024[[#This Row],[Times]])-1)</f>
        <v>10:30 AM LOCAL  </v>
      </c>
      <c r="D744" s="1" t="str">
        <f>MID(iccwt20_2024[[#This Row],[Times]],FIND(",",iccwt20_2024[[#This Row],[Times]])-3,6)&amp;" 2024"</f>
        <v> 07, 1 2024</v>
      </c>
      <c r="E744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4" t="str">
        <f>TEXT(DATE(2024,MONTH(DATEVALUE(LEFT(iccwt20_2024[[#This Row],[Times]],3)&amp;" 1")),MID(iccwt20_2024[[#This Row],[Times]],5,2)),"dddd")</f>
        <v>Friday</v>
      </c>
      <c r="G744" t="s">
        <v>640</v>
      </c>
      <c r="H744" t="s">
        <v>428</v>
      </c>
      <c r="I744" t="s">
        <v>425</v>
      </c>
      <c r="J744" t="s">
        <v>641</v>
      </c>
      <c r="K744" t="s">
        <v>93</v>
      </c>
      <c r="L744" s="2">
        <v>0</v>
      </c>
      <c r="M744" s="2">
        <v>0</v>
      </c>
      <c r="N744" s="2">
        <v>0</v>
      </c>
      <c r="O744" s="2">
        <f>iccwt20_2024[[#This Row],[scored_4s]]+iccwt20_2024[[#This Row],[scored_6s]]</f>
        <v>0</v>
      </c>
      <c r="P744" s="2">
        <v>0</v>
      </c>
      <c r="Q744" s="2">
        <v>0</v>
      </c>
      <c r="R744" s="2">
        <v>0</v>
      </c>
      <c r="S744" s="2">
        <v>4</v>
      </c>
      <c r="T744">
        <v>0</v>
      </c>
      <c r="U744">
        <v>24</v>
      </c>
      <c r="V744">
        <v>2</v>
      </c>
      <c r="W744">
        <v>0</v>
      </c>
      <c r="X744">
        <v>0</v>
      </c>
      <c r="Y744">
        <v>6</v>
      </c>
      <c r="Z744">
        <v>743</v>
      </c>
    </row>
    <row r="745" spans="1:26">
      <c r="A745" t="s">
        <v>41</v>
      </c>
      <c r="B745" t="s">
        <v>34</v>
      </c>
      <c r="C745" s="1" t="str">
        <f>MID(iccwt20_2024[[#This Row],[Times]],FIND(",",iccwt20_2024[[#This Row],[Times]])+2,LEN(iccwt20_2024[[#This Row],[Times]])-FIND(",",iccwt20_2024[[#This Row],[Times]])-1)</f>
        <v>10:30 AM LOCAL  </v>
      </c>
      <c r="D745" s="1" t="str">
        <f>MID(iccwt20_2024[[#This Row],[Times]],FIND(",",iccwt20_2024[[#This Row],[Times]])-3,6)&amp;" 2024"</f>
        <v> 07, 1 2024</v>
      </c>
      <c r="E745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5" t="str">
        <f>TEXT(DATE(2024,MONTH(DATEVALUE(LEFT(iccwt20_2024[[#This Row],[Times]],3)&amp;" 1")),MID(iccwt20_2024[[#This Row],[Times]],5,2)),"dddd")</f>
        <v>Friday</v>
      </c>
      <c r="G745" t="s">
        <v>640</v>
      </c>
      <c r="H745" t="s">
        <v>428</v>
      </c>
      <c r="I745" t="s">
        <v>425</v>
      </c>
      <c r="J745" t="s">
        <v>641</v>
      </c>
      <c r="K745" t="s">
        <v>130</v>
      </c>
      <c r="L745" s="2">
        <v>0</v>
      </c>
      <c r="M745" s="2">
        <v>0</v>
      </c>
      <c r="N745" s="2">
        <v>0</v>
      </c>
      <c r="O745" s="2">
        <f>iccwt20_2024[[#This Row],[scored_4s]]+iccwt20_2024[[#This Row],[scored_6s]]</f>
        <v>0</v>
      </c>
      <c r="P745" s="2">
        <v>0</v>
      </c>
      <c r="Q745" s="2">
        <v>0</v>
      </c>
      <c r="R745" s="2">
        <v>0</v>
      </c>
      <c r="S745" s="2">
        <v>2</v>
      </c>
      <c r="T745">
        <v>0</v>
      </c>
      <c r="U745">
        <v>10</v>
      </c>
      <c r="V745">
        <v>1</v>
      </c>
      <c r="W745">
        <v>0</v>
      </c>
      <c r="X745">
        <v>0</v>
      </c>
      <c r="Y745">
        <v>5</v>
      </c>
      <c r="Z745">
        <v>744</v>
      </c>
    </row>
    <row r="746" spans="1:26">
      <c r="A746" t="s">
        <v>41</v>
      </c>
      <c r="B746" t="s">
        <v>34</v>
      </c>
      <c r="C746" s="1" t="str">
        <f>MID(iccwt20_2024[[#This Row],[Times]],FIND(",",iccwt20_2024[[#This Row],[Times]])+2,LEN(iccwt20_2024[[#This Row],[Times]])-FIND(",",iccwt20_2024[[#This Row],[Times]])-1)</f>
        <v>10:30 AM LOCAL  </v>
      </c>
      <c r="D746" s="1" t="str">
        <f>MID(iccwt20_2024[[#This Row],[Times]],FIND(",",iccwt20_2024[[#This Row],[Times]])-3,6)&amp;" 2024"</f>
        <v> 07, 1 2024</v>
      </c>
      <c r="E746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6" t="str">
        <f>TEXT(DATE(2024,MONTH(DATEVALUE(LEFT(iccwt20_2024[[#This Row],[Times]],3)&amp;" 1")),MID(iccwt20_2024[[#This Row],[Times]],5,2)),"dddd")</f>
        <v>Friday</v>
      </c>
      <c r="G746" t="s">
        <v>640</v>
      </c>
      <c r="H746" t="s">
        <v>428</v>
      </c>
      <c r="I746" t="s">
        <v>425</v>
      </c>
      <c r="J746" t="s">
        <v>641</v>
      </c>
      <c r="K746" t="s">
        <v>123</v>
      </c>
      <c r="L746" s="2">
        <v>0</v>
      </c>
      <c r="M746" s="2">
        <v>0</v>
      </c>
      <c r="N746" s="2">
        <v>0</v>
      </c>
      <c r="O746" s="2">
        <f>iccwt20_2024[[#This Row],[scored_4s]]+iccwt20_2024[[#This Row],[scored_6s]]</f>
        <v>0</v>
      </c>
      <c r="P746" s="2">
        <v>0</v>
      </c>
      <c r="Q746" s="2">
        <v>0</v>
      </c>
      <c r="R746" s="2">
        <v>0</v>
      </c>
      <c r="S746" s="2">
        <v>2</v>
      </c>
      <c r="T746">
        <v>0</v>
      </c>
      <c r="U746">
        <v>11</v>
      </c>
      <c r="V746">
        <v>0</v>
      </c>
      <c r="W746">
        <v>0</v>
      </c>
      <c r="X746">
        <v>1</v>
      </c>
      <c r="Y746">
        <v>5.5</v>
      </c>
      <c r="Z746">
        <v>745</v>
      </c>
    </row>
    <row r="747" spans="1:26">
      <c r="A747" t="s">
        <v>41</v>
      </c>
      <c r="B747" t="s">
        <v>34</v>
      </c>
      <c r="C747" s="1" t="str">
        <f>MID(iccwt20_2024[[#This Row],[Times]],FIND(",",iccwt20_2024[[#This Row],[Times]])+2,LEN(iccwt20_2024[[#This Row],[Times]])-FIND(",",iccwt20_2024[[#This Row],[Times]])-1)</f>
        <v>10:30 AM LOCAL  </v>
      </c>
      <c r="D747" s="1" t="str">
        <f>MID(iccwt20_2024[[#This Row],[Times]],FIND(",",iccwt20_2024[[#This Row],[Times]])-3,6)&amp;" 2024"</f>
        <v> 07, 1 2024</v>
      </c>
      <c r="E747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7" t="str">
        <f>TEXT(DATE(2024,MONTH(DATEVALUE(LEFT(iccwt20_2024[[#This Row],[Times]],3)&amp;" 1")),MID(iccwt20_2024[[#This Row],[Times]],5,2)),"dddd")</f>
        <v>Friday</v>
      </c>
      <c r="G747" t="s">
        <v>640</v>
      </c>
      <c r="H747" t="s">
        <v>425</v>
      </c>
      <c r="I747" t="s">
        <v>428</v>
      </c>
      <c r="J747" t="s">
        <v>649</v>
      </c>
      <c r="K747" t="s">
        <v>193</v>
      </c>
      <c r="L747" s="2">
        <v>0</v>
      </c>
      <c r="M747" s="2">
        <v>0</v>
      </c>
      <c r="N747" s="2">
        <v>0</v>
      </c>
      <c r="O747" s="2">
        <f>iccwt20_2024[[#This Row],[scored_4s]]+iccwt20_2024[[#This Row],[scored_6s]]</f>
        <v>0</v>
      </c>
      <c r="P747" s="2">
        <v>0</v>
      </c>
      <c r="Q747" s="2">
        <v>0</v>
      </c>
      <c r="R747" s="2">
        <v>0</v>
      </c>
      <c r="S747" s="2">
        <v>4</v>
      </c>
      <c r="T747">
        <v>0</v>
      </c>
      <c r="U747">
        <v>38</v>
      </c>
      <c r="V747">
        <v>0</v>
      </c>
      <c r="W747">
        <v>0</v>
      </c>
      <c r="X747">
        <v>3</v>
      </c>
      <c r="Y747">
        <v>9.5</v>
      </c>
      <c r="Z747">
        <v>746</v>
      </c>
    </row>
    <row r="748" spans="1:26">
      <c r="A748" t="s">
        <v>41</v>
      </c>
      <c r="B748" t="s">
        <v>34</v>
      </c>
      <c r="C748" s="1" t="str">
        <f>MID(iccwt20_2024[[#This Row],[Times]],FIND(",",iccwt20_2024[[#This Row],[Times]])+2,LEN(iccwt20_2024[[#This Row],[Times]])-FIND(",",iccwt20_2024[[#This Row],[Times]])-1)</f>
        <v>10:30 AM LOCAL  </v>
      </c>
      <c r="D748" s="1" t="str">
        <f>MID(iccwt20_2024[[#This Row],[Times]],FIND(",",iccwt20_2024[[#This Row],[Times]])-3,6)&amp;" 2024"</f>
        <v> 07, 1 2024</v>
      </c>
      <c r="E748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8" t="str">
        <f>TEXT(DATE(2024,MONTH(DATEVALUE(LEFT(iccwt20_2024[[#This Row],[Times]],3)&amp;" 1")),MID(iccwt20_2024[[#This Row],[Times]],5,2)),"dddd")</f>
        <v>Friday</v>
      </c>
      <c r="G748" t="s">
        <v>640</v>
      </c>
      <c r="H748" t="s">
        <v>425</v>
      </c>
      <c r="I748" t="s">
        <v>428</v>
      </c>
      <c r="J748" t="s">
        <v>649</v>
      </c>
      <c r="K748" t="s">
        <v>178</v>
      </c>
      <c r="L748" s="2">
        <v>0</v>
      </c>
      <c r="M748" s="2">
        <v>0</v>
      </c>
      <c r="N748" s="2">
        <v>0</v>
      </c>
      <c r="O748" s="2">
        <f>iccwt20_2024[[#This Row],[scored_4s]]+iccwt20_2024[[#This Row],[scored_6s]]</f>
        <v>0</v>
      </c>
      <c r="P748" s="2">
        <v>0</v>
      </c>
      <c r="Q748" s="2">
        <v>0</v>
      </c>
      <c r="R748" s="2">
        <v>0</v>
      </c>
      <c r="S748" s="2">
        <v>4</v>
      </c>
      <c r="T748">
        <v>0</v>
      </c>
      <c r="U748">
        <v>16</v>
      </c>
      <c r="V748">
        <v>2</v>
      </c>
      <c r="W748">
        <v>0</v>
      </c>
      <c r="X748">
        <v>1</v>
      </c>
      <c r="Y748">
        <v>4</v>
      </c>
      <c r="Z748">
        <v>747</v>
      </c>
    </row>
    <row r="749" spans="1:26">
      <c r="A749" t="s">
        <v>41</v>
      </c>
      <c r="B749" t="s">
        <v>34</v>
      </c>
      <c r="C749" s="1" t="str">
        <f>MID(iccwt20_2024[[#This Row],[Times]],FIND(",",iccwt20_2024[[#This Row],[Times]])+2,LEN(iccwt20_2024[[#This Row],[Times]])-FIND(",",iccwt20_2024[[#This Row],[Times]])-1)</f>
        <v>10:30 AM LOCAL  </v>
      </c>
      <c r="D749" s="1" t="str">
        <f>MID(iccwt20_2024[[#This Row],[Times]],FIND(",",iccwt20_2024[[#This Row],[Times]])-3,6)&amp;" 2024"</f>
        <v> 07, 1 2024</v>
      </c>
      <c r="E749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49" t="str">
        <f>TEXT(DATE(2024,MONTH(DATEVALUE(LEFT(iccwt20_2024[[#This Row],[Times]],3)&amp;" 1")),MID(iccwt20_2024[[#This Row],[Times]],5,2)),"dddd")</f>
        <v>Friday</v>
      </c>
      <c r="G749" t="s">
        <v>640</v>
      </c>
      <c r="H749" t="s">
        <v>425</v>
      </c>
      <c r="I749" t="s">
        <v>428</v>
      </c>
      <c r="J749" t="s">
        <v>649</v>
      </c>
      <c r="K749" t="s">
        <v>189</v>
      </c>
      <c r="L749" s="2">
        <v>0</v>
      </c>
      <c r="M749" s="2">
        <v>0</v>
      </c>
      <c r="N749" s="2">
        <v>0</v>
      </c>
      <c r="O749" s="2">
        <f>iccwt20_2024[[#This Row],[scored_4s]]+iccwt20_2024[[#This Row],[scored_6s]]</f>
        <v>0</v>
      </c>
      <c r="P749" s="2">
        <v>0</v>
      </c>
      <c r="Q749" s="2">
        <v>0</v>
      </c>
      <c r="R749" s="2">
        <v>0</v>
      </c>
      <c r="S749" s="2">
        <v>4</v>
      </c>
      <c r="T749">
        <v>0</v>
      </c>
      <c r="U749">
        <v>27</v>
      </c>
      <c r="V749">
        <v>1</v>
      </c>
      <c r="W749">
        <v>0</v>
      </c>
      <c r="X749">
        <v>0</v>
      </c>
      <c r="Y749">
        <v>6.80000019073486</v>
      </c>
      <c r="Z749">
        <v>748</v>
      </c>
    </row>
    <row r="750" spans="1:26">
      <c r="A750" t="s">
        <v>41</v>
      </c>
      <c r="B750" t="s">
        <v>34</v>
      </c>
      <c r="C750" s="1" t="str">
        <f>MID(iccwt20_2024[[#This Row],[Times]],FIND(",",iccwt20_2024[[#This Row],[Times]])+2,LEN(iccwt20_2024[[#This Row],[Times]])-FIND(",",iccwt20_2024[[#This Row],[Times]])-1)</f>
        <v>10:30 AM LOCAL  </v>
      </c>
      <c r="D750" s="1" t="str">
        <f>MID(iccwt20_2024[[#This Row],[Times]],FIND(",",iccwt20_2024[[#This Row],[Times]])-3,6)&amp;" 2024"</f>
        <v> 07, 1 2024</v>
      </c>
      <c r="E750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50" t="str">
        <f>TEXT(DATE(2024,MONTH(DATEVALUE(LEFT(iccwt20_2024[[#This Row],[Times]],3)&amp;" 1")),MID(iccwt20_2024[[#This Row],[Times]],5,2)),"dddd")</f>
        <v>Friday</v>
      </c>
      <c r="G750" t="s">
        <v>640</v>
      </c>
      <c r="H750" t="s">
        <v>425</v>
      </c>
      <c r="I750" t="s">
        <v>428</v>
      </c>
      <c r="J750" t="s">
        <v>649</v>
      </c>
      <c r="K750" t="s">
        <v>327</v>
      </c>
      <c r="L750" s="2">
        <v>0</v>
      </c>
      <c r="M750" s="2">
        <v>0</v>
      </c>
      <c r="N750" s="2">
        <v>0</v>
      </c>
      <c r="O750" s="2">
        <f>iccwt20_2024[[#This Row],[scored_4s]]+iccwt20_2024[[#This Row],[scored_6s]]</f>
        <v>0</v>
      </c>
      <c r="P750" s="2">
        <v>0</v>
      </c>
      <c r="Q750" s="2">
        <v>0</v>
      </c>
      <c r="R750" s="2">
        <v>0</v>
      </c>
      <c r="S750" s="2">
        <v>4</v>
      </c>
      <c r="T750">
        <v>0</v>
      </c>
      <c r="U750">
        <v>22</v>
      </c>
      <c r="V750">
        <v>1</v>
      </c>
      <c r="W750">
        <v>0</v>
      </c>
      <c r="X750">
        <v>0</v>
      </c>
      <c r="Y750">
        <v>5.5</v>
      </c>
      <c r="Z750">
        <v>749</v>
      </c>
    </row>
    <row r="751" spans="1:26">
      <c r="A751" t="s">
        <v>41</v>
      </c>
      <c r="B751" t="s">
        <v>34</v>
      </c>
      <c r="C751" s="1" t="str">
        <f>MID(iccwt20_2024[[#This Row],[Times]],FIND(",",iccwt20_2024[[#This Row],[Times]])+2,LEN(iccwt20_2024[[#This Row],[Times]])-FIND(",",iccwt20_2024[[#This Row],[Times]])-1)</f>
        <v>10:30 AM LOCAL  </v>
      </c>
      <c r="D751" s="1" t="str">
        <f>MID(iccwt20_2024[[#This Row],[Times]],FIND(",",iccwt20_2024[[#This Row],[Times]])-3,6)&amp;" 2024"</f>
        <v> 07, 1 2024</v>
      </c>
      <c r="E751" s="1">
        <f>DATE(2024,MID(iccwt20_2024[[#This Row],[Date]],FIND(" ",iccwt20_2024[[#This Row],[Date]])+1,2),LEFT(iccwt20_2024[[#This Row],[Date]],FIND(",",iccwt20_2024[[#This Row],[Date]])-1))+TIMEVALUE(LEFT(iccwt20_2024[[#This Row],[Time]],8))</f>
        <v>45480.4375</v>
      </c>
      <c r="F751" t="str">
        <f>TEXT(DATE(2024,MONTH(DATEVALUE(LEFT(iccwt20_2024[[#This Row],[Times]],3)&amp;" 1")),MID(iccwt20_2024[[#This Row],[Times]],5,2)),"dddd")</f>
        <v>Friday</v>
      </c>
      <c r="G751" t="s">
        <v>640</v>
      </c>
      <c r="H751" t="s">
        <v>425</v>
      </c>
      <c r="I751" t="s">
        <v>428</v>
      </c>
      <c r="J751" t="s">
        <v>649</v>
      </c>
      <c r="K751" t="s">
        <v>133</v>
      </c>
      <c r="L751" s="2">
        <v>0</v>
      </c>
      <c r="M751" s="2">
        <v>0</v>
      </c>
      <c r="N751" s="2">
        <v>0</v>
      </c>
      <c r="O751" s="2">
        <f>iccwt20_2024[[#This Row],[scored_4s]]+iccwt20_2024[[#This Row],[scored_6s]]</f>
        <v>0</v>
      </c>
      <c r="P751" s="2">
        <v>0</v>
      </c>
      <c r="Q751" s="2">
        <v>0</v>
      </c>
      <c r="R751" s="2">
        <v>0</v>
      </c>
      <c r="S751" s="2">
        <v>4</v>
      </c>
      <c r="T751">
        <v>0</v>
      </c>
      <c r="U751">
        <v>18</v>
      </c>
      <c r="V751">
        <v>2</v>
      </c>
      <c r="W751">
        <v>0</v>
      </c>
      <c r="X751">
        <v>1</v>
      </c>
      <c r="Y751">
        <v>4.5</v>
      </c>
      <c r="Z751">
        <v>750</v>
      </c>
    </row>
    <row r="752" spans="1:26">
      <c r="A752" t="s">
        <v>64</v>
      </c>
      <c r="B752" t="s">
        <v>37</v>
      </c>
      <c r="C752" s="1" t="str">
        <f>MID(iccwt20_2024[[#This Row],[Times]],FIND(",",iccwt20_2024[[#This Row],[Times]])+2,LEN(iccwt20_2024[[#This Row],[Times]])-FIND(",",iccwt20_2024[[#This Row],[Times]])-1)</f>
        <v>07:30 PM LOCAL  </v>
      </c>
      <c r="D752" s="1" t="str">
        <f>MID(iccwt20_2024[[#This Row],[Times]],FIND(",",iccwt20_2024[[#This Row],[Times]])-3,6)&amp;" 2024"</f>
        <v> 07, 0 2024</v>
      </c>
      <c r="E75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2" t="str">
        <f>TEXT(DATE(2024,MONTH(DATEVALUE(LEFT(iccwt20_2024[[#This Row],[Times]],3)&amp;" 1")),MID(iccwt20_2024[[#This Row],[Times]],5,2)),"dddd")</f>
        <v>Friday</v>
      </c>
      <c r="G752" t="s">
        <v>656</v>
      </c>
      <c r="H752" t="s">
        <v>432</v>
      </c>
      <c r="I752" t="s">
        <v>422</v>
      </c>
      <c r="J752" t="s">
        <v>657</v>
      </c>
      <c r="K752" t="s">
        <v>236</v>
      </c>
      <c r="L752" s="2">
        <v>0</v>
      </c>
      <c r="M752" s="2">
        <v>0</v>
      </c>
      <c r="N752" s="2">
        <v>0</v>
      </c>
      <c r="O752" s="2">
        <f>iccwt20_2024[[#This Row],[scored_4s]]+iccwt20_2024[[#This Row],[scored_6s]]</f>
        <v>0</v>
      </c>
      <c r="P752" s="2">
        <v>0</v>
      </c>
      <c r="Q752" s="2">
        <v>0</v>
      </c>
      <c r="R752" s="2">
        <v>0</v>
      </c>
      <c r="S752" s="2">
        <v>4</v>
      </c>
      <c r="T752">
        <v>0</v>
      </c>
      <c r="U752">
        <v>22</v>
      </c>
      <c r="V752">
        <v>2</v>
      </c>
      <c r="W752">
        <v>0</v>
      </c>
      <c r="X752">
        <v>0</v>
      </c>
      <c r="Y752">
        <v>5.5</v>
      </c>
      <c r="Z752">
        <v>751</v>
      </c>
    </row>
    <row r="753" spans="1:26">
      <c r="A753" t="s">
        <v>64</v>
      </c>
      <c r="B753" t="s">
        <v>37</v>
      </c>
      <c r="C753" s="1" t="str">
        <f>MID(iccwt20_2024[[#This Row],[Times]],FIND(",",iccwt20_2024[[#This Row],[Times]])+2,LEN(iccwt20_2024[[#This Row],[Times]])-FIND(",",iccwt20_2024[[#This Row],[Times]])-1)</f>
        <v>07:30 PM LOCAL  </v>
      </c>
      <c r="D753" s="1" t="str">
        <f>MID(iccwt20_2024[[#This Row],[Times]],FIND(",",iccwt20_2024[[#This Row],[Times]])-3,6)&amp;" 2024"</f>
        <v> 07, 0 2024</v>
      </c>
      <c r="E75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3" t="str">
        <f>TEXT(DATE(2024,MONTH(DATEVALUE(LEFT(iccwt20_2024[[#This Row],[Times]],3)&amp;" 1")),MID(iccwt20_2024[[#This Row],[Times]],5,2)),"dddd")</f>
        <v>Friday</v>
      </c>
      <c r="G753" t="s">
        <v>656</v>
      </c>
      <c r="H753" t="s">
        <v>432</v>
      </c>
      <c r="I753" t="s">
        <v>422</v>
      </c>
      <c r="J753" t="s">
        <v>657</v>
      </c>
      <c r="K753" t="s">
        <v>335</v>
      </c>
      <c r="L753" s="2">
        <v>0</v>
      </c>
      <c r="M753" s="2">
        <v>0</v>
      </c>
      <c r="N753" s="2">
        <v>0</v>
      </c>
      <c r="O753" s="2">
        <f>iccwt20_2024[[#This Row],[scored_4s]]+iccwt20_2024[[#This Row],[scored_6s]]</f>
        <v>0</v>
      </c>
      <c r="P753" s="2">
        <v>0</v>
      </c>
      <c r="Q753" s="2">
        <v>0</v>
      </c>
      <c r="R753" s="2">
        <v>0</v>
      </c>
      <c r="S753" s="2">
        <v>4</v>
      </c>
      <c r="T753">
        <v>0</v>
      </c>
      <c r="U753">
        <v>37</v>
      </c>
      <c r="V753">
        <v>2</v>
      </c>
      <c r="W753">
        <v>0</v>
      </c>
      <c r="X753">
        <v>0</v>
      </c>
      <c r="Y753">
        <v>9.19999980926514</v>
      </c>
      <c r="Z753">
        <v>752</v>
      </c>
    </row>
    <row r="754" spans="1:26">
      <c r="A754" t="s">
        <v>64</v>
      </c>
      <c r="B754" t="s">
        <v>37</v>
      </c>
      <c r="C754" s="1" t="str">
        <f>MID(iccwt20_2024[[#This Row],[Times]],FIND(",",iccwt20_2024[[#This Row],[Times]])+2,LEN(iccwt20_2024[[#This Row],[Times]])-FIND(",",iccwt20_2024[[#This Row],[Times]])-1)</f>
        <v>07:30 PM LOCAL  </v>
      </c>
      <c r="D754" s="1" t="str">
        <f>MID(iccwt20_2024[[#This Row],[Times]],FIND(",",iccwt20_2024[[#This Row],[Times]])-3,6)&amp;" 2024"</f>
        <v> 07, 0 2024</v>
      </c>
      <c r="E75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4" t="str">
        <f>TEXT(DATE(2024,MONTH(DATEVALUE(LEFT(iccwt20_2024[[#This Row],[Times]],3)&amp;" 1")),MID(iccwt20_2024[[#This Row],[Times]],5,2)),"dddd")</f>
        <v>Friday</v>
      </c>
      <c r="G754" t="s">
        <v>656</v>
      </c>
      <c r="H754" t="s">
        <v>432</v>
      </c>
      <c r="I754" t="s">
        <v>422</v>
      </c>
      <c r="J754" t="s">
        <v>657</v>
      </c>
      <c r="K754" t="s">
        <v>220</v>
      </c>
      <c r="L754" s="2">
        <v>0</v>
      </c>
      <c r="M754" s="2">
        <v>0</v>
      </c>
      <c r="N754" s="2">
        <v>0</v>
      </c>
      <c r="O754" s="2">
        <f>iccwt20_2024[[#This Row],[scored_4s]]+iccwt20_2024[[#This Row],[scored_6s]]</f>
        <v>0</v>
      </c>
      <c r="P754" s="2">
        <v>0</v>
      </c>
      <c r="Q754" s="2">
        <v>0</v>
      </c>
      <c r="R754" s="2">
        <v>0</v>
      </c>
      <c r="S754" s="2">
        <v>4</v>
      </c>
      <c r="T754">
        <v>0</v>
      </c>
      <c r="U754">
        <v>24</v>
      </c>
      <c r="V754">
        <v>0</v>
      </c>
      <c r="W754">
        <v>0</v>
      </c>
      <c r="X754">
        <v>0</v>
      </c>
      <c r="Y754">
        <v>6</v>
      </c>
      <c r="Z754">
        <v>753</v>
      </c>
    </row>
    <row r="755" spans="1:26">
      <c r="A755" t="s">
        <v>64</v>
      </c>
      <c r="B755" t="s">
        <v>37</v>
      </c>
      <c r="C755" s="1" t="str">
        <f>MID(iccwt20_2024[[#This Row],[Times]],FIND(",",iccwt20_2024[[#This Row],[Times]])+2,LEN(iccwt20_2024[[#This Row],[Times]])-FIND(",",iccwt20_2024[[#This Row],[Times]])-1)</f>
        <v>07:30 PM LOCAL  </v>
      </c>
      <c r="D755" s="1" t="str">
        <f>MID(iccwt20_2024[[#This Row],[Times]],FIND(",",iccwt20_2024[[#This Row],[Times]])-3,6)&amp;" 2024"</f>
        <v> 07, 0 2024</v>
      </c>
      <c r="E75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5" t="str">
        <f>TEXT(DATE(2024,MONTH(DATEVALUE(LEFT(iccwt20_2024[[#This Row],[Times]],3)&amp;" 1")),MID(iccwt20_2024[[#This Row],[Times]],5,2)),"dddd")</f>
        <v>Friday</v>
      </c>
      <c r="G755" t="s">
        <v>656</v>
      </c>
      <c r="H755" t="s">
        <v>432</v>
      </c>
      <c r="I755" t="s">
        <v>422</v>
      </c>
      <c r="J755" t="s">
        <v>657</v>
      </c>
      <c r="K755" t="s">
        <v>217</v>
      </c>
      <c r="L755" s="2">
        <v>0</v>
      </c>
      <c r="M755" s="2">
        <v>0</v>
      </c>
      <c r="N755" s="2">
        <v>0</v>
      </c>
      <c r="O755" s="2">
        <f>iccwt20_2024[[#This Row],[scored_4s]]+iccwt20_2024[[#This Row],[scored_6s]]</f>
        <v>0</v>
      </c>
      <c r="P755" s="2">
        <v>0</v>
      </c>
      <c r="Q755" s="2">
        <v>0</v>
      </c>
      <c r="R755" s="2">
        <v>0</v>
      </c>
      <c r="S755" s="2">
        <v>3</v>
      </c>
      <c r="T755">
        <v>0</v>
      </c>
      <c r="U755">
        <v>27</v>
      </c>
      <c r="V755">
        <v>0</v>
      </c>
      <c r="W755">
        <v>0</v>
      </c>
      <c r="X755">
        <v>0</v>
      </c>
      <c r="Y755">
        <v>9</v>
      </c>
      <c r="Z755">
        <v>754</v>
      </c>
    </row>
    <row r="756" spans="1:26">
      <c r="A756" t="s">
        <v>64</v>
      </c>
      <c r="B756" t="s">
        <v>37</v>
      </c>
      <c r="C756" s="1" t="str">
        <f>MID(iccwt20_2024[[#This Row],[Times]],FIND(",",iccwt20_2024[[#This Row],[Times]])+2,LEN(iccwt20_2024[[#This Row],[Times]])-FIND(",",iccwt20_2024[[#This Row],[Times]])-1)</f>
        <v>07:30 PM LOCAL  </v>
      </c>
      <c r="D756" s="1" t="str">
        <f>MID(iccwt20_2024[[#This Row],[Times]],FIND(",",iccwt20_2024[[#This Row],[Times]])-3,6)&amp;" 2024"</f>
        <v> 07, 0 2024</v>
      </c>
      <c r="E75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6" t="str">
        <f>TEXT(DATE(2024,MONTH(DATEVALUE(LEFT(iccwt20_2024[[#This Row],[Times]],3)&amp;" 1")),MID(iccwt20_2024[[#This Row],[Times]],5,2)),"dddd")</f>
        <v>Friday</v>
      </c>
      <c r="G756" t="s">
        <v>656</v>
      </c>
      <c r="H756" t="s">
        <v>432</v>
      </c>
      <c r="I756" t="s">
        <v>422</v>
      </c>
      <c r="J756" t="s">
        <v>657</v>
      </c>
      <c r="K756" t="s">
        <v>124</v>
      </c>
      <c r="L756" s="2">
        <v>0</v>
      </c>
      <c r="M756" s="2">
        <v>0</v>
      </c>
      <c r="N756" s="2">
        <v>0</v>
      </c>
      <c r="O756" s="2">
        <f>iccwt20_2024[[#This Row],[scored_4s]]+iccwt20_2024[[#This Row],[scored_6s]]</f>
        <v>0</v>
      </c>
      <c r="P756" s="2">
        <v>0</v>
      </c>
      <c r="Q756" s="2">
        <v>0</v>
      </c>
      <c r="R756" s="2">
        <v>0</v>
      </c>
      <c r="S756" s="2">
        <v>4</v>
      </c>
      <c r="T756">
        <v>0</v>
      </c>
      <c r="U756">
        <v>28</v>
      </c>
      <c r="V756">
        <v>1</v>
      </c>
      <c r="W756">
        <v>0</v>
      </c>
      <c r="X756">
        <v>0</v>
      </c>
      <c r="Y756">
        <v>7</v>
      </c>
      <c r="Z756">
        <v>755</v>
      </c>
    </row>
    <row r="757" spans="1:26">
      <c r="A757" t="s">
        <v>64</v>
      </c>
      <c r="B757" t="s">
        <v>37</v>
      </c>
      <c r="C757" s="1" t="str">
        <f>MID(iccwt20_2024[[#This Row],[Times]],FIND(",",iccwt20_2024[[#This Row],[Times]])+2,LEN(iccwt20_2024[[#This Row],[Times]])-FIND(",",iccwt20_2024[[#This Row],[Times]])-1)</f>
        <v>07:30 PM LOCAL  </v>
      </c>
      <c r="D757" s="1" t="str">
        <f>MID(iccwt20_2024[[#This Row],[Times]],FIND(",",iccwt20_2024[[#This Row],[Times]])-3,6)&amp;" 2024"</f>
        <v> 07, 0 2024</v>
      </c>
      <c r="E75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7" t="str">
        <f>TEXT(DATE(2024,MONTH(DATEVALUE(LEFT(iccwt20_2024[[#This Row],[Times]],3)&amp;" 1")),MID(iccwt20_2024[[#This Row],[Times]],5,2)),"dddd")</f>
        <v>Friday</v>
      </c>
      <c r="G757" t="s">
        <v>656</v>
      </c>
      <c r="H757" t="s">
        <v>422</v>
      </c>
      <c r="I757" t="s">
        <v>432</v>
      </c>
      <c r="J757" t="s">
        <v>664</v>
      </c>
      <c r="K757" t="s">
        <v>143</v>
      </c>
      <c r="L757" s="2">
        <v>0</v>
      </c>
      <c r="M757" s="2">
        <v>0</v>
      </c>
      <c r="N757" s="2">
        <v>0</v>
      </c>
      <c r="O757" s="2">
        <f>iccwt20_2024[[#This Row],[scored_4s]]+iccwt20_2024[[#This Row],[scored_6s]]</f>
        <v>0</v>
      </c>
      <c r="P757" s="2">
        <v>0</v>
      </c>
      <c r="Q757" s="2">
        <v>0</v>
      </c>
      <c r="R757" s="2">
        <v>0</v>
      </c>
      <c r="S757" s="2">
        <v>3</v>
      </c>
      <c r="T757">
        <v>0</v>
      </c>
      <c r="U757">
        <v>17</v>
      </c>
      <c r="V757">
        <v>4</v>
      </c>
      <c r="W757">
        <v>0</v>
      </c>
      <c r="X757">
        <v>3</v>
      </c>
      <c r="Y757">
        <v>5.09999990463257</v>
      </c>
      <c r="Z757">
        <v>756</v>
      </c>
    </row>
    <row r="758" spans="1:26">
      <c r="A758" t="s">
        <v>64</v>
      </c>
      <c r="B758" t="s">
        <v>37</v>
      </c>
      <c r="C758" s="1" t="str">
        <f>MID(iccwt20_2024[[#This Row],[Times]],FIND(",",iccwt20_2024[[#This Row],[Times]])+2,LEN(iccwt20_2024[[#This Row],[Times]])-FIND(",",iccwt20_2024[[#This Row],[Times]])-1)</f>
        <v>07:30 PM LOCAL  </v>
      </c>
      <c r="D758" s="1" t="str">
        <f>MID(iccwt20_2024[[#This Row],[Times]],FIND(",",iccwt20_2024[[#This Row],[Times]])-3,6)&amp;" 2024"</f>
        <v> 07, 0 2024</v>
      </c>
      <c r="E75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8" t="str">
        <f>TEXT(DATE(2024,MONTH(DATEVALUE(LEFT(iccwt20_2024[[#This Row],[Times]],3)&amp;" 1")),MID(iccwt20_2024[[#This Row],[Times]],5,2)),"dddd")</f>
        <v>Friday</v>
      </c>
      <c r="G758" t="s">
        <v>656</v>
      </c>
      <c r="H758" t="s">
        <v>422</v>
      </c>
      <c r="I758" t="s">
        <v>432</v>
      </c>
      <c r="J758" t="s">
        <v>664</v>
      </c>
      <c r="K758" t="s">
        <v>253</v>
      </c>
      <c r="L758" s="2">
        <v>0</v>
      </c>
      <c r="M758" s="2">
        <v>0</v>
      </c>
      <c r="N758" s="2">
        <v>0</v>
      </c>
      <c r="O758" s="2">
        <f>iccwt20_2024[[#This Row],[scored_4s]]+iccwt20_2024[[#This Row],[scored_6s]]</f>
        <v>0</v>
      </c>
      <c r="P758" s="2">
        <v>0</v>
      </c>
      <c r="Q758" s="2">
        <v>0</v>
      </c>
      <c r="R758" s="2">
        <v>0</v>
      </c>
      <c r="S758" s="2">
        <v>4</v>
      </c>
      <c r="T758">
        <v>0</v>
      </c>
      <c r="U758">
        <v>16</v>
      </c>
      <c r="V758">
        <v>2</v>
      </c>
      <c r="W758">
        <v>0</v>
      </c>
      <c r="X758">
        <v>0</v>
      </c>
      <c r="Y758">
        <v>4</v>
      </c>
      <c r="Z758">
        <v>757</v>
      </c>
    </row>
    <row r="759" spans="1:26">
      <c r="A759" t="s">
        <v>64</v>
      </c>
      <c r="B759" t="s">
        <v>37</v>
      </c>
      <c r="C759" s="1" t="str">
        <f>MID(iccwt20_2024[[#This Row],[Times]],FIND(",",iccwt20_2024[[#This Row],[Times]])+2,LEN(iccwt20_2024[[#This Row],[Times]])-FIND(",",iccwt20_2024[[#This Row],[Times]])-1)</f>
        <v>07:30 PM LOCAL  </v>
      </c>
      <c r="D759" s="1" t="str">
        <f>MID(iccwt20_2024[[#This Row],[Times]],FIND(",",iccwt20_2024[[#This Row],[Times]])-3,6)&amp;" 2024"</f>
        <v> 07, 0 2024</v>
      </c>
      <c r="E75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59" t="str">
        <f>TEXT(DATE(2024,MONTH(DATEVALUE(LEFT(iccwt20_2024[[#This Row],[Times]],3)&amp;" 1")),MID(iccwt20_2024[[#This Row],[Times]],5,2)),"dddd")</f>
        <v>Friday</v>
      </c>
      <c r="G759" t="s">
        <v>656</v>
      </c>
      <c r="H759" t="s">
        <v>422</v>
      </c>
      <c r="I759" t="s">
        <v>432</v>
      </c>
      <c r="J759" t="s">
        <v>664</v>
      </c>
      <c r="K759" t="s">
        <v>272</v>
      </c>
      <c r="L759" s="2">
        <v>0</v>
      </c>
      <c r="M759" s="2">
        <v>0</v>
      </c>
      <c r="N759" s="2">
        <v>0</v>
      </c>
      <c r="O759" s="2">
        <f>iccwt20_2024[[#This Row],[scored_4s]]+iccwt20_2024[[#This Row],[scored_6s]]</f>
        <v>0</v>
      </c>
      <c r="P759" s="2">
        <v>0</v>
      </c>
      <c r="Q759" s="2">
        <v>0</v>
      </c>
      <c r="R759" s="2">
        <v>0</v>
      </c>
      <c r="S759" s="2">
        <v>3</v>
      </c>
      <c r="T759">
        <v>0</v>
      </c>
      <c r="U759">
        <v>10</v>
      </c>
      <c r="V759">
        <v>0</v>
      </c>
      <c r="W759">
        <v>0</v>
      </c>
      <c r="X759">
        <v>0</v>
      </c>
      <c r="Y759">
        <v>3.29999995231628</v>
      </c>
      <c r="Z759">
        <v>758</v>
      </c>
    </row>
    <row r="760" spans="1:26">
      <c r="A760" t="s">
        <v>64</v>
      </c>
      <c r="B760" t="s">
        <v>37</v>
      </c>
      <c r="C760" s="1" t="str">
        <f>MID(iccwt20_2024[[#This Row],[Times]],FIND(",",iccwt20_2024[[#This Row],[Times]])+2,LEN(iccwt20_2024[[#This Row],[Times]])-FIND(",",iccwt20_2024[[#This Row],[Times]])-1)</f>
        <v>07:30 PM LOCAL  </v>
      </c>
      <c r="D760" s="1" t="str">
        <f>MID(iccwt20_2024[[#This Row],[Times]],FIND(",",iccwt20_2024[[#This Row],[Times]])-3,6)&amp;" 2024"</f>
        <v> 07, 0 2024</v>
      </c>
      <c r="E76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0" t="str">
        <f>TEXT(DATE(2024,MONTH(DATEVALUE(LEFT(iccwt20_2024[[#This Row],[Times]],3)&amp;" 1")),MID(iccwt20_2024[[#This Row],[Times]],5,2)),"dddd")</f>
        <v>Friday</v>
      </c>
      <c r="G760" t="s">
        <v>656</v>
      </c>
      <c r="H760" t="s">
        <v>422</v>
      </c>
      <c r="I760" t="s">
        <v>432</v>
      </c>
      <c r="J760" t="s">
        <v>664</v>
      </c>
      <c r="K760" t="s">
        <v>306</v>
      </c>
      <c r="L760" s="2">
        <v>0</v>
      </c>
      <c r="M760" s="2">
        <v>0</v>
      </c>
      <c r="N760" s="2">
        <v>0</v>
      </c>
      <c r="O760" s="2">
        <f>iccwt20_2024[[#This Row],[scored_4s]]+iccwt20_2024[[#This Row],[scored_6s]]</f>
        <v>0</v>
      </c>
      <c r="P760" s="2">
        <v>0</v>
      </c>
      <c r="Q760" s="2">
        <v>0</v>
      </c>
      <c r="R760" s="2">
        <v>0</v>
      </c>
      <c r="S760" s="2">
        <v>4</v>
      </c>
      <c r="T760">
        <v>0</v>
      </c>
      <c r="U760">
        <v>17</v>
      </c>
      <c r="V760">
        <v>4</v>
      </c>
      <c r="W760">
        <v>0</v>
      </c>
      <c r="X760">
        <v>2</v>
      </c>
      <c r="Y760">
        <v>4.19999980926514</v>
      </c>
      <c r="Z760">
        <v>759</v>
      </c>
    </row>
    <row r="761" spans="1:26">
      <c r="A761" t="s">
        <v>64</v>
      </c>
      <c r="B761" t="s">
        <v>37</v>
      </c>
      <c r="C761" s="1" t="str">
        <f>MID(iccwt20_2024[[#This Row],[Times]],FIND(",",iccwt20_2024[[#This Row],[Times]])+2,LEN(iccwt20_2024[[#This Row],[Times]])-FIND(",",iccwt20_2024[[#This Row],[Times]])-1)</f>
        <v>07:30 PM LOCAL  </v>
      </c>
      <c r="D761" s="1" t="str">
        <f>MID(iccwt20_2024[[#This Row],[Times]],FIND(",",iccwt20_2024[[#This Row],[Times]])-3,6)&amp;" 2024"</f>
        <v> 07, 0 2024</v>
      </c>
      <c r="E76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1" t="str">
        <f>TEXT(DATE(2024,MONTH(DATEVALUE(LEFT(iccwt20_2024[[#This Row],[Times]],3)&amp;" 1")),MID(iccwt20_2024[[#This Row],[Times]],5,2)),"dddd")</f>
        <v>Friday</v>
      </c>
      <c r="G761" t="s">
        <v>656</v>
      </c>
      <c r="H761" t="s">
        <v>422</v>
      </c>
      <c r="I761" t="s">
        <v>432</v>
      </c>
      <c r="J761" t="s">
        <v>664</v>
      </c>
      <c r="K761" t="s">
        <v>282</v>
      </c>
      <c r="L761" s="2">
        <v>0</v>
      </c>
      <c r="M761" s="2">
        <v>0</v>
      </c>
      <c r="N761" s="2">
        <v>0</v>
      </c>
      <c r="O761" s="2">
        <f>iccwt20_2024[[#This Row],[scored_4s]]+iccwt20_2024[[#This Row],[scored_6s]]</f>
        <v>0</v>
      </c>
      <c r="P761" s="2">
        <v>0</v>
      </c>
      <c r="Q761" s="2">
        <v>0</v>
      </c>
      <c r="R761" s="2">
        <v>0</v>
      </c>
      <c r="S761" s="2">
        <v>1</v>
      </c>
      <c r="T761">
        <v>0</v>
      </c>
      <c r="U761">
        <v>10</v>
      </c>
      <c r="V761">
        <v>0</v>
      </c>
      <c r="W761">
        <v>0</v>
      </c>
      <c r="X761">
        <v>0</v>
      </c>
      <c r="Y761">
        <v>10</v>
      </c>
      <c r="Z761">
        <v>760</v>
      </c>
    </row>
    <row r="762" spans="1:26">
      <c r="A762" t="s">
        <v>84</v>
      </c>
      <c r="B762" t="s">
        <v>28</v>
      </c>
      <c r="C762" s="1" t="str">
        <f>MID(iccwt20_2024[[#This Row],[Times]],FIND(",",iccwt20_2024[[#This Row],[Times]])+2,LEN(iccwt20_2024[[#This Row],[Times]])-FIND(",",iccwt20_2024[[#This Row],[Times]])-1)</f>
        <v>07:30 PM LOCAL  </v>
      </c>
      <c r="D762" s="1" t="str">
        <f>MID(iccwt20_2024[[#This Row],[Times]],FIND(",",iccwt20_2024[[#This Row],[Times]])-3,6)&amp;" 2024"</f>
        <v> 07, 0 2024</v>
      </c>
      <c r="E76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2" t="str">
        <f>TEXT(DATE(2024,MONTH(DATEVALUE(LEFT(iccwt20_2024[[#This Row],[Times]],3)&amp;" 1")),MID(iccwt20_2024[[#This Row],[Times]],5,2)),"dddd")</f>
        <v>Friday</v>
      </c>
      <c r="G762" t="s">
        <v>656</v>
      </c>
      <c r="H762" t="s">
        <v>424</v>
      </c>
      <c r="I762" t="s">
        <v>439</v>
      </c>
      <c r="J762" t="s">
        <v>671</v>
      </c>
      <c r="K762" t="s">
        <v>371</v>
      </c>
      <c r="L762" s="2">
        <v>0</v>
      </c>
      <c r="M762" s="2">
        <v>0</v>
      </c>
      <c r="N762" s="2">
        <v>0</v>
      </c>
      <c r="O762" s="2">
        <f>iccwt20_2024[[#This Row],[scored_4s]]+iccwt20_2024[[#This Row],[scored_6s]]</f>
        <v>0</v>
      </c>
      <c r="P762" s="2">
        <v>0</v>
      </c>
      <c r="Q762" s="2">
        <v>0</v>
      </c>
      <c r="R762" s="2">
        <v>0</v>
      </c>
      <c r="S762" s="2">
        <v>4</v>
      </c>
      <c r="T762">
        <v>0</v>
      </c>
      <c r="U762">
        <v>24</v>
      </c>
      <c r="V762">
        <v>1</v>
      </c>
      <c r="W762">
        <v>0</v>
      </c>
      <c r="X762">
        <v>0</v>
      </c>
      <c r="Y762">
        <v>6</v>
      </c>
      <c r="Z762">
        <v>761</v>
      </c>
    </row>
    <row r="763" spans="1:26">
      <c r="A763" t="s">
        <v>84</v>
      </c>
      <c r="B763" t="s">
        <v>28</v>
      </c>
      <c r="C763" s="1" t="str">
        <f>MID(iccwt20_2024[[#This Row],[Times]],FIND(",",iccwt20_2024[[#This Row],[Times]])+2,LEN(iccwt20_2024[[#This Row],[Times]])-FIND(",",iccwt20_2024[[#This Row],[Times]])-1)</f>
        <v>07:30 PM LOCAL  </v>
      </c>
      <c r="D763" s="1" t="str">
        <f>MID(iccwt20_2024[[#This Row],[Times]],FIND(",",iccwt20_2024[[#This Row],[Times]])-3,6)&amp;" 2024"</f>
        <v> 07, 0 2024</v>
      </c>
      <c r="E76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3" t="str">
        <f>TEXT(DATE(2024,MONTH(DATEVALUE(LEFT(iccwt20_2024[[#This Row],[Times]],3)&amp;" 1")),MID(iccwt20_2024[[#This Row],[Times]],5,2)),"dddd")</f>
        <v>Friday</v>
      </c>
      <c r="G763" t="s">
        <v>656</v>
      </c>
      <c r="H763" t="s">
        <v>424</v>
      </c>
      <c r="I763" t="s">
        <v>439</v>
      </c>
      <c r="J763" t="s">
        <v>671</v>
      </c>
      <c r="K763" t="s">
        <v>345</v>
      </c>
      <c r="L763" s="2">
        <v>0</v>
      </c>
      <c r="M763" s="2">
        <v>0</v>
      </c>
      <c r="N763" s="2">
        <v>0</v>
      </c>
      <c r="O763" s="2">
        <f>iccwt20_2024[[#This Row],[scored_4s]]+iccwt20_2024[[#This Row],[scored_6s]]</f>
        <v>0</v>
      </c>
      <c r="P763" s="2">
        <v>0</v>
      </c>
      <c r="Q763" s="2">
        <v>0</v>
      </c>
      <c r="R763" s="2">
        <v>0</v>
      </c>
      <c r="S763" s="2">
        <v>3</v>
      </c>
      <c r="T763">
        <v>0</v>
      </c>
      <c r="U763">
        <v>30</v>
      </c>
      <c r="V763">
        <v>0</v>
      </c>
      <c r="W763">
        <v>0</v>
      </c>
      <c r="X763">
        <v>0</v>
      </c>
      <c r="Y763">
        <v>10</v>
      </c>
      <c r="Z763">
        <v>762</v>
      </c>
    </row>
    <row r="764" spans="1:26">
      <c r="A764" t="s">
        <v>84</v>
      </c>
      <c r="B764" t="s">
        <v>28</v>
      </c>
      <c r="C764" s="1" t="str">
        <f>MID(iccwt20_2024[[#This Row],[Times]],FIND(",",iccwt20_2024[[#This Row],[Times]])+2,LEN(iccwt20_2024[[#This Row],[Times]])-FIND(",",iccwt20_2024[[#This Row],[Times]])-1)</f>
        <v>07:30 PM LOCAL  </v>
      </c>
      <c r="D764" s="1" t="str">
        <f>MID(iccwt20_2024[[#This Row],[Times]],FIND(",",iccwt20_2024[[#This Row],[Times]])-3,6)&amp;" 2024"</f>
        <v> 07, 0 2024</v>
      </c>
      <c r="E764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4" t="str">
        <f>TEXT(DATE(2024,MONTH(DATEVALUE(LEFT(iccwt20_2024[[#This Row],[Times]],3)&amp;" 1")),MID(iccwt20_2024[[#This Row],[Times]],5,2)),"dddd")</f>
        <v>Friday</v>
      </c>
      <c r="G764" t="s">
        <v>656</v>
      </c>
      <c r="H764" t="s">
        <v>424</v>
      </c>
      <c r="I764" t="s">
        <v>439</v>
      </c>
      <c r="J764" t="s">
        <v>671</v>
      </c>
      <c r="K764" t="s">
        <v>372</v>
      </c>
      <c r="L764" s="2">
        <v>0</v>
      </c>
      <c r="M764" s="2">
        <v>0</v>
      </c>
      <c r="N764" s="2">
        <v>0</v>
      </c>
      <c r="O764" s="2">
        <f>iccwt20_2024[[#This Row],[scored_4s]]+iccwt20_2024[[#This Row],[scored_6s]]</f>
        <v>0</v>
      </c>
      <c r="P764" s="2">
        <v>0</v>
      </c>
      <c r="Q764" s="2">
        <v>0</v>
      </c>
      <c r="R764" s="2">
        <v>0</v>
      </c>
      <c r="S764" s="2">
        <v>4</v>
      </c>
      <c r="T764">
        <v>0</v>
      </c>
      <c r="U764">
        <v>25</v>
      </c>
      <c r="V764">
        <v>2</v>
      </c>
      <c r="W764">
        <v>0</v>
      </c>
      <c r="X764">
        <v>1</v>
      </c>
      <c r="Y764">
        <v>6.19999980926514</v>
      </c>
      <c r="Z764">
        <v>763</v>
      </c>
    </row>
    <row r="765" spans="1:26">
      <c r="A765" t="s">
        <v>84</v>
      </c>
      <c r="B765" t="s">
        <v>28</v>
      </c>
      <c r="C765" s="1" t="str">
        <f>MID(iccwt20_2024[[#This Row],[Times]],FIND(",",iccwt20_2024[[#This Row],[Times]])+2,LEN(iccwt20_2024[[#This Row],[Times]])-FIND(",",iccwt20_2024[[#This Row],[Times]])-1)</f>
        <v>07:30 PM LOCAL  </v>
      </c>
      <c r="D765" s="1" t="str">
        <f>MID(iccwt20_2024[[#This Row],[Times]],FIND(",",iccwt20_2024[[#This Row],[Times]])-3,6)&amp;" 2024"</f>
        <v> 07, 0 2024</v>
      </c>
      <c r="E765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5" t="str">
        <f>TEXT(DATE(2024,MONTH(DATEVALUE(LEFT(iccwt20_2024[[#This Row],[Times]],3)&amp;" 1")),MID(iccwt20_2024[[#This Row],[Times]],5,2)),"dddd")</f>
        <v>Friday</v>
      </c>
      <c r="G765" t="s">
        <v>656</v>
      </c>
      <c r="H765" t="s">
        <v>424</v>
      </c>
      <c r="I765" t="s">
        <v>439</v>
      </c>
      <c r="J765" t="s">
        <v>671</v>
      </c>
      <c r="K765" t="s">
        <v>261</v>
      </c>
      <c r="L765" s="2">
        <v>0</v>
      </c>
      <c r="M765" s="2">
        <v>0</v>
      </c>
      <c r="N765" s="2">
        <v>0</v>
      </c>
      <c r="O765" s="2">
        <f>iccwt20_2024[[#This Row],[scored_4s]]+iccwt20_2024[[#This Row],[scored_6s]]</f>
        <v>0</v>
      </c>
      <c r="P765" s="2">
        <v>0</v>
      </c>
      <c r="Q765" s="2">
        <v>0</v>
      </c>
      <c r="R765" s="2">
        <v>0</v>
      </c>
      <c r="S765" s="2">
        <v>4</v>
      </c>
      <c r="T765">
        <v>0</v>
      </c>
      <c r="U765">
        <v>17</v>
      </c>
      <c r="V765">
        <v>3</v>
      </c>
      <c r="W765">
        <v>0</v>
      </c>
      <c r="X765">
        <v>1</v>
      </c>
      <c r="Y765">
        <v>4.19999980926514</v>
      </c>
      <c r="Z765">
        <v>764</v>
      </c>
    </row>
    <row r="766" spans="1:26">
      <c r="A766" t="s">
        <v>84</v>
      </c>
      <c r="B766" t="s">
        <v>28</v>
      </c>
      <c r="C766" s="1" t="str">
        <f>MID(iccwt20_2024[[#This Row],[Times]],FIND(",",iccwt20_2024[[#This Row],[Times]])+2,LEN(iccwt20_2024[[#This Row],[Times]])-FIND(",",iccwt20_2024[[#This Row],[Times]])-1)</f>
        <v>07:30 PM LOCAL  </v>
      </c>
      <c r="D766" s="1" t="str">
        <f>MID(iccwt20_2024[[#This Row],[Times]],FIND(",",iccwt20_2024[[#This Row],[Times]])-3,6)&amp;" 2024"</f>
        <v> 07, 0 2024</v>
      </c>
      <c r="E766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6" t="str">
        <f>TEXT(DATE(2024,MONTH(DATEVALUE(LEFT(iccwt20_2024[[#This Row],[Times]],3)&amp;" 1")),MID(iccwt20_2024[[#This Row],[Times]],5,2)),"dddd")</f>
        <v>Friday</v>
      </c>
      <c r="G766" t="s">
        <v>656</v>
      </c>
      <c r="H766" t="s">
        <v>424</v>
      </c>
      <c r="I766" t="s">
        <v>439</v>
      </c>
      <c r="J766" t="s">
        <v>671</v>
      </c>
      <c r="K766" t="s">
        <v>314</v>
      </c>
      <c r="L766" s="2">
        <v>0</v>
      </c>
      <c r="M766" s="2">
        <v>0</v>
      </c>
      <c r="N766" s="2">
        <v>0</v>
      </c>
      <c r="O766" s="2">
        <f>iccwt20_2024[[#This Row],[scored_4s]]+iccwt20_2024[[#This Row],[scored_6s]]</f>
        <v>0</v>
      </c>
      <c r="P766" s="2">
        <v>0</v>
      </c>
      <c r="Q766" s="2">
        <v>0</v>
      </c>
      <c r="R766" s="2">
        <v>0</v>
      </c>
      <c r="S766" s="2">
        <v>4</v>
      </c>
      <c r="T766">
        <v>0</v>
      </c>
      <c r="U766">
        <v>22</v>
      </c>
      <c r="V766">
        <v>3</v>
      </c>
      <c r="W766">
        <v>0</v>
      </c>
      <c r="X766">
        <v>0</v>
      </c>
      <c r="Y766">
        <v>5.5</v>
      </c>
      <c r="Z766">
        <v>765</v>
      </c>
    </row>
    <row r="767" spans="1:26">
      <c r="A767" t="s">
        <v>84</v>
      </c>
      <c r="B767" t="s">
        <v>28</v>
      </c>
      <c r="C767" s="1" t="str">
        <f>MID(iccwt20_2024[[#This Row],[Times]],FIND(",",iccwt20_2024[[#This Row],[Times]])+2,LEN(iccwt20_2024[[#This Row],[Times]])-FIND(",",iccwt20_2024[[#This Row],[Times]])-1)</f>
        <v>07:30 PM LOCAL  </v>
      </c>
      <c r="D767" s="1" t="str">
        <f>MID(iccwt20_2024[[#This Row],[Times]],FIND(",",iccwt20_2024[[#This Row],[Times]])-3,6)&amp;" 2024"</f>
        <v> 07, 0 2024</v>
      </c>
      <c r="E767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7" t="str">
        <f>TEXT(DATE(2024,MONTH(DATEVALUE(LEFT(iccwt20_2024[[#This Row],[Times]],3)&amp;" 1")),MID(iccwt20_2024[[#This Row],[Times]],5,2)),"dddd")</f>
        <v>Friday</v>
      </c>
      <c r="G767" t="s">
        <v>656</v>
      </c>
      <c r="H767" t="s">
        <v>424</v>
      </c>
      <c r="I767" t="s">
        <v>439</v>
      </c>
      <c r="J767" t="s">
        <v>671</v>
      </c>
      <c r="K767" t="s">
        <v>224</v>
      </c>
      <c r="L767" s="2">
        <v>0</v>
      </c>
      <c r="M767" s="2">
        <v>0</v>
      </c>
      <c r="N767" s="2">
        <v>0</v>
      </c>
      <c r="O767" s="2">
        <f>iccwt20_2024[[#This Row],[scored_4s]]+iccwt20_2024[[#This Row],[scored_6s]]</f>
        <v>0</v>
      </c>
      <c r="P767" s="2">
        <v>0</v>
      </c>
      <c r="Q767" s="2">
        <v>0</v>
      </c>
      <c r="R767" s="2">
        <v>0</v>
      </c>
      <c r="S767" s="2">
        <v>1</v>
      </c>
      <c r="T767">
        <v>0</v>
      </c>
      <c r="U767">
        <v>4</v>
      </c>
      <c r="V767">
        <v>0</v>
      </c>
      <c r="W767">
        <v>0</v>
      </c>
      <c r="X767">
        <v>0</v>
      </c>
      <c r="Y767">
        <v>4</v>
      </c>
      <c r="Z767">
        <v>766</v>
      </c>
    </row>
    <row r="768" spans="1:26">
      <c r="A768" t="s">
        <v>84</v>
      </c>
      <c r="B768" t="s">
        <v>28</v>
      </c>
      <c r="C768" s="1" t="str">
        <f>MID(iccwt20_2024[[#This Row],[Times]],FIND(",",iccwt20_2024[[#This Row],[Times]])+2,LEN(iccwt20_2024[[#This Row],[Times]])-FIND(",",iccwt20_2024[[#This Row],[Times]])-1)</f>
        <v>07:30 PM LOCAL  </v>
      </c>
      <c r="D768" s="1" t="str">
        <f>MID(iccwt20_2024[[#This Row],[Times]],FIND(",",iccwt20_2024[[#This Row],[Times]])-3,6)&amp;" 2024"</f>
        <v> 07, 0 2024</v>
      </c>
      <c r="E768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8" t="str">
        <f>TEXT(DATE(2024,MONTH(DATEVALUE(LEFT(iccwt20_2024[[#This Row],[Times]],3)&amp;" 1")),MID(iccwt20_2024[[#This Row],[Times]],5,2)),"dddd")</f>
        <v>Friday</v>
      </c>
      <c r="G768" t="s">
        <v>656</v>
      </c>
      <c r="H768" t="s">
        <v>439</v>
      </c>
      <c r="I768" t="s">
        <v>424</v>
      </c>
      <c r="J768" t="s">
        <v>680</v>
      </c>
      <c r="K768" t="s">
        <v>132</v>
      </c>
      <c r="L768" s="2">
        <v>0</v>
      </c>
      <c r="M768" s="2">
        <v>0</v>
      </c>
      <c r="N768" s="2">
        <v>0</v>
      </c>
      <c r="O768" s="2">
        <f>iccwt20_2024[[#This Row],[scored_4s]]+iccwt20_2024[[#This Row],[scored_6s]]</f>
        <v>0</v>
      </c>
      <c r="P768" s="2">
        <v>0</v>
      </c>
      <c r="Q768" s="2">
        <v>0</v>
      </c>
      <c r="R768" s="2">
        <v>0</v>
      </c>
      <c r="S768" s="2">
        <v>2</v>
      </c>
      <c r="T768">
        <v>0</v>
      </c>
      <c r="U768">
        <v>11</v>
      </c>
      <c r="V768">
        <v>1</v>
      </c>
      <c r="W768">
        <v>0</v>
      </c>
      <c r="X768">
        <v>1</v>
      </c>
      <c r="Y768">
        <v>5.5</v>
      </c>
      <c r="Z768">
        <v>767</v>
      </c>
    </row>
    <row r="769" spans="1:26">
      <c r="A769" t="s">
        <v>84</v>
      </c>
      <c r="B769" t="s">
        <v>28</v>
      </c>
      <c r="C769" s="1" t="str">
        <f>MID(iccwt20_2024[[#This Row],[Times]],FIND(",",iccwt20_2024[[#This Row],[Times]])+2,LEN(iccwt20_2024[[#This Row],[Times]])-FIND(",",iccwt20_2024[[#This Row],[Times]])-1)</f>
        <v>07:30 PM LOCAL  </v>
      </c>
      <c r="D769" s="1" t="str">
        <f>MID(iccwt20_2024[[#This Row],[Times]],FIND(",",iccwt20_2024[[#This Row],[Times]])-3,6)&amp;" 2024"</f>
        <v> 07, 0 2024</v>
      </c>
      <c r="E769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69" t="str">
        <f>TEXT(DATE(2024,MONTH(DATEVALUE(LEFT(iccwt20_2024[[#This Row],[Times]],3)&amp;" 1")),MID(iccwt20_2024[[#This Row],[Times]],5,2)),"dddd")</f>
        <v>Friday</v>
      </c>
      <c r="G769" t="s">
        <v>656</v>
      </c>
      <c r="H769" t="s">
        <v>439</v>
      </c>
      <c r="I769" t="s">
        <v>424</v>
      </c>
      <c r="J769" t="s">
        <v>680</v>
      </c>
      <c r="K769" t="s">
        <v>288</v>
      </c>
      <c r="L769" s="2">
        <v>0</v>
      </c>
      <c r="M769" s="2">
        <v>0</v>
      </c>
      <c r="N769" s="2">
        <v>0</v>
      </c>
      <c r="O769" s="2">
        <f>iccwt20_2024[[#This Row],[scored_4s]]+iccwt20_2024[[#This Row],[scored_6s]]</f>
        <v>0</v>
      </c>
      <c r="P769" s="2">
        <v>0</v>
      </c>
      <c r="Q769" s="2">
        <v>0</v>
      </c>
      <c r="R769" s="2">
        <v>0</v>
      </c>
      <c r="S769" s="2">
        <v>4</v>
      </c>
      <c r="T769">
        <v>0</v>
      </c>
      <c r="U769">
        <v>18</v>
      </c>
      <c r="V769">
        <v>4</v>
      </c>
      <c r="W769">
        <v>0</v>
      </c>
      <c r="X769">
        <v>5</v>
      </c>
      <c r="Y769">
        <v>4.5</v>
      </c>
      <c r="Z769">
        <v>768</v>
      </c>
    </row>
    <row r="770" spans="1:26">
      <c r="A770" t="s">
        <v>84</v>
      </c>
      <c r="B770" t="s">
        <v>28</v>
      </c>
      <c r="C770" s="1" t="str">
        <f>MID(iccwt20_2024[[#This Row],[Times]],FIND(",",iccwt20_2024[[#This Row],[Times]])+2,LEN(iccwt20_2024[[#This Row],[Times]])-FIND(",",iccwt20_2024[[#This Row],[Times]])-1)</f>
        <v>07:30 PM LOCAL  </v>
      </c>
      <c r="D770" s="1" t="str">
        <f>MID(iccwt20_2024[[#This Row],[Times]],FIND(",",iccwt20_2024[[#This Row],[Times]])-3,6)&amp;" 2024"</f>
        <v> 07, 0 2024</v>
      </c>
      <c r="E770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70" t="str">
        <f>TEXT(DATE(2024,MONTH(DATEVALUE(LEFT(iccwt20_2024[[#This Row],[Times]],3)&amp;" 1")),MID(iccwt20_2024[[#This Row],[Times]],5,2)),"dddd")</f>
        <v>Friday</v>
      </c>
      <c r="G770" t="s">
        <v>656</v>
      </c>
      <c r="H770" t="s">
        <v>439</v>
      </c>
      <c r="I770" t="s">
        <v>424</v>
      </c>
      <c r="J770" t="s">
        <v>680</v>
      </c>
      <c r="K770" t="s">
        <v>223</v>
      </c>
      <c r="L770" s="2">
        <v>0</v>
      </c>
      <c r="M770" s="2">
        <v>0</v>
      </c>
      <c r="N770" s="2">
        <v>0</v>
      </c>
      <c r="O770" s="2">
        <f>iccwt20_2024[[#This Row],[scored_4s]]+iccwt20_2024[[#This Row],[scored_6s]]</f>
        <v>0</v>
      </c>
      <c r="P770" s="2">
        <v>0</v>
      </c>
      <c r="Q770" s="2">
        <v>0</v>
      </c>
      <c r="R770" s="2">
        <v>0</v>
      </c>
      <c r="S770" s="2">
        <v>4</v>
      </c>
      <c r="T770">
        <v>0</v>
      </c>
      <c r="U770">
        <v>25</v>
      </c>
      <c r="V770">
        <v>0</v>
      </c>
      <c r="W770">
        <v>0</v>
      </c>
      <c r="X770">
        <v>3</v>
      </c>
      <c r="Y770">
        <v>6.19999980926514</v>
      </c>
      <c r="Z770">
        <v>769</v>
      </c>
    </row>
    <row r="771" spans="1:26">
      <c r="A771" t="s">
        <v>84</v>
      </c>
      <c r="B771" t="s">
        <v>28</v>
      </c>
      <c r="C771" s="1" t="str">
        <f>MID(iccwt20_2024[[#This Row],[Times]],FIND(",",iccwt20_2024[[#This Row],[Times]])+2,LEN(iccwt20_2024[[#This Row],[Times]])-FIND(",",iccwt20_2024[[#This Row],[Times]])-1)</f>
        <v>07:30 PM LOCAL  </v>
      </c>
      <c r="D771" s="1" t="str">
        <f>MID(iccwt20_2024[[#This Row],[Times]],FIND(",",iccwt20_2024[[#This Row],[Times]])-3,6)&amp;" 2024"</f>
        <v> 07, 0 2024</v>
      </c>
      <c r="E771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71" t="str">
        <f>TEXT(DATE(2024,MONTH(DATEVALUE(LEFT(iccwt20_2024[[#This Row],[Times]],3)&amp;" 1")),MID(iccwt20_2024[[#This Row],[Times]],5,2)),"dddd")</f>
        <v>Friday</v>
      </c>
      <c r="G771" t="s">
        <v>656</v>
      </c>
      <c r="H771" t="s">
        <v>439</v>
      </c>
      <c r="I771" t="s">
        <v>424</v>
      </c>
      <c r="J771" t="s">
        <v>680</v>
      </c>
      <c r="K771" t="s">
        <v>392</v>
      </c>
      <c r="L771" s="2">
        <v>0</v>
      </c>
      <c r="M771" s="2">
        <v>0</v>
      </c>
      <c r="N771" s="2">
        <v>0</v>
      </c>
      <c r="O771" s="2">
        <f>iccwt20_2024[[#This Row],[scored_4s]]+iccwt20_2024[[#This Row],[scored_6s]]</f>
        <v>0</v>
      </c>
      <c r="P771" s="2">
        <v>0</v>
      </c>
      <c r="Q771" s="2">
        <v>0</v>
      </c>
      <c r="R771" s="2">
        <v>0</v>
      </c>
      <c r="S771" s="2">
        <v>4</v>
      </c>
      <c r="T771">
        <v>0</v>
      </c>
      <c r="U771">
        <v>32</v>
      </c>
      <c r="V771">
        <v>2</v>
      </c>
      <c r="W771">
        <v>0</v>
      </c>
      <c r="X771">
        <v>0</v>
      </c>
      <c r="Y771">
        <v>8</v>
      </c>
      <c r="Z771">
        <v>770</v>
      </c>
    </row>
    <row r="772" spans="1:26">
      <c r="A772" t="s">
        <v>84</v>
      </c>
      <c r="B772" t="s">
        <v>28</v>
      </c>
      <c r="C772" s="1" t="str">
        <f>MID(iccwt20_2024[[#This Row],[Times]],FIND(",",iccwt20_2024[[#This Row],[Times]])+2,LEN(iccwt20_2024[[#This Row],[Times]])-FIND(",",iccwt20_2024[[#This Row],[Times]])-1)</f>
        <v>07:30 PM LOCAL  </v>
      </c>
      <c r="D772" s="1" t="str">
        <f>MID(iccwt20_2024[[#This Row],[Times]],FIND(",",iccwt20_2024[[#This Row],[Times]])-3,6)&amp;" 2024"</f>
        <v> 07, 0 2024</v>
      </c>
      <c r="E772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72" t="str">
        <f>TEXT(DATE(2024,MONTH(DATEVALUE(LEFT(iccwt20_2024[[#This Row],[Times]],3)&amp;" 1")),MID(iccwt20_2024[[#This Row],[Times]],5,2)),"dddd")</f>
        <v>Friday</v>
      </c>
      <c r="G772" t="s">
        <v>656</v>
      </c>
      <c r="H772" t="s">
        <v>439</v>
      </c>
      <c r="I772" t="s">
        <v>424</v>
      </c>
      <c r="J772" t="s">
        <v>680</v>
      </c>
      <c r="K772" t="s">
        <v>234</v>
      </c>
      <c r="L772" s="2">
        <v>0</v>
      </c>
      <c r="M772" s="2">
        <v>0</v>
      </c>
      <c r="N772" s="2">
        <v>0</v>
      </c>
      <c r="O772" s="2">
        <f>iccwt20_2024[[#This Row],[scored_4s]]+iccwt20_2024[[#This Row],[scored_6s]]</f>
        <v>0</v>
      </c>
      <c r="P772" s="2">
        <v>0</v>
      </c>
      <c r="Q772" s="2">
        <v>0</v>
      </c>
      <c r="R772" s="2">
        <v>0</v>
      </c>
      <c r="S772" s="2">
        <v>4</v>
      </c>
      <c r="T772">
        <v>0</v>
      </c>
      <c r="U772">
        <v>27</v>
      </c>
      <c r="V772">
        <v>1</v>
      </c>
      <c r="W772">
        <v>0</v>
      </c>
      <c r="X772">
        <v>2</v>
      </c>
      <c r="Y772">
        <v>6.80000019073486</v>
      </c>
      <c r="Z772">
        <v>771</v>
      </c>
    </row>
    <row r="773" spans="1:26">
      <c r="A773" t="s">
        <v>84</v>
      </c>
      <c r="B773" t="s">
        <v>28</v>
      </c>
      <c r="C773" s="1" t="str">
        <f>MID(iccwt20_2024[[#This Row],[Times]],FIND(",",iccwt20_2024[[#This Row],[Times]])+2,LEN(iccwt20_2024[[#This Row],[Times]])-FIND(",",iccwt20_2024[[#This Row],[Times]])-1)</f>
        <v>07:30 PM LOCAL  </v>
      </c>
      <c r="D773" s="1" t="str">
        <f>MID(iccwt20_2024[[#This Row],[Times]],FIND(",",iccwt20_2024[[#This Row],[Times]])-3,6)&amp;" 2024"</f>
        <v> 07, 0 2024</v>
      </c>
      <c r="E773" s="1">
        <f>DATE(2024,MID(iccwt20_2024[[#This Row],[Date]],FIND(" ",iccwt20_2024[[#This Row],[Date]])+1,2),LEFT(iccwt20_2024[[#This Row],[Date]],FIND(",",iccwt20_2024[[#This Row],[Date]])-1))+TIMEVALUE(LEFT(iccwt20_2024[[#This Row],[Time]],8))</f>
        <v>45480.8125</v>
      </c>
      <c r="F773" t="str">
        <f>TEXT(DATE(2024,MONTH(DATEVALUE(LEFT(iccwt20_2024[[#This Row],[Times]],3)&amp;" 1")),MID(iccwt20_2024[[#This Row],[Times]],5,2)),"dddd")</f>
        <v>Friday</v>
      </c>
      <c r="G773" t="s">
        <v>656</v>
      </c>
      <c r="H773" t="s">
        <v>439</v>
      </c>
      <c r="I773" t="s">
        <v>424</v>
      </c>
      <c r="J773" t="s">
        <v>680</v>
      </c>
      <c r="K773" t="s">
        <v>125</v>
      </c>
      <c r="L773" s="2">
        <v>0</v>
      </c>
      <c r="M773" s="2">
        <v>0</v>
      </c>
      <c r="N773" s="2">
        <v>0</v>
      </c>
      <c r="O773" s="2">
        <f>iccwt20_2024[[#This Row],[scored_4s]]+iccwt20_2024[[#This Row],[scored_6s]]</f>
        <v>0</v>
      </c>
      <c r="P773" s="2">
        <v>0</v>
      </c>
      <c r="Q773" s="2">
        <v>0</v>
      </c>
      <c r="R773" s="2">
        <v>0</v>
      </c>
      <c r="S773" s="2">
        <v>1</v>
      </c>
      <c r="T773">
        <v>0</v>
      </c>
      <c r="U773">
        <v>11</v>
      </c>
      <c r="V773">
        <v>0</v>
      </c>
      <c r="W773">
        <v>0</v>
      </c>
      <c r="X773">
        <v>1</v>
      </c>
      <c r="Y773">
        <v>11</v>
      </c>
      <c r="Z773">
        <v>772</v>
      </c>
    </row>
    <row r="774" spans="1:26">
      <c r="A774" t="s">
        <v>62</v>
      </c>
      <c r="B774" t="s">
        <v>34</v>
      </c>
      <c r="C774" s="1" t="str">
        <f>MID(iccwt20_2024[[#This Row],[Times]],FIND(",",iccwt20_2024[[#This Row],[Times]])+2,LEN(iccwt20_2024[[#This Row],[Times]])-FIND(",",iccwt20_2024[[#This Row],[Times]])-1)</f>
        <v>10:30 AM LOCAL  </v>
      </c>
      <c r="D774" s="1" t="str">
        <f>MID(iccwt20_2024[[#This Row],[Times]],FIND(",",iccwt20_2024[[#This Row],[Times]])-3,6)&amp;" 2024"</f>
        <v> 08, 1 2024</v>
      </c>
      <c r="E774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4" t="str">
        <f>TEXT(DATE(2024,MONTH(DATEVALUE(LEFT(iccwt20_2024[[#This Row],[Times]],3)&amp;" 1")),MID(iccwt20_2024[[#This Row],[Times]],5,2)),"dddd")</f>
        <v>Saturday</v>
      </c>
      <c r="G774" t="s">
        <v>687</v>
      </c>
      <c r="H774" t="s">
        <v>438</v>
      </c>
      <c r="I774" t="s">
        <v>431</v>
      </c>
      <c r="J774" t="s">
        <v>688</v>
      </c>
      <c r="K774" t="s">
        <v>226</v>
      </c>
      <c r="L774" s="2">
        <v>0</v>
      </c>
      <c r="M774" s="2">
        <v>0</v>
      </c>
      <c r="N774" s="2">
        <v>0</v>
      </c>
      <c r="O774" s="2">
        <f>iccwt20_2024[[#This Row],[scored_4s]]+iccwt20_2024[[#This Row],[scored_6s]]</f>
        <v>0</v>
      </c>
      <c r="P774" s="2">
        <v>0</v>
      </c>
      <c r="Q774" s="2">
        <v>0</v>
      </c>
      <c r="R774" s="2">
        <v>0</v>
      </c>
      <c r="S774" s="2">
        <v>4</v>
      </c>
      <c r="T774">
        <v>0</v>
      </c>
      <c r="U774">
        <v>20</v>
      </c>
      <c r="V774">
        <v>2</v>
      </c>
      <c r="W774">
        <v>1</v>
      </c>
      <c r="X774">
        <v>1</v>
      </c>
      <c r="Y774">
        <v>5</v>
      </c>
      <c r="Z774">
        <v>773</v>
      </c>
    </row>
    <row r="775" spans="1:26">
      <c r="A775" t="s">
        <v>62</v>
      </c>
      <c r="B775" t="s">
        <v>34</v>
      </c>
      <c r="C775" s="1" t="str">
        <f>MID(iccwt20_2024[[#This Row],[Times]],FIND(",",iccwt20_2024[[#This Row],[Times]])+2,LEN(iccwt20_2024[[#This Row],[Times]])-FIND(",",iccwt20_2024[[#This Row],[Times]])-1)</f>
        <v>10:30 AM LOCAL  </v>
      </c>
      <c r="D775" s="1" t="str">
        <f>MID(iccwt20_2024[[#This Row],[Times]],FIND(",",iccwt20_2024[[#This Row],[Times]])-3,6)&amp;" 2024"</f>
        <v> 08, 1 2024</v>
      </c>
      <c r="E775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5" t="str">
        <f>TEXT(DATE(2024,MONTH(DATEVALUE(LEFT(iccwt20_2024[[#This Row],[Times]],3)&amp;" 1")),MID(iccwt20_2024[[#This Row],[Times]],5,2)),"dddd")</f>
        <v>Saturday</v>
      </c>
      <c r="G775" t="s">
        <v>687</v>
      </c>
      <c r="H775" t="s">
        <v>438</v>
      </c>
      <c r="I775" t="s">
        <v>431</v>
      </c>
      <c r="J775" t="s">
        <v>688</v>
      </c>
      <c r="K775" t="s">
        <v>302</v>
      </c>
      <c r="L775" s="2">
        <v>0</v>
      </c>
      <c r="M775" s="2">
        <v>0</v>
      </c>
      <c r="N775" s="2">
        <v>0</v>
      </c>
      <c r="O775" s="2">
        <f>iccwt20_2024[[#This Row],[scored_4s]]+iccwt20_2024[[#This Row],[scored_6s]]</f>
        <v>0</v>
      </c>
      <c r="P775" s="2">
        <v>0</v>
      </c>
      <c r="Q775" s="2">
        <v>0</v>
      </c>
      <c r="R775" s="2">
        <v>0</v>
      </c>
      <c r="S775" s="2">
        <v>4</v>
      </c>
      <c r="T775">
        <v>0</v>
      </c>
      <c r="U775">
        <v>27</v>
      </c>
      <c r="V775">
        <v>0</v>
      </c>
      <c r="W775">
        <v>0</v>
      </c>
      <c r="X775">
        <v>1</v>
      </c>
      <c r="Y775">
        <v>6.80000019073486</v>
      </c>
      <c r="Z775">
        <v>774</v>
      </c>
    </row>
    <row r="776" spans="1:26">
      <c r="A776" t="s">
        <v>62</v>
      </c>
      <c r="B776" t="s">
        <v>34</v>
      </c>
      <c r="C776" s="1" t="str">
        <f>MID(iccwt20_2024[[#This Row],[Times]],FIND(",",iccwt20_2024[[#This Row],[Times]])+2,LEN(iccwt20_2024[[#This Row],[Times]])-FIND(",",iccwt20_2024[[#This Row],[Times]])-1)</f>
        <v>10:30 AM LOCAL  </v>
      </c>
      <c r="D776" s="1" t="str">
        <f>MID(iccwt20_2024[[#This Row],[Times]],FIND(",",iccwt20_2024[[#This Row],[Times]])-3,6)&amp;" 2024"</f>
        <v> 08, 1 2024</v>
      </c>
      <c r="E776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6" t="str">
        <f>TEXT(DATE(2024,MONTH(DATEVALUE(LEFT(iccwt20_2024[[#This Row],[Times]],3)&amp;" 1")),MID(iccwt20_2024[[#This Row],[Times]],5,2)),"dddd")</f>
        <v>Saturday</v>
      </c>
      <c r="G776" t="s">
        <v>687</v>
      </c>
      <c r="H776" t="s">
        <v>438</v>
      </c>
      <c r="I776" t="s">
        <v>431</v>
      </c>
      <c r="J776" t="s">
        <v>688</v>
      </c>
      <c r="K776" t="s">
        <v>290</v>
      </c>
      <c r="L776" s="2">
        <v>0</v>
      </c>
      <c r="M776" s="2">
        <v>0</v>
      </c>
      <c r="N776" s="2">
        <v>0</v>
      </c>
      <c r="O776" s="2">
        <f>iccwt20_2024[[#This Row],[scored_4s]]+iccwt20_2024[[#This Row],[scored_6s]]</f>
        <v>0</v>
      </c>
      <c r="P776" s="2">
        <v>0</v>
      </c>
      <c r="Q776" s="2">
        <v>0</v>
      </c>
      <c r="R776" s="2">
        <v>0</v>
      </c>
      <c r="S776" s="2">
        <v>4</v>
      </c>
      <c r="T776">
        <v>0</v>
      </c>
      <c r="U776">
        <v>11</v>
      </c>
      <c r="V776">
        <v>4</v>
      </c>
      <c r="W776">
        <v>0</v>
      </c>
      <c r="X776">
        <v>1</v>
      </c>
      <c r="Y776">
        <v>2.79999995231628</v>
      </c>
      <c r="Z776">
        <v>775</v>
      </c>
    </row>
    <row r="777" spans="1:26">
      <c r="A777" t="s">
        <v>62</v>
      </c>
      <c r="B777" t="s">
        <v>34</v>
      </c>
      <c r="C777" s="1" t="str">
        <f>MID(iccwt20_2024[[#This Row],[Times]],FIND(",",iccwt20_2024[[#This Row],[Times]])+2,LEN(iccwt20_2024[[#This Row],[Times]])-FIND(",",iccwt20_2024[[#This Row],[Times]])-1)</f>
        <v>10:30 AM LOCAL  </v>
      </c>
      <c r="D777" s="1" t="str">
        <f>MID(iccwt20_2024[[#This Row],[Times]],FIND(",",iccwt20_2024[[#This Row],[Times]])-3,6)&amp;" 2024"</f>
        <v> 08, 1 2024</v>
      </c>
      <c r="E777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7" t="str">
        <f>TEXT(DATE(2024,MONTH(DATEVALUE(LEFT(iccwt20_2024[[#This Row],[Times]],3)&amp;" 1")),MID(iccwt20_2024[[#This Row],[Times]],5,2)),"dddd")</f>
        <v>Saturday</v>
      </c>
      <c r="G777" t="s">
        <v>687</v>
      </c>
      <c r="H777" t="s">
        <v>438</v>
      </c>
      <c r="I777" t="s">
        <v>431</v>
      </c>
      <c r="J777" t="s">
        <v>688</v>
      </c>
      <c r="K777" t="s">
        <v>284</v>
      </c>
      <c r="L777" s="2">
        <v>0</v>
      </c>
      <c r="M777" s="2">
        <v>0</v>
      </c>
      <c r="N777" s="2">
        <v>0</v>
      </c>
      <c r="O777" s="2">
        <f>iccwt20_2024[[#This Row],[scored_4s]]+iccwt20_2024[[#This Row],[scored_6s]]</f>
        <v>0</v>
      </c>
      <c r="P777" s="2">
        <v>0</v>
      </c>
      <c r="Q777" s="2">
        <v>0</v>
      </c>
      <c r="R777" s="2">
        <v>0</v>
      </c>
      <c r="S777" s="2">
        <v>4</v>
      </c>
      <c r="T777">
        <v>0</v>
      </c>
      <c r="U777">
        <v>19</v>
      </c>
      <c r="V777">
        <v>2</v>
      </c>
      <c r="W777">
        <v>1</v>
      </c>
      <c r="X777">
        <v>1</v>
      </c>
      <c r="Y777">
        <v>4.80000019073486</v>
      </c>
      <c r="Z777">
        <v>776</v>
      </c>
    </row>
    <row r="778" spans="1:26">
      <c r="A778" t="s">
        <v>62</v>
      </c>
      <c r="B778" t="s">
        <v>34</v>
      </c>
      <c r="C778" s="1" t="str">
        <f>MID(iccwt20_2024[[#This Row],[Times]],FIND(",",iccwt20_2024[[#This Row],[Times]])+2,LEN(iccwt20_2024[[#This Row],[Times]])-FIND(",",iccwt20_2024[[#This Row],[Times]])-1)</f>
        <v>10:30 AM LOCAL  </v>
      </c>
      <c r="D778" s="1" t="str">
        <f>MID(iccwt20_2024[[#This Row],[Times]],FIND(",",iccwt20_2024[[#This Row],[Times]])-3,6)&amp;" 2024"</f>
        <v> 08, 1 2024</v>
      </c>
      <c r="E778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8" t="str">
        <f>TEXT(DATE(2024,MONTH(DATEVALUE(LEFT(iccwt20_2024[[#This Row],[Times]],3)&amp;" 1")),MID(iccwt20_2024[[#This Row],[Times]],5,2)),"dddd")</f>
        <v>Saturday</v>
      </c>
      <c r="G778" t="s">
        <v>687</v>
      </c>
      <c r="H778" t="s">
        <v>438</v>
      </c>
      <c r="I778" t="s">
        <v>431</v>
      </c>
      <c r="J778" t="s">
        <v>688</v>
      </c>
      <c r="K778" t="s">
        <v>222</v>
      </c>
      <c r="L778" s="2">
        <v>0</v>
      </c>
      <c r="M778" s="2">
        <v>0</v>
      </c>
      <c r="N778" s="2">
        <v>0</v>
      </c>
      <c r="O778" s="2">
        <f>iccwt20_2024[[#This Row],[scored_4s]]+iccwt20_2024[[#This Row],[scored_6s]]</f>
        <v>0</v>
      </c>
      <c r="P778" s="2">
        <v>0</v>
      </c>
      <c r="Q778" s="2">
        <v>0</v>
      </c>
      <c r="R778" s="2">
        <v>0</v>
      </c>
      <c r="S778" s="2">
        <v>4</v>
      </c>
      <c r="T778">
        <v>1</v>
      </c>
      <c r="U778">
        <v>24</v>
      </c>
      <c r="V778">
        <v>0</v>
      </c>
      <c r="W778">
        <v>0</v>
      </c>
      <c r="X778">
        <v>1</v>
      </c>
      <c r="Y778">
        <v>6</v>
      </c>
      <c r="Z778">
        <v>777</v>
      </c>
    </row>
    <row r="779" spans="1:26">
      <c r="A779" t="s">
        <v>62</v>
      </c>
      <c r="B779" t="s">
        <v>34</v>
      </c>
      <c r="C779" s="1" t="str">
        <f>MID(iccwt20_2024[[#This Row],[Times]],FIND(",",iccwt20_2024[[#This Row],[Times]])+2,LEN(iccwt20_2024[[#This Row],[Times]])-FIND(",",iccwt20_2024[[#This Row],[Times]])-1)</f>
        <v>10:30 AM LOCAL  </v>
      </c>
      <c r="D779" s="1" t="str">
        <f>MID(iccwt20_2024[[#This Row],[Times]],FIND(",",iccwt20_2024[[#This Row],[Times]])-3,6)&amp;" 2024"</f>
        <v> 08, 1 2024</v>
      </c>
      <c r="E779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79" t="str">
        <f>TEXT(DATE(2024,MONTH(DATEVALUE(LEFT(iccwt20_2024[[#This Row],[Times]],3)&amp;" 1")),MID(iccwt20_2024[[#This Row],[Times]],5,2)),"dddd")</f>
        <v>Saturday</v>
      </c>
      <c r="G779" t="s">
        <v>687</v>
      </c>
      <c r="H779" t="s">
        <v>431</v>
      </c>
      <c r="I779" t="s">
        <v>438</v>
      </c>
      <c r="J779" t="s">
        <v>697</v>
      </c>
      <c r="K779" t="s">
        <v>389</v>
      </c>
      <c r="L779" s="2">
        <v>0</v>
      </c>
      <c r="M779" s="2">
        <v>0</v>
      </c>
      <c r="N779" s="2">
        <v>0</v>
      </c>
      <c r="O779" s="2">
        <f>iccwt20_2024[[#This Row],[scored_4s]]+iccwt20_2024[[#This Row],[scored_6s]]</f>
        <v>0</v>
      </c>
      <c r="P779" s="2">
        <v>0</v>
      </c>
      <c r="Q779" s="2">
        <v>0</v>
      </c>
      <c r="R779" s="2">
        <v>0</v>
      </c>
      <c r="S779" s="2">
        <v>4</v>
      </c>
      <c r="T779">
        <v>1</v>
      </c>
      <c r="U779">
        <v>12</v>
      </c>
      <c r="V779">
        <v>2</v>
      </c>
      <c r="W779">
        <v>0</v>
      </c>
      <c r="X779">
        <v>1</v>
      </c>
      <c r="Y779">
        <v>3</v>
      </c>
      <c r="Z779">
        <v>778</v>
      </c>
    </row>
    <row r="780" spans="1:26">
      <c r="A780" t="s">
        <v>62</v>
      </c>
      <c r="B780" t="s">
        <v>34</v>
      </c>
      <c r="C780" s="1" t="str">
        <f>MID(iccwt20_2024[[#This Row],[Times]],FIND(",",iccwt20_2024[[#This Row],[Times]])+2,LEN(iccwt20_2024[[#This Row],[Times]])-FIND(",",iccwt20_2024[[#This Row],[Times]])-1)</f>
        <v>10:30 AM LOCAL  </v>
      </c>
      <c r="D780" s="1" t="str">
        <f>MID(iccwt20_2024[[#This Row],[Times]],FIND(",",iccwt20_2024[[#This Row],[Times]])-3,6)&amp;" 2024"</f>
        <v> 08, 1 2024</v>
      </c>
      <c r="E780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80" t="str">
        <f>TEXT(DATE(2024,MONTH(DATEVALUE(LEFT(iccwt20_2024[[#This Row],[Times]],3)&amp;" 1")),MID(iccwt20_2024[[#This Row],[Times]],5,2)),"dddd")</f>
        <v>Saturday</v>
      </c>
      <c r="G780" t="s">
        <v>687</v>
      </c>
      <c r="H780" t="s">
        <v>431</v>
      </c>
      <c r="I780" t="s">
        <v>438</v>
      </c>
      <c r="J780" t="s">
        <v>697</v>
      </c>
      <c r="K780" t="s">
        <v>218</v>
      </c>
      <c r="L780" s="2">
        <v>0</v>
      </c>
      <c r="M780" s="2">
        <v>0</v>
      </c>
      <c r="N780" s="2">
        <v>0</v>
      </c>
      <c r="O780" s="2">
        <f>iccwt20_2024[[#This Row],[scored_4s]]+iccwt20_2024[[#This Row],[scored_6s]]</f>
        <v>0</v>
      </c>
      <c r="P780" s="2">
        <v>0</v>
      </c>
      <c r="Q780" s="2">
        <v>0</v>
      </c>
      <c r="R780" s="2">
        <v>0</v>
      </c>
      <c r="S780" s="2">
        <v>4</v>
      </c>
      <c r="T780">
        <v>1</v>
      </c>
      <c r="U780">
        <v>21</v>
      </c>
      <c r="V780">
        <v>2</v>
      </c>
      <c r="W780">
        <v>0</v>
      </c>
      <c r="X780">
        <v>0</v>
      </c>
      <c r="Y780">
        <v>5.19999980926514</v>
      </c>
      <c r="Z780">
        <v>779</v>
      </c>
    </row>
    <row r="781" spans="1:26">
      <c r="A781" t="s">
        <v>62</v>
      </c>
      <c r="B781" t="s">
        <v>34</v>
      </c>
      <c r="C781" s="1" t="str">
        <f>MID(iccwt20_2024[[#This Row],[Times]],FIND(",",iccwt20_2024[[#This Row],[Times]])+2,LEN(iccwt20_2024[[#This Row],[Times]])-FIND(",",iccwt20_2024[[#This Row],[Times]])-1)</f>
        <v>10:30 AM LOCAL  </v>
      </c>
      <c r="D781" s="1" t="str">
        <f>MID(iccwt20_2024[[#This Row],[Times]],FIND(",",iccwt20_2024[[#This Row],[Times]])-3,6)&amp;" 2024"</f>
        <v> 08, 1 2024</v>
      </c>
      <c r="E781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81" t="str">
        <f>TEXT(DATE(2024,MONTH(DATEVALUE(LEFT(iccwt20_2024[[#This Row],[Times]],3)&amp;" 1")),MID(iccwt20_2024[[#This Row],[Times]],5,2)),"dddd")</f>
        <v>Saturday</v>
      </c>
      <c r="G781" t="s">
        <v>687</v>
      </c>
      <c r="H781" t="s">
        <v>431</v>
      </c>
      <c r="I781" t="s">
        <v>438</v>
      </c>
      <c r="J781" t="s">
        <v>697</v>
      </c>
      <c r="K781" t="s">
        <v>296</v>
      </c>
      <c r="L781" s="2">
        <v>0</v>
      </c>
      <c r="M781" s="2">
        <v>0</v>
      </c>
      <c r="N781" s="2">
        <v>0</v>
      </c>
      <c r="O781" s="2">
        <f>iccwt20_2024[[#This Row],[scored_4s]]+iccwt20_2024[[#This Row],[scored_6s]]</f>
        <v>0</v>
      </c>
      <c r="P781" s="2">
        <v>0</v>
      </c>
      <c r="Q781" s="2">
        <v>0</v>
      </c>
      <c r="R781" s="2">
        <v>0</v>
      </c>
      <c r="S781" s="2">
        <v>4</v>
      </c>
      <c r="T781">
        <v>0</v>
      </c>
      <c r="U781">
        <v>13</v>
      </c>
      <c r="V781">
        <v>0</v>
      </c>
      <c r="W781">
        <v>0</v>
      </c>
      <c r="X781">
        <v>1</v>
      </c>
      <c r="Y781">
        <v>3.20000004768372</v>
      </c>
      <c r="Z781">
        <v>780</v>
      </c>
    </row>
    <row r="782" spans="1:26">
      <c r="A782" t="s">
        <v>62</v>
      </c>
      <c r="B782" t="s">
        <v>34</v>
      </c>
      <c r="C782" s="1" t="str">
        <f>MID(iccwt20_2024[[#This Row],[Times]],FIND(",",iccwt20_2024[[#This Row],[Times]])+2,LEN(iccwt20_2024[[#This Row],[Times]])-FIND(",",iccwt20_2024[[#This Row],[Times]])-1)</f>
        <v>10:30 AM LOCAL  </v>
      </c>
      <c r="D782" s="1" t="str">
        <f>MID(iccwt20_2024[[#This Row],[Times]],FIND(",",iccwt20_2024[[#This Row],[Times]])-3,6)&amp;" 2024"</f>
        <v> 08, 1 2024</v>
      </c>
      <c r="E782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82" t="str">
        <f>TEXT(DATE(2024,MONTH(DATEVALUE(LEFT(iccwt20_2024[[#This Row],[Times]],3)&amp;" 1")),MID(iccwt20_2024[[#This Row],[Times]],5,2)),"dddd")</f>
        <v>Saturday</v>
      </c>
      <c r="G782" t="s">
        <v>687</v>
      </c>
      <c r="H782" t="s">
        <v>431</v>
      </c>
      <c r="I782" t="s">
        <v>438</v>
      </c>
      <c r="J782" t="s">
        <v>697</v>
      </c>
      <c r="K782" t="s">
        <v>95</v>
      </c>
      <c r="L782" s="2">
        <v>0</v>
      </c>
      <c r="M782" s="2">
        <v>0</v>
      </c>
      <c r="N782" s="2">
        <v>0</v>
      </c>
      <c r="O782" s="2">
        <f>iccwt20_2024[[#This Row],[scored_4s]]+iccwt20_2024[[#This Row],[scored_6s]]</f>
        <v>0</v>
      </c>
      <c r="P782" s="2">
        <v>0</v>
      </c>
      <c r="Q782" s="2">
        <v>0</v>
      </c>
      <c r="R782" s="2">
        <v>0</v>
      </c>
      <c r="S782" s="2">
        <v>4</v>
      </c>
      <c r="T782">
        <v>0</v>
      </c>
      <c r="U782">
        <v>34</v>
      </c>
      <c r="V782">
        <v>1</v>
      </c>
      <c r="W782">
        <v>1</v>
      </c>
      <c r="X782">
        <v>0</v>
      </c>
      <c r="Y782">
        <v>8.89999961853027</v>
      </c>
      <c r="Z782">
        <v>781</v>
      </c>
    </row>
    <row r="783" spans="1:26">
      <c r="A783" t="s">
        <v>62</v>
      </c>
      <c r="B783" t="s">
        <v>34</v>
      </c>
      <c r="C783" s="1" t="str">
        <f>MID(iccwt20_2024[[#This Row],[Times]],FIND(",",iccwt20_2024[[#This Row],[Times]])+2,LEN(iccwt20_2024[[#This Row],[Times]])-FIND(",",iccwt20_2024[[#This Row],[Times]])-1)</f>
        <v>10:30 AM LOCAL  </v>
      </c>
      <c r="D783" s="1" t="str">
        <f>MID(iccwt20_2024[[#This Row],[Times]],FIND(",",iccwt20_2024[[#This Row],[Times]])-3,6)&amp;" 2024"</f>
        <v> 08, 1 2024</v>
      </c>
      <c r="E783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83" t="str">
        <f>TEXT(DATE(2024,MONTH(DATEVALUE(LEFT(iccwt20_2024[[#This Row],[Times]],3)&amp;" 1")),MID(iccwt20_2024[[#This Row],[Times]],5,2)),"dddd")</f>
        <v>Saturday</v>
      </c>
      <c r="G783" t="s">
        <v>687</v>
      </c>
      <c r="H783" t="s">
        <v>431</v>
      </c>
      <c r="I783" t="s">
        <v>438</v>
      </c>
      <c r="J783" t="s">
        <v>697</v>
      </c>
      <c r="K783" t="s">
        <v>375</v>
      </c>
      <c r="L783" s="2">
        <v>0</v>
      </c>
      <c r="M783" s="2">
        <v>0</v>
      </c>
      <c r="N783" s="2">
        <v>0</v>
      </c>
      <c r="O783" s="2">
        <f>iccwt20_2024[[#This Row],[scored_4s]]+iccwt20_2024[[#This Row],[scored_6s]]</f>
        <v>0</v>
      </c>
      <c r="P783" s="2">
        <v>0</v>
      </c>
      <c r="Q783" s="2">
        <v>0</v>
      </c>
      <c r="R783" s="2">
        <v>0</v>
      </c>
      <c r="S783" s="2">
        <v>2</v>
      </c>
      <c r="T783">
        <v>0</v>
      </c>
      <c r="U783">
        <v>14</v>
      </c>
      <c r="V783">
        <v>0</v>
      </c>
      <c r="W783">
        <v>0</v>
      </c>
      <c r="X783">
        <v>0</v>
      </c>
      <c r="Y783">
        <v>7</v>
      </c>
      <c r="Z783">
        <v>782</v>
      </c>
    </row>
    <row r="784" spans="1:26">
      <c r="A784" t="s">
        <v>62</v>
      </c>
      <c r="B784" t="s">
        <v>34</v>
      </c>
      <c r="C784" s="1" t="str">
        <f>MID(iccwt20_2024[[#This Row],[Times]],FIND(",",iccwt20_2024[[#This Row],[Times]])+2,LEN(iccwt20_2024[[#This Row],[Times]])-FIND(",",iccwt20_2024[[#This Row],[Times]])-1)</f>
        <v>10:30 AM LOCAL  </v>
      </c>
      <c r="D784" s="1" t="str">
        <f>MID(iccwt20_2024[[#This Row],[Times]],FIND(",",iccwt20_2024[[#This Row],[Times]])-3,6)&amp;" 2024"</f>
        <v> 08, 1 2024</v>
      </c>
      <c r="E784" s="1">
        <f>DATE(2024,MID(iccwt20_2024[[#This Row],[Date]],FIND(" ",iccwt20_2024[[#This Row],[Date]])+1,2),LEFT(iccwt20_2024[[#This Row],[Date]],FIND(",",iccwt20_2024[[#This Row],[Date]])-1))+TIMEVALUE(LEFT(iccwt20_2024[[#This Row],[Time]],8))</f>
        <v>45512.4375</v>
      </c>
      <c r="F784" t="str">
        <f>TEXT(DATE(2024,MONTH(DATEVALUE(LEFT(iccwt20_2024[[#This Row],[Times]],3)&amp;" 1")),MID(iccwt20_2024[[#This Row],[Times]],5,2)),"dddd")</f>
        <v>Saturday</v>
      </c>
      <c r="G784" t="s">
        <v>687</v>
      </c>
      <c r="H784" t="s">
        <v>431</v>
      </c>
      <c r="I784" t="s">
        <v>438</v>
      </c>
      <c r="J784" t="s">
        <v>697</v>
      </c>
      <c r="K784" t="s">
        <v>387</v>
      </c>
      <c r="L784" s="2">
        <v>0</v>
      </c>
      <c r="M784" s="2">
        <v>0</v>
      </c>
      <c r="N784" s="2">
        <v>0</v>
      </c>
      <c r="O784" s="2">
        <f>iccwt20_2024[[#This Row],[scored_4s]]+iccwt20_2024[[#This Row],[scored_6s]]</f>
        <v>0</v>
      </c>
      <c r="P784" s="2">
        <v>0</v>
      </c>
      <c r="Q784" s="2">
        <v>0</v>
      </c>
      <c r="R784" s="2">
        <v>0</v>
      </c>
      <c r="S784" s="2">
        <v>1</v>
      </c>
      <c r="T784">
        <v>0</v>
      </c>
      <c r="U784">
        <v>11</v>
      </c>
      <c r="V784">
        <v>0</v>
      </c>
      <c r="W784">
        <v>0</v>
      </c>
      <c r="X784">
        <v>0</v>
      </c>
      <c r="Y784">
        <v>11</v>
      </c>
      <c r="Z784">
        <v>783</v>
      </c>
    </row>
    <row r="785" spans="1:26">
      <c r="A785" t="s">
        <v>23</v>
      </c>
      <c r="B785" t="s">
        <v>31</v>
      </c>
      <c r="C785" s="1" t="str">
        <f>MID(iccwt20_2024[[#This Row],[Times]],FIND(",",iccwt20_2024[[#This Row],[Times]])+2,LEN(iccwt20_2024[[#This Row],[Times]])-FIND(",",iccwt20_2024[[#This Row],[Times]])-1)</f>
        <v>01:00 PM LOCAL  </v>
      </c>
      <c r="D785" s="1" t="str">
        <f>MID(iccwt20_2024[[#This Row],[Times]],FIND(",",iccwt20_2024[[#This Row],[Times]])-3,6)&amp;" 2024"</f>
        <v> 08, 0 2024</v>
      </c>
      <c r="E785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85" t="str">
        <f>TEXT(DATE(2024,MONTH(DATEVALUE(LEFT(iccwt20_2024[[#This Row],[Times]],3)&amp;" 1")),MID(iccwt20_2024[[#This Row],[Times]],5,2)),"dddd")</f>
        <v>Saturday</v>
      </c>
      <c r="G785" t="s">
        <v>701</v>
      </c>
      <c r="H785" t="s">
        <v>426</v>
      </c>
      <c r="I785" t="s">
        <v>423</v>
      </c>
      <c r="J785" t="s">
        <v>702</v>
      </c>
      <c r="K785" t="s">
        <v>395</v>
      </c>
      <c r="L785" s="2">
        <v>0</v>
      </c>
      <c r="M785" s="2">
        <v>0</v>
      </c>
      <c r="N785" s="2">
        <v>0</v>
      </c>
      <c r="O785" s="2">
        <f>iccwt20_2024[[#This Row],[scored_4s]]+iccwt20_2024[[#This Row],[scored_6s]]</f>
        <v>0</v>
      </c>
      <c r="P785" s="2">
        <v>0</v>
      </c>
      <c r="Q785" s="2">
        <v>0</v>
      </c>
      <c r="R785" s="2">
        <v>0</v>
      </c>
      <c r="S785" s="2">
        <v>2</v>
      </c>
      <c r="T785">
        <v>0</v>
      </c>
      <c r="U785">
        <v>18</v>
      </c>
      <c r="V785">
        <v>1</v>
      </c>
      <c r="W785">
        <v>0</v>
      </c>
      <c r="X785">
        <v>0</v>
      </c>
      <c r="Y785">
        <v>9</v>
      </c>
      <c r="Z785">
        <v>784</v>
      </c>
    </row>
    <row r="786" spans="1:26">
      <c r="A786" t="s">
        <v>23</v>
      </c>
      <c r="B786" t="s">
        <v>31</v>
      </c>
      <c r="C786" s="1" t="str">
        <f>MID(iccwt20_2024[[#This Row],[Times]],FIND(",",iccwt20_2024[[#This Row],[Times]])+2,LEN(iccwt20_2024[[#This Row],[Times]])-FIND(",",iccwt20_2024[[#This Row],[Times]])-1)</f>
        <v>01:00 PM LOCAL  </v>
      </c>
      <c r="D786" s="1" t="str">
        <f>MID(iccwt20_2024[[#This Row],[Times]],FIND(",",iccwt20_2024[[#This Row],[Times]])-3,6)&amp;" 2024"</f>
        <v> 08, 0 2024</v>
      </c>
      <c r="E786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86" t="str">
        <f>TEXT(DATE(2024,MONTH(DATEVALUE(LEFT(iccwt20_2024[[#This Row],[Times]],3)&amp;" 1")),MID(iccwt20_2024[[#This Row],[Times]],5,2)),"dddd")</f>
        <v>Saturday</v>
      </c>
      <c r="G786" t="s">
        <v>701</v>
      </c>
      <c r="H786" t="s">
        <v>426</v>
      </c>
      <c r="I786" t="s">
        <v>423</v>
      </c>
      <c r="J786" t="s">
        <v>702</v>
      </c>
      <c r="K786" t="s">
        <v>181</v>
      </c>
      <c r="L786" s="2">
        <v>0</v>
      </c>
      <c r="M786" s="2">
        <v>0</v>
      </c>
      <c r="N786" s="2">
        <v>0</v>
      </c>
      <c r="O786" s="2">
        <f>iccwt20_2024[[#This Row],[scored_4s]]+iccwt20_2024[[#This Row],[scored_6s]]</f>
        <v>0</v>
      </c>
      <c r="P786" s="2">
        <v>0</v>
      </c>
      <c r="Q786" s="2">
        <v>0</v>
      </c>
      <c r="R786" s="2">
        <v>0</v>
      </c>
      <c r="S786" s="2">
        <v>1</v>
      </c>
      <c r="T786">
        <v>0</v>
      </c>
      <c r="U786">
        <v>22</v>
      </c>
      <c r="V786">
        <v>0</v>
      </c>
      <c r="W786">
        <v>0</v>
      </c>
      <c r="X786">
        <v>0</v>
      </c>
      <c r="Y786">
        <v>22</v>
      </c>
      <c r="Z786">
        <v>785</v>
      </c>
    </row>
    <row r="787" spans="1:26">
      <c r="A787" t="s">
        <v>23</v>
      </c>
      <c r="B787" t="s">
        <v>31</v>
      </c>
      <c r="C787" s="1" t="str">
        <f>MID(iccwt20_2024[[#This Row],[Times]],FIND(",",iccwt20_2024[[#This Row],[Times]])+2,LEN(iccwt20_2024[[#This Row],[Times]])-FIND(",",iccwt20_2024[[#This Row],[Times]])-1)</f>
        <v>01:00 PM LOCAL  </v>
      </c>
      <c r="D787" s="1" t="str">
        <f>MID(iccwt20_2024[[#This Row],[Times]],FIND(",",iccwt20_2024[[#This Row],[Times]])-3,6)&amp;" 2024"</f>
        <v> 08, 0 2024</v>
      </c>
      <c r="E787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87" t="str">
        <f>TEXT(DATE(2024,MONTH(DATEVALUE(LEFT(iccwt20_2024[[#This Row],[Times]],3)&amp;" 1")),MID(iccwt20_2024[[#This Row],[Times]],5,2)),"dddd")</f>
        <v>Saturday</v>
      </c>
      <c r="G787" t="s">
        <v>701</v>
      </c>
      <c r="H787" t="s">
        <v>426</v>
      </c>
      <c r="I787" t="s">
        <v>423</v>
      </c>
      <c r="J787" t="s">
        <v>702</v>
      </c>
      <c r="K787" t="s">
        <v>231</v>
      </c>
      <c r="L787" s="2">
        <v>0</v>
      </c>
      <c r="M787" s="2">
        <v>0</v>
      </c>
      <c r="N787" s="2">
        <v>0</v>
      </c>
      <c r="O787" s="2">
        <f>iccwt20_2024[[#This Row],[scored_4s]]+iccwt20_2024[[#This Row],[scored_6s]]</f>
        <v>0</v>
      </c>
      <c r="P787" s="2">
        <v>0</v>
      </c>
      <c r="Q787" s="2">
        <v>0</v>
      </c>
      <c r="R787" s="2">
        <v>0</v>
      </c>
      <c r="S787" s="2">
        <v>4</v>
      </c>
      <c r="T787">
        <v>0</v>
      </c>
      <c r="U787">
        <v>28</v>
      </c>
      <c r="V787">
        <v>1</v>
      </c>
      <c r="W787">
        <v>0</v>
      </c>
      <c r="X787">
        <v>1</v>
      </c>
      <c r="Y787">
        <v>7</v>
      </c>
      <c r="Z787">
        <v>786</v>
      </c>
    </row>
    <row r="788" spans="1:26">
      <c r="A788" t="s">
        <v>23</v>
      </c>
      <c r="B788" t="s">
        <v>31</v>
      </c>
      <c r="C788" s="1" t="str">
        <f>MID(iccwt20_2024[[#This Row],[Times]],FIND(",",iccwt20_2024[[#This Row],[Times]])+2,LEN(iccwt20_2024[[#This Row],[Times]])-FIND(",",iccwt20_2024[[#This Row],[Times]])-1)</f>
        <v>01:00 PM LOCAL  </v>
      </c>
      <c r="D788" s="1" t="str">
        <f>MID(iccwt20_2024[[#This Row],[Times]],FIND(",",iccwt20_2024[[#This Row],[Times]])-3,6)&amp;" 2024"</f>
        <v> 08, 0 2024</v>
      </c>
      <c r="E788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88" t="str">
        <f>TEXT(DATE(2024,MONTH(DATEVALUE(LEFT(iccwt20_2024[[#This Row],[Times]],3)&amp;" 1")),MID(iccwt20_2024[[#This Row],[Times]],5,2)),"dddd")</f>
        <v>Saturday</v>
      </c>
      <c r="G788" t="s">
        <v>701</v>
      </c>
      <c r="H788" t="s">
        <v>426</v>
      </c>
      <c r="I788" t="s">
        <v>423</v>
      </c>
      <c r="J788" t="s">
        <v>702</v>
      </c>
      <c r="K788" t="s">
        <v>27</v>
      </c>
      <c r="L788" s="2">
        <v>0</v>
      </c>
      <c r="M788" s="2">
        <v>0</v>
      </c>
      <c r="N788" s="2">
        <v>0</v>
      </c>
      <c r="O788" s="2">
        <f>iccwt20_2024[[#This Row],[scored_4s]]+iccwt20_2024[[#This Row],[scored_6s]]</f>
        <v>0</v>
      </c>
      <c r="P788" s="2">
        <v>0</v>
      </c>
      <c r="Q788" s="2">
        <v>0</v>
      </c>
      <c r="R788" s="2">
        <v>0</v>
      </c>
      <c r="S788" s="2">
        <v>3</v>
      </c>
      <c r="T788">
        <v>0</v>
      </c>
      <c r="U788">
        <v>32</v>
      </c>
      <c r="V788">
        <v>0</v>
      </c>
      <c r="W788">
        <v>0</v>
      </c>
      <c r="X788">
        <v>0</v>
      </c>
      <c r="Y788">
        <v>10.6999998092651</v>
      </c>
      <c r="Z788">
        <v>787</v>
      </c>
    </row>
    <row r="789" spans="1:26">
      <c r="A789" t="s">
        <v>23</v>
      </c>
      <c r="B789" t="s">
        <v>31</v>
      </c>
      <c r="C789" s="1" t="str">
        <f>MID(iccwt20_2024[[#This Row],[Times]],FIND(",",iccwt20_2024[[#This Row],[Times]])+2,LEN(iccwt20_2024[[#This Row],[Times]])-FIND(",",iccwt20_2024[[#This Row],[Times]])-1)</f>
        <v>01:00 PM LOCAL  </v>
      </c>
      <c r="D789" s="1" t="str">
        <f>MID(iccwt20_2024[[#This Row],[Times]],FIND(",",iccwt20_2024[[#This Row],[Times]])-3,6)&amp;" 2024"</f>
        <v> 08, 0 2024</v>
      </c>
      <c r="E789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89" t="str">
        <f>TEXT(DATE(2024,MONTH(DATEVALUE(LEFT(iccwt20_2024[[#This Row],[Times]],3)&amp;" 1")),MID(iccwt20_2024[[#This Row],[Times]],5,2)),"dddd")</f>
        <v>Saturday</v>
      </c>
      <c r="G789" t="s">
        <v>701</v>
      </c>
      <c r="H789" t="s">
        <v>426</v>
      </c>
      <c r="I789" t="s">
        <v>423</v>
      </c>
      <c r="J789" t="s">
        <v>702</v>
      </c>
      <c r="K789" t="s">
        <v>116</v>
      </c>
      <c r="L789" s="2">
        <v>0</v>
      </c>
      <c r="M789" s="2">
        <v>0</v>
      </c>
      <c r="N789" s="2">
        <v>0</v>
      </c>
      <c r="O789" s="2">
        <f>iccwt20_2024[[#This Row],[scored_4s]]+iccwt20_2024[[#This Row],[scored_6s]]</f>
        <v>0</v>
      </c>
      <c r="P789" s="2">
        <v>0</v>
      </c>
      <c r="Q789" s="2">
        <v>0</v>
      </c>
      <c r="R789" s="2">
        <v>0</v>
      </c>
      <c r="S789" s="2">
        <v>4</v>
      </c>
      <c r="T789">
        <v>0</v>
      </c>
      <c r="U789">
        <v>41</v>
      </c>
      <c r="V789">
        <v>1</v>
      </c>
      <c r="W789">
        <v>0</v>
      </c>
      <c r="X789">
        <v>1</v>
      </c>
      <c r="Y789">
        <v>10.1999998092651</v>
      </c>
      <c r="Z789">
        <v>788</v>
      </c>
    </row>
    <row r="790" spans="1:26">
      <c r="A790" t="s">
        <v>23</v>
      </c>
      <c r="B790" t="s">
        <v>31</v>
      </c>
      <c r="C790" s="1" t="str">
        <f>MID(iccwt20_2024[[#This Row],[Times]],FIND(",",iccwt20_2024[[#This Row],[Times]])+2,LEN(iccwt20_2024[[#This Row],[Times]])-FIND(",",iccwt20_2024[[#This Row],[Times]])-1)</f>
        <v>01:00 PM LOCAL  </v>
      </c>
      <c r="D790" s="1" t="str">
        <f>MID(iccwt20_2024[[#This Row],[Times]],FIND(",",iccwt20_2024[[#This Row],[Times]])-3,6)&amp;" 2024"</f>
        <v> 08, 0 2024</v>
      </c>
      <c r="E790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0" t="str">
        <f>TEXT(DATE(2024,MONTH(DATEVALUE(LEFT(iccwt20_2024[[#This Row],[Times]],3)&amp;" 1")),MID(iccwt20_2024[[#This Row],[Times]],5,2)),"dddd")</f>
        <v>Saturday</v>
      </c>
      <c r="G790" t="s">
        <v>701</v>
      </c>
      <c r="H790" t="s">
        <v>426</v>
      </c>
      <c r="I790" t="s">
        <v>423</v>
      </c>
      <c r="J790" t="s">
        <v>702</v>
      </c>
      <c r="K790" t="s">
        <v>216</v>
      </c>
      <c r="L790" s="2">
        <v>0</v>
      </c>
      <c r="M790" s="2">
        <v>0</v>
      </c>
      <c r="N790" s="2">
        <v>0</v>
      </c>
      <c r="O790" s="2">
        <f>iccwt20_2024[[#This Row],[scored_4s]]+iccwt20_2024[[#This Row],[scored_6s]]</f>
        <v>0</v>
      </c>
      <c r="P790" s="2">
        <v>0</v>
      </c>
      <c r="Q790" s="2">
        <v>0</v>
      </c>
      <c r="R790" s="2">
        <v>0</v>
      </c>
      <c r="S790" s="2">
        <v>4</v>
      </c>
      <c r="T790">
        <v>0</v>
      </c>
      <c r="U790">
        <v>44</v>
      </c>
      <c r="V790">
        <v>2</v>
      </c>
      <c r="W790">
        <v>0</v>
      </c>
      <c r="X790">
        <v>4</v>
      </c>
      <c r="Y790">
        <v>11</v>
      </c>
      <c r="Z790">
        <v>789</v>
      </c>
    </row>
    <row r="791" spans="1:26">
      <c r="A791" t="s">
        <v>23</v>
      </c>
      <c r="B791" t="s">
        <v>31</v>
      </c>
      <c r="C791" s="1" t="str">
        <f>MID(iccwt20_2024[[#This Row],[Times]],FIND(",",iccwt20_2024[[#This Row],[Times]])+2,LEN(iccwt20_2024[[#This Row],[Times]])-FIND(",",iccwt20_2024[[#This Row],[Times]])-1)</f>
        <v>01:00 PM LOCAL  </v>
      </c>
      <c r="D791" s="1" t="str">
        <f>MID(iccwt20_2024[[#This Row],[Times]],FIND(",",iccwt20_2024[[#This Row],[Times]])-3,6)&amp;" 2024"</f>
        <v> 08, 0 2024</v>
      </c>
      <c r="E791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1" t="str">
        <f>TEXT(DATE(2024,MONTH(DATEVALUE(LEFT(iccwt20_2024[[#This Row],[Times]],3)&amp;" 1")),MID(iccwt20_2024[[#This Row],[Times]],5,2)),"dddd")</f>
        <v>Saturday</v>
      </c>
      <c r="G791" t="s">
        <v>701</v>
      </c>
      <c r="H791" t="s">
        <v>423</v>
      </c>
      <c r="I791" t="s">
        <v>426</v>
      </c>
      <c r="J791" t="s">
        <v>710</v>
      </c>
      <c r="K791" t="s">
        <v>249</v>
      </c>
      <c r="L791" s="2">
        <v>0</v>
      </c>
      <c r="M791" s="2">
        <v>0</v>
      </c>
      <c r="N791" s="2">
        <v>0</v>
      </c>
      <c r="O791" s="2">
        <f>iccwt20_2024[[#This Row],[scored_4s]]+iccwt20_2024[[#This Row],[scored_6s]]</f>
        <v>0</v>
      </c>
      <c r="P791" s="2">
        <v>0</v>
      </c>
      <c r="Q791" s="2">
        <v>0</v>
      </c>
      <c r="R791" s="2">
        <v>0</v>
      </c>
      <c r="S791" s="2">
        <v>3</v>
      </c>
      <c r="T791">
        <v>0</v>
      </c>
      <c r="U791">
        <v>37</v>
      </c>
      <c r="V791">
        <v>0</v>
      </c>
      <c r="W791">
        <v>0</v>
      </c>
      <c r="X791">
        <v>2</v>
      </c>
      <c r="Y791">
        <v>12.3000001907349</v>
      </c>
      <c r="Z791">
        <v>790</v>
      </c>
    </row>
    <row r="792" spans="1:26">
      <c r="A792" t="s">
        <v>23</v>
      </c>
      <c r="B792" t="s">
        <v>31</v>
      </c>
      <c r="C792" s="1" t="str">
        <f>MID(iccwt20_2024[[#This Row],[Times]],FIND(",",iccwt20_2024[[#This Row],[Times]])+2,LEN(iccwt20_2024[[#This Row],[Times]])-FIND(",",iccwt20_2024[[#This Row],[Times]])-1)</f>
        <v>01:00 PM LOCAL  </v>
      </c>
      <c r="D792" s="1" t="str">
        <f>MID(iccwt20_2024[[#This Row],[Times]],FIND(",",iccwt20_2024[[#This Row],[Times]])-3,6)&amp;" 2024"</f>
        <v> 08, 0 2024</v>
      </c>
      <c r="E792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2" t="str">
        <f>TEXT(DATE(2024,MONTH(DATEVALUE(LEFT(iccwt20_2024[[#This Row],[Times]],3)&amp;" 1")),MID(iccwt20_2024[[#This Row],[Times]],5,2)),"dddd")</f>
        <v>Saturday</v>
      </c>
      <c r="G792" t="s">
        <v>701</v>
      </c>
      <c r="H792" t="s">
        <v>423</v>
      </c>
      <c r="I792" t="s">
        <v>426</v>
      </c>
      <c r="J792" t="s">
        <v>710</v>
      </c>
      <c r="K792" t="s">
        <v>186</v>
      </c>
      <c r="L792" s="2">
        <v>0</v>
      </c>
      <c r="M792" s="2">
        <v>0</v>
      </c>
      <c r="N792" s="2">
        <v>0</v>
      </c>
      <c r="O792" s="2">
        <f>iccwt20_2024[[#This Row],[scored_4s]]+iccwt20_2024[[#This Row],[scored_6s]]</f>
        <v>0</v>
      </c>
      <c r="P792" s="2">
        <v>0</v>
      </c>
      <c r="Q792" s="2">
        <v>0</v>
      </c>
      <c r="R792" s="2">
        <v>0</v>
      </c>
      <c r="S792" s="2">
        <v>4</v>
      </c>
      <c r="T792">
        <v>0</v>
      </c>
      <c r="U792">
        <v>28</v>
      </c>
      <c r="V792">
        <v>1</v>
      </c>
      <c r="W792">
        <v>0</v>
      </c>
      <c r="X792">
        <v>0</v>
      </c>
      <c r="Y792">
        <v>7</v>
      </c>
      <c r="Z792">
        <v>791</v>
      </c>
    </row>
    <row r="793" spans="1:26">
      <c r="A793" t="s">
        <v>23</v>
      </c>
      <c r="B793" t="s">
        <v>31</v>
      </c>
      <c r="C793" s="1" t="str">
        <f>MID(iccwt20_2024[[#This Row],[Times]],FIND(",",iccwt20_2024[[#This Row],[Times]])+2,LEN(iccwt20_2024[[#This Row],[Times]])-FIND(",",iccwt20_2024[[#This Row],[Times]])-1)</f>
        <v>01:00 PM LOCAL  </v>
      </c>
      <c r="D793" s="1" t="str">
        <f>MID(iccwt20_2024[[#This Row],[Times]],FIND(",",iccwt20_2024[[#This Row],[Times]])-3,6)&amp;" 2024"</f>
        <v> 08, 0 2024</v>
      </c>
      <c r="E793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3" t="str">
        <f>TEXT(DATE(2024,MONTH(DATEVALUE(LEFT(iccwt20_2024[[#This Row],[Times]],3)&amp;" 1")),MID(iccwt20_2024[[#This Row],[Times]],5,2)),"dddd")</f>
        <v>Saturday</v>
      </c>
      <c r="G793" t="s">
        <v>701</v>
      </c>
      <c r="H793" t="s">
        <v>423</v>
      </c>
      <c r="I793" t="s">
        <v>426</v>
      </c>
      <c r="J793" t="s">
        <v>710</v>
      </c>
      <c r="K793" t="s">
        <v>293</v>
      </c>
      <c r="L793" s="2">
        <v>0</v>
      </c>
      <c r="M793" s="2">
        <v>0</v>
      </c>
      <c r="N793" s="2">
        <v>0</v>
      </c>
      <c r="O793" s="2">
        <f>iccwt20_2024[[#This Row],[scored_4s]]+iccwt20_2024[[#This Row],[scored_6s]]</f>
        <v>0</v>
      </c>
      <c r="P793" s="2">
        <v>0</v>
      </c>
      <c r="Q793" s="2">
        <v>0</v>
      </c>
      <c r="R793" s="2">
        <v>0</v>
      </c>
      <c r="S793" s="2">
        <v>4</v>
      </c>
      <c r="T793">
        <v>0</v>
      </c>
      <c r="U793">
        <v>23</v>
      </c>
      <c r="V793">
        <v>2</v>
      </c>
      <c r="W793">
        <v>0</v>
      </c>
      <c r="X793">
        <v>1</v>
      </c>
      <c r="Y793">
        <v>5.80000019073486</v>
      </c>
      <c r="Z793">
        <v>792</v>
      </c>
    </row>
    <row r="794" spans="1:26">
      <c r="A794" t="s">
        <v>23</v>
      </c>
      <c r="B794" t="s">
        <v>31</v>
      </c>
      <c r="C794" s="1" t="str">
        <f>MID(iccwt20_2024[[#This Row],[Times]],FIND(",",iccwt20_2024[[#This Row],[Times]])+2,LEN(iccwt20_2024[[#This Row],[Times]])-FIND(",",iccwt20_2024[[#This Row],[Times]])-1)</f>
        <v>01:00 PM LOCAL  </v>
      </c>
      <c r="D794" s="1" t="str">
        <f>MID(iccwt20_2024[[#This Row],[Times]],FIND(",",iccwt20_2024[[#This Row],[Times]])-3,6)&amp;" 2024"</f>
        <v> 08, 0 2024</v>
      </c>
      <c r="E794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4" t="str">
        <f>TEXT(DATE(2024,MONTH(DATEVALUE(LEFT(iccwt20_2024[[#This Row],[Times]],3)&amp;" 1")),MID(iccwt20_2024[[#This Row],[Times]],5,2)),"dddd")</f>
        <v>Saturday</v>
      </c>
      <c r="G794" t="s">
        <v>701</v>
      </c>
      <c r="H794" t="s">
        <v>423</v>
      </c>
      <c r="I794" t="s">
        <v>426</v>
      </c>
      <c r="J794" t="s">
        <v>710</v>
      </c>
      <c r="K794" t="s">
        <v>227</v>
      </c>
      <c r="L794" s="2">
        <v>0</v>
      </c>
      <c r="M794" s="2">
        <v>0</v>
      </c>
      <c r="N794" s="2">
        <v>0</v>
      </c>
      <c r="O794" s="2">
        <f>iccwt20_2024[[#This Row],[scored_4s]]+iccwt20_2024[[#This Row],[scored_6s]]</f>
        <v>0</v>
      </c>
      <c r="P794" s="2">
        <v>0</v>
      </c>
      <c r="Q794" s="2">
        <v>0</v>
      </c>
      <c r="R794" s="2">
        <v>0</v>
      </c>
      <c r="S794" s="2">
        <v>3</v>
      </c>
      <c r="T794">
        <v>0</v>
      </c>
      <c r="U794">
        <v>24</v>
      </c>
      <c r="V794">
        <v>1</v>
      </c>
      <c r="W794">
        <v>0</v>
      </c>
      <c r="X794">
        <v>2</v>
      </c>
      <c r="Y794">
        <v>8</v>
      </c>
      <c r="Z794">
        <v>793</v>
      </c>
    </row>
    <row r="795" spans="1:26">
      <c r="A795" t="s">
        <v>23</v>
      </c>
      <c r="B795" t="s">
        <v>31</v>
      </c>
      <c r="C795" s="1" t="str">
        <f>MID(iccwt20_2024[[#This Row],[Times]],FIND(",",iccwt20_2024[[#This Row],[Times]])+2,LEN(iccwt20_2024[[#This Row],[Times]])-FIND(",",iccwt20_2024[[#This Row],[Times]])-1)</f>
        <v>01:00 PM LOCAL  </v>
      </c>
      <c r="D795" s="1" t="str">
        <f>MID(iccwt20_2024[[#This Row],[Times]],FIND(",",iccwt20_2024[[#This Row],[Times]])-3,6)&amp;" 2024"</f>
        <v> 08, 0 2024</v>
      </c>
      <c r="E795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5" t="str">
        <f>TEXT(DATE(2024,MONTH(DATEVALUE(LEFT(iccwt20_2024[[#This Row],[Times]],3)&amp;" 1")),MID(iccwt20_2024[[#This Row],[Times]],5,2)),"dddd")</f>
        <v>Saturday</v>
      </c>
      <c r="G795" t="s">
        <v>701</v>
      </c>
      <c r="H795" t="s">
        <v>423</v>
      </c>
      <c r="I795" t="s">
        <v>426</v>
      </c>
      <c r="J795" t="s">
        <v>710</v>
      </c>
      <c r="K795" t="s">
        <v>24</v>
      </c>
      <c r="L795" s="2">
        <v>0</v>
      </c>
      <c r="M795" s="2">
        <v>0</v>
      </c>
      <c r="N795" s="2">
        <v>0</v>
      </c>
      <c r="O795" s="2">
        <f>iccwt20_2024[[#This Row],[scored_4s]]+iccwt20_2024[[#This Row],[scored_6s]]</f>
        <v>0</v>
      </c>
      <c r="P795" s="2">
        <v>0</v>
      </c>
      <c r="Q795" s="2">
        <v>0</v>
      </c>
      <c r="R795" s="2">
        <v>0</v>
      </c>
      <c r="S795" s="2">
        <v>4</v>
      </c>
      <c r="T795">
        <v>0</v>
      </c>
      <c r="U795">
        <v>28</v>
      </c>
      <c r="V795">
        <v>2</v>
      </c>
      <c r="W795">
        <v>0</v>
      </c>
      <c r="X795">
        <v>0</v>
      </c>
      <c r="Y795">
        <v>7</v>
      </c>
      <c r="Z795">
        <v>794</v>
      </c>
    </row>
    <row r="796" spans="1:26">
      <c r="A796" t="s">
        <v>23</v>
      </c>
      <c r="B796" t="s">
        <v>31</v>
      </c>
      <c r="C796" s="1" t="str">
        <f>MID(iccwt20_2024[[#This Row],[Times]],FIND(",",iccwt20_2024[[#This Row],[Times]])+2,LEN(iccwt20_2024[[#This Row],[Times]])-FIND(",",iccwt20_2024[[#This Row],[Times]])-1)</f>
        <v>01:00 PM LOCAL  </v>
      </c>
      <c r="D796" s="1" t="str">
        <f>MID(iccwt20_2024[[#This Row],[Times]],FIND(",",iccwt20_2024[[#This Row],[Times]])-3,6)&amp;" 2024"</f>
        <v> 08, 0 2024</v>
      </c>
      <c r="E796" s="1">
        <f>DATE(2024,MID(iccwt20_2024[[#This Row],[Date]],FIND(" ",iccwt20_2024[[#This Row],[Date]])+1,2),LEFT(iccwt20_2024[[#This Row],[Date]],FIND(",",iccwt20_2024[[#This Row],[Date]])-1))+TIMEVALUE(LEFT(iccwt20_2024[[#This Row],[Time]],8))</f>
        <v>45512.5416666667</v>
      </c>
      <c r="F796" t="str">
        <f>TEXT(DATE(2024,MONTH(DATEVALUE(LEFT(iccwt20_2024[[#This Row],[Times]],3)&amp;" 1")),MID(iccwt20_2024[[#This Row],[Times]],5,2)),"dddd")</f>
        <v>Saturday</v>
      </c>
      <c r="G796" t="s">
        <v>701</v>
      </c>
      <c r="H796" t="s">
        <v>423</v>
      </c>
      <c r="I796" t="s">
        <v>426</v>
      </c>
      <c r="J796" t="s">
        <v>710</v>
      </c>
      <c r="K796" t="s">
        <v>150</v>
      </c>
      <c r="L796" s="2">
        <v>0</v>
      </c>
      <c r="M796" s="2">
        <v>0</v>
      </c>
      <c r="N796" s="2">
        <v>0</v>
      </c>
      <c r="O796" s="2">
        <f>iccwt20_2024[[#This Row],[scored_4s]]+iccwt20_2024[[#This Row],[scored_6s]]</f>
        <v>0</v>
      </c>
      <c r="P796" s="2">
        <v>0</v>
      </c>
      <c r="Q796" s="2">
        <v>0</v>
      </c>
      <c r="R796" s="2">
        <v>0</v>
      </c>
      <c r="S796" s="2">
        <v>2</v>
      </c>
      <c r="T796">
        <v>0</v>
      </c>
      <c r="U796">
        <v>22</v>
      </c>
      <c r="V796">
        <v>0</v>
      </c>
      <c r="W796">
        <v>0</v>
      </c>
      <c r="X796">
        <v>0</v>
      </c>
      <c r="Y796">
        <v>11</v>
      </c>
      <c r="Z796">
        <v>795</v>
      </c>
    </row>
    <row r="797" spans="1:26">
      <c r="A797" t="s">
        <v>102</v>
      </c>
      <c r="B797" t="s">
        <v>37</v>
      </c>
      <c r="C797" s="1" t="str">
        <f>MID(iccwt20_2024[[#This Row],[Times]],FIND(",",iccwt20_2024[[#This Row],[Times]])+2,LEN(iccwt20_2024[[#This Row],[Times]])-FIND(",",iccwt20_2024[[#This Row],[Times]])-1)</f>
        <v>08:30 PM LOCAL  </v>
      </c>
      <c r="D797" s="1" t="str">
        <f>MID(iccwt20_2024[[#This Row],[Times]],FIND(",",iccwt20_2024[[#This Row],[Times]])-3,6)&amp;" 2024"</f>
        <v> 08, 0 2024</v>
      </c>
      <c r="E797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797" t="str">
        <f>TEXT(DATE(2024,MONTH(DATEVALUE(LEFT(iccwt20_2024[[#This Row],[Times]],3)&amp;" 1")),MID(iccwt20_2024[[#This Row],[Times]],5,2)),"dddd")</f>
        <v>Saturday</v>
      </c>
      <c r="G797" t="s">
        <v>716</v>
      </c>
      <c r="H797" t="s">
        <v>440</v>
      </c>
      <c r="I797" t="s">
        <v>442</v>
      </c>
      <c r="J797" t="s">
        <v>717</v>
      </c>
      <c r="K797" t="s">
        <v>42</v>
      </c>
      <c r="L797" s="2">
        <v>0</v>
      </c>
      <c r="M797" s="2">
        <v>0</v>
      </c>
      <c r="N797" s="2">
        <v>0</v>
      </c>
      <c r="O797" s="2">
        <f>iccwt20_2024[[#This Row],[scored_4s]]+iccwt20_2024[[#This Row],[scored_6s]]</f>
        <v>0</v>
      </c>
      <c r="P797" s="2">
        <v>0</v>
      </c>
      <c r="Q797" s="2">
        <v>0</v>
      </c>
      <c r="R797" s="2">
        <v>0</v>
      </c>
      <c r="S797" s="2">
        <v>3</v>
      </c>
      <c r="T797">
        <v>0</v>
      </c>
      <c r="U797">
        <v>16</v>
      </c>
      <c r="V797">
        <v>1</v>
      </c>
      <c r="W797">
        <v>0</v>
      </c>
      <c r="X797">
        <v>0</v>
      </c>
      <c r="Y797">
        <v>5.30000019073486</v>
      </c>
      <c r="Z797">
        <v>796</v>
      </c>
    </row>
    <row r="798" spans="1:26">
      <c r="A798" t="s">
        <v>102</v>
      </c>
      <c r="B798" t="s">
        <v>37</v>
      </c>
      <c r="C798" s="1" t="str">
        <f>MID(iccwt20_2024[[#This Row],[Times]],FIND(",",iccwt20_2024[[#This Row],[Times]])+2,LEN(iccwt20_2024[[#This Row],[Times]])-FIND(",",iccwt20_2024[[#This Row],[Times]])-1)</f>
        <v>08:30 PM LOCAL  </v>
      </c>
      <c r="D798" s="1" t="str">
        <f>MID(iccwt20_2024[[#This Row],[Times]],FIND(",",iccwt20_2024[[#This Row],[Times]])-3,6)&amp;" 2024"</f>
        <v> 08, 0 2024</v>
      </c>
      <c r="E798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798" t="str">
        <f>TEXT(DATE(2024,MONTH(DATEVALUE(LEFT(iccwt20_2024[[#This Row],[Times]],3)&amp;" 1")),MID(iccwt20_2024[[#This Row],[Times]],5,2)),"dddd")</f>
        <v>Saturday</v>
      </c>
      <c r="G798" t="s">
        <v>716</v>
      </c>
      <c r="H798" t="s">
        <v>440</v>
      </c>
      <c r="I798" t="s">
        <v>442</v>
      </c>
      <c r="J798" t="s">
        <v>717</v>
      </c>
      <c r="K798" t="s">
        <v>120</v>
      </c>
      <c r="L798" s="2">
        <v>0</v>
      </c>
      <c r="M798" s="2">
        <v>0</v>
      </c>
      <c r="N798" s="2">
        <v>0</v>
      </c>
      <c r="O798" s="2">
        <f>iccwt20_2024[[#This Row],[scored_4s]]+iccwt20_2024[[#This Row],[scored_6s]]</f>
        <v>0</v>
      </c>
      <c r="P798" s="2">
        <v>0</v>
      </c>
      <c r="Q798" s="2">
        <v>0</v>
      </c>
      <c r="R798" s="2">
        <v>0</v>
      </c>
      <c r="S798" s="2">
        <v>4</v>
      </c>
      <c r="T798">
        <v>0</v>
      </c>
      <c r="U798">
        <v>42</v>
      </c>
      <c r="V798">
        <v>1</v>
      </c>
      <c r="W798">
        <v>1</v>
      </c>
      <c r="X798">
        <v>3</v>
      </c>
      <c r="Y798">
        <v>10.5</v>
      </c>
      <c r="Z798">
        <v>797</v>
      </c>
    </row>
    <row r="799" spans="1:26">
      <c r="A799" t="s">
        <v>102</v>
      </c>
      <c r="B799" t="s">
        <v>37</v>
      </c>
      <c r="C799" s="1" t="str">
        <f>MID(iccwt20_2024[[#This Row],[Times]],FIND(",",iccwt20_2024[[#This Row],[Times]])+2,LEN(iccwt20_2024[[#This Row],[Times]])-FIND(",",iccwt20_2024[[#This Row],[Times]])-1)</f>
        <v>08:30 PM LOCAL  </v>
      </c>
      <c r="D799" s="1" t="str">
        <f>MID(iccwt20_2024[[#This Row],[Times]],FIND(",",iccwt20_2024[[#This Row],[Times]])-3,6)&amp;" 2024"</f>
        <v> 08, 0 2024</v>
      </c>
      <c r="E799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799" t="str">
        <f>TEXT(DATE(2024,MONTH(DATEVALUE(LEFT(iccwt20_2024[[#This Row],[Times]],3)&amp;" 1")),MID(iccwt20_2024[[#This Row],[Times]],5,2)),"dddd")</f>
        <v>Saturday</v>
      </c>
      <c r="G799" t="s">
        <v>716</v>
      </c>
      <c r="H799" t="s">
        <v>440</v>
      </c>
      <c r="I799" t="s">
        <v>442</v>
      </c>
      <c r="J799" t="s">
        <v>717</v>
      </c>
      <c r="K799" t="s">
        <v>188</v>
      </c>
      <c r="L799" s="2">
        <v>0</v>
      </c>
      <c r="M799" s="2">
        <v>0</v>
      </c>
      <c r="N799" s="2">
        <v>0</v>
      </c>
      <c r="O799" s="2">
        <f>iccwt20_2024[[#This Row],[scored_4s]]+iccwt20_2024[[#This Row],[scored_6s]]</f>
        <v>0</v>
      </c>
      <c r="P799" s="2">
        <v>0</v>
      </c>
      <c r="Q799" s="2">
        <v>0</v>
      </c>
      <c r="R799" s="2">
        <v>0</v>
      </c>
      <c r="S799" s="2">
        <v>3</v>
      </c>
      <c r="T799">
        <v>0</v>
      </c>
      <c r="U799">
        <v>29</v>
      </c>
      <c r="V799">
        <v>0</v>
      </c>
      <c r="W799">
        <v>1</v>
      </c>
      <c r="X799">
        <v>0</v>
      </c>
      <c r="Y799">
        <v>9.69999980926514</v>
      </c>
      <c r="Z799">
        <v>798</v>
      </c>
    </row>
    <row r="800" spans="1:26">
      <c r="A800" t="s">
        <v>102</v>
      </c>
      <c r="B800" t="s">
        <v>37</v>
      </c>
      <c r="C800" s="1" t="str">
        <f>MID(iccwt20_2024[[#This Row],[Times]],FIND(",",iccwt20_2024[[#This Row],[Times]])+2,LEN(iccwt20_2024[[#This Row],[Times]])-FIND(",",iccwt20_2024[[#This Row],[Times]])-1)</f>
        <v>08:30 PM LOCAL  </v>
      </c>
      <c r="D800" s="1" t="str">
        <f>MID(iccwt20_2024[[#This Row],[Times]],FIND(",",iccwt20_2024[[#This Row],[Times]])-3,6)&amp;" 2024"</f>
        <v> 08, 0 2024</v>
      </c>
      <c r="E800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0" t="str">
        <f>TEXT(DATE(2024,MONTH(DATEVALUE(LEFT(iccwt20_2024[[#This Row],[Times]],3)&amp;" 1")),MID(iccwt20_2024[[#This Row],[Times]],5,2)),"dddd")</f>
        <v>Saturday</v>
      </c>
      <c r="G800" t="s">
        <v>716</v>
      </c>
      <c r="H800" t="s">
        <v>440</v>
      </c>
      <c r="I800" t="s">
        <v>442</v>
      </c>
      <c r="J800" t="s">
        <v>717</v>
      </c>
      <c r="K800" t="s">
        <v>287</v>
      </c>
      <c r="L800" s="2">
        <v>0</v>
      </c>
      <c r="M800" s="2">
        <v>0</v>
      </c>
      <c r="N800" s="2">
        <v>0</v>
      </c>
      <c r="O800" s="2">
        <f>iccwt20_2024[[#This Row],[scored_4s]]+iccwt20_2024[[#This Row],[scored_6s]]</f>
        <v>0</v>
      </c>
      <c r="P800" s="2">
        <v>0</v>
      </c>
      <c r="Q800" s="2">
        <v>0</v>
      </c>
      <c r="R800" s="2">
        <v>0</v>
      </c>
      <c r="S800" s="2">
        <v>3</v>
      </c>
      <c r="T800">
        <v>0</v>
      </c>
      <c r="U800">
        <v>29</v>
      </c>
      <c r="V800">
        <v>0</v>
      </c>
      <c r="W800">
        <v>1</v>
      </c>
      <c r="X800">
        <v>0</v>
      </c>
      <c r="Y800">
        <v>9.69999980926514</v>
      </c>
      <c r="Z800">
        <v>799</v>
      </c>
    </row>
    <row r="801" spans="1:26">
      <c r="A801" t="s">
        <v>102</v>
      </c>
      <c r="B801" t="s">
        <v>37</v>
      </c>
      <c r="C801" s="1" t="str">
        <f>MID(iccwt20_2024[[#This Row],[Times]],FIND(",",iccwt20_2024[[#This Row],[Times]])+2,LEN(iccwt20_2024[[#This Row],[Times]])-FIND(",",iccwt20_2024[[#This Row],[Times]])-1)</f>
        <v>08:30 PM LOCAL  </v>
      </c>
      <c r="D801" s="1" t="str">
        <f>MID(iccwt20_2024[[#This Row],[Times]],FIND(",",iccwt20_2024[[#This Row],[Times]])-3,6)&amp;" 2024"</f>
        <v> 08, 0 2024</v>
      </c>
      <c r="E801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1" t="str">
        <f>TEXT(DATE(2024,MONTH(DATEVALUE(LEFT(iccwt20_2024[[#This Row],[Times]],3)&amp;" 1")),MID(iccwt20_2024[[#This Row],[Times]],5,2)),"dddd")</f>
        <v>Saturday</v>
      </c>
      <c r="G801" t="s">
        <v>716</v>
      </c>
      <c r="H801" t="s">
        <v>440</v>
      </c>
      <c r="I801" t="s">
        <v>442</v>
      </c>
      <c r="J801" t="s">
        <v>717</v>
      </c>
      <c r="K801" t="s">
        <v>233</v>
      </c>
      <c r="L801" s="2">
        <v>0</v>
      </c>
      <c r="M801" s="2">
        <v>0</v>
      </c>
      <c r="N801" s="2">
        <v>0</v>
      </c>
      <c r="O801" s="2">
        <f>iccwt20_2024[[#This Row],[scored_4s]]+iccwt20_2024[[#This Row],[scored_6s]]</f>
        <v>0</v>
      </c>
      <c r="P801" s="2">
        <v>0</v>
      </c>
      <c r="Q801" s="2">
        <v>0</v>
      </c>
      <c r="R801" s="2">
        <v>0</v>
      </c>
      <c r="S801" s="2">
        <v>4</v>
      </c>
      <c r="T801">
        <v>0</v>
      </c>
      <c r="U801">
        <v>31</v>
      </c>
      <c r="V801">
        <v>2</v>
      </c>
      <c r="W801">
        <v>0</v>
      </c>
      <c r="X801">
        <v>2</v>
      </c>
      <c r="Y801">
        <v>7.80000019073486</v>
      </c>
      <c r="Z801">
        <v>800</v>
      </c>
    </row>
    <row r="802" spans="1:26">
      <c r="A802" t="s">
        <v>102</v>
      </c>
      <c r="B802" t="s">
        <v>37</v>
      </c>
      <c r="C802" s="1" t="str">
        <f>MID(iccwt20_2024[[#This Row],[Times]],FIND(",",iccwt20_2024[[#This Row],[Times]])+2,LEN(iccwt20_2024[[#This Row],[Times]])-FIND(",",iccwt20_2024[[#This Row],[Times]])-1)</f>
        <v>08:30 PM LOCAL  </v>
      </c>
      <c r="D802" s="1" t="str">
        <f>MID(iccwt20_2024[[#This Row],[Times]],FIND(",",iccwt20_2024[[#This Row],[Times]])-3,6)&amp;" 2024"</f>
        <v> 08, 0 2024</v>
      </c>
      <c r="E802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2" t="str">
        <f>TEXT(DATE(2024,MONTH(DATEVALUE(LEFT(iccwt20_2024[[#This Row],[Times]],3)&amp;" 1")),MID(iccwt20_2024[[#This Row],[Times]],5,2)),"dddd")</f>
        <v>Saturday</v>
      </c>
      <c r="G802" t="s">
        <v>716</v>
      </c>
      <c r="H802" t="s">
        <v>440</v>
      </c>
      <c r="I802" t="s">
        <v>442</v>
      </c>
      <c r="J802" t="s">
        <v>717</v>
      </c>
      <c r="K802" t="s">
        <v>136</v>
      </c>
      <c r="L802" s="2">
        <v>0</v>
      </c>
      <c r="M802" s="2">
        <v>0</v>
      </c>
      <c r="N802" s="2">
        <v>0</v>
      </c>
      <c r="O802" s="2">
        <f>iccwt20_2024[[#This Row],[scored_4s]]+iccwt20_2024[[#This Row],[scored_6s]]</f>
        <v>0</v>
      </c>
      <c r="P802" s="2">
        <v>0</v>
      </c>
      <c r="Q802" s="2">
        <v>0</v>
      </c>
      <c r="R802" s="2">
        <v>0</v>
      </c>
      <c r="S802" s="2">
        <v>3</v>
      </c>
      <c r="T802">
        <v>0</v>
      </c>
      <c r="U802">
        <v>20</v>
      </c>
      <c r="V802">
        <v>1</v>
      </c>
      <c r="W802">
        <v>0</v>
      </c>
      <c r="X802">
        <v>0</v>
      </c>
      <c r="Y802">
        <v>6.69999980926514</v>
      </c>
      <c r="Z802">
        <v>801</v>
      </c>
    </row>
    <row r="803" spans="1:26">
      <c r="A803" t="s">
        <v>102</v>
      </c>
      <c r="B803" t="s">
        <v>37</v>
      </c>
      <c r="C803" s="1" t="str">
        <f>MID(iccwt20_2024[[#This Row],[Times]],FIND(",",iccwt20_2024[[#This Row],[Times]])+2,LEN(iccwt20_2024[[#This Row],[Times]])-FIND(",",iccwt20_2024[[#This Row],[Times]])-1)</f>
        <v>08:30 PM LOCAL  </v>
      </c>
      <c r="D803" s="1" t="str">
        <f>MID(iccwt20_2024[[#This Row],[Times]],FIND(",",iccwt20_2024[[#This Row],[Times]])-3,6)&amp;" 2024"</f>
        <v> 08, 0 2024</v>
      </c>
      <c r="E803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3" t="str">
        <f>TEXT(DATE(2024,MONTH(DATEVALUE(LEFT(iccwt20_2024[[#This Row],[Times]],3)&amp;" 1")),MID(iccwt20_2024[[#This Row],[Times]],5,2)),"dddd")</f>
        <v>Saturday</v>
      </c>
      <c r="G803" t="s">
        <v>716</v>
      </c>
      <c r="H803" t="s">
        <v>442</v>
      </c>
      <c r="I803" t="s">
        <v>440</v>
      </c>
      <c r="J803" t="s">
        <v>723</v>
      </c>
      <c r="K803" t="s">
        <v>33</v>
      </c>
      <c r="L803" s="2">
        <v>0</v>
      </c>
      <c r="M803" s="2">
        <v>0</v>
      </c>
      <c r="N803" s="2">
        <v>0</v>
      </c>
      <c r="O803" s="2">
        <f>iccwt20_2024[[#This Row],[scored_4s]]+iccwt20_2024[[#This Row],[scored_6s]]</f>
        <v>0</v>
      </c>
      <c r="P803" s="2">
        <v>0</v>
      </c>
      <c r="Q803" s="2">
        <v>0</v>
      </c>
      <c r="R803" s="2">
        <v>0</v>
      </c>
      <c r="S803" s="2">
        <v>4</v>
      </c>
      <c r="T803">
        <v>0</v>
      </c>
      <c r="U803">
        <v>11</v>
      </c>
      <c r="V803">
        <v>5</v>
      </c>
      <c r="W803">
        <v>0</v>
      </c>
      <c r="X803">
        <v>0</v>
      </c>
      <c r="Y803">
        <v>2.79999995231628</v>
      </c>
      <c r="Z803">
        <v>802</v>
      </c>
    </row>
    <row r="804" spans="1:26">
      <c r="A804" t="s">
        <v>102</v>
      </c>
      <c r="B804" t="s">
        <v>37</v>
      </c>
      <c r="C804" s="1" t="str">
        <f>MID(iccwt20_2024[[#This Row],[Times]],FIND(",",iccwt20_2024[[#This Row],[Times]])+2,LEN(iccwt20_2024[[#This Row],[Times]])-FIND(",",iccwt20_2024[[#This Row],[Times]])-1)</f>
        <v>08:30 PM LOCAL  </v>
      </c>
      <c r="D804" s="1" t="str">
        <f>MID(iccwt20_2024[[#This Row],[Times]],FIND(",",iccwt20_2024[[#This Row],[Times]])-3,6)&amp;" 2024"</f>
        <v> 08, 0 2024</v>
      </c>
      <c r="E804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4" t="str">
        <f>TEXT(DATE(2024,MONTH(DATEVALUE(LEFT(iccwt20_2024[[#This Row],[Times]],3)&amp;" 1")),MID(iccwt20_2024[[#This Row],[Times]],5,2)),"dddd")</f>
        <v>Saturday</v>
      </c>
      <c r="G804" t="s">
        <v>716</v>
      </c>
      <c r="H804" t="s">
        <v>442</v>
      </c>
      <c r="I804" t="s">
        <v>440</v>
      </c>
      <c r="J804" t="s">
        <v>723</v>
      </c>
      <c r="K804" t="s">
        <v>321</v>
      </c>
      <c r="L804" s="2">
        <v>0</v>
      </c>
      <c r="M804" s="2">
        <v>0</v>
      </c>
      <c r="N804" s="2">
        <v>0</v>
      </c>
      <c r="O804" s="2">
        <f>iccwt20_2024[[#This Row],[scored_4s]]+iccwt20_2024[[#This Row],[scored_6s]]</f>
        <v>0</v>
      </c>
      <c r="P804" s="2">
        <v>0</v>
      </c>
      <c r="Q804" s="2">
        <v>0</v>
      </c>
      <c r="R804" s="2">
        <v>0</v>
      </c>
      <c r="S804" s="2">
        <v>2</v>
      </c>
      <c r="T804">
        <v>0</v>
      </c>
      <c r="U804">
        <v>9</v>
      </c>
      <c r="V804">
        <v>1</v>
      </c>
      <c r="W804">
        <v>0</v>
      </c>
      <c r="X804">
        <v>0</v>
      </c>
      <c r="Y804">
        <v>4.5</v>
      </c>
      <c r="Z804">
        <v>803</v>
      </c>
    </row>
    <row r="805" spans="1:26">
      <c r="A805" t="s">
        <v>102</v>
      </c>
      <c r="B805" t="s">
        <v>37</v>
      </c>
      <c r="C805" s="1" t="str">
        <f>MID(iccwt20_2024[[#This Row],[Times]],FIND(",",iccwt20_2024[[#This Row],[Times]])+2,LEN(iccwt20_2024[[#This Row],[Times]])-FIND(",",iccwt20_2024[[#This Row],[Times]])-1)</f>
        <v>08:30 PM LOCAL  </v>
      </c>
      <c r="D805" s="1" t="str">
        <f>MID(iccwt20_2024[[#This Row],[Times]],FIND(",",iccwt20_2024[[#This Row],[Times]])-3,6)&amp;" 2024"</f>
        <v> 08, 0 2024</v>
      </c>
      <c r="E805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5" t="str">
        <f>TEXT(DATE(2024,MONTH(DATEVALUE(LEFT(iccwt20_2024[[#This Row],[Times]],3)&amp;" 1")),MID(iccwt20_2024[[#This Row],[Times]],5,2)),"dddd")</f>
        <v>Saturday</v>
      </c>
      <c r="G805" t="s">
        <v>716</v>
      </c>
      <c r="H805" t="s">
        <v>442</v>
      </c>
      <c r="I805" t="s">
        <v>440</v>
      </c>
      <c r="J805" t="s">
        <v>723</v>
      </c>
      <c r="K805" t="s">
        <v>47</v>
      </c>
      <c r="L805" s="2">
        <v>0</v>
      </c>
      <c r="M805" s="2">
        <v>0</v>
      </c>
      <c r="N805" s="2">
        <v>0</v>
      </c>
      <c r="O805" s="2">
        <f>iccwt20_2024[[#This Row],[scored_4s]]+iccwt20_2024[[#This Row],[scored_6s]]</f>
        <v>0</v>
      </c>
      <c r="P805" s="2">
        <v>0</v>
      </c>
      <c r="Q805" s="2">
        <v>0</v>
      </c>
      <c r="R805" s="2">
        <v>0</v>
      </c>
      <c r="S805" s="2">
        <v>1</v>
      </c>
      <c r="T805">
        <v>0</v>
      </c>
      <c r="U805">
        <v>4</v>
      </c>
      <c r="V805">
        <v>1</v>
      </c>
      <c r="W805">
        <v>0</v>
      </c>
      <c r="X805">
        <v>1</v>
      </c>
      <c r="Y805">
        <v>4</v>
      </c>
      <c r="Z805">
        <v>804</v>
      </c>
    </row>
    <row r="806" spans="1:26">
      <c r="A806" t="s">
        <v>102</v>
      </c>
      <c r="B806" t="s">
        <v>37</v>
      </c>
      <c r="C806" s="1" t="str">
        <f>MID(iccwt20_2024[[#This Row],[Times]],FIND(",",iccwt20_2024[[#This Row],[Times]])+2,LEN(iccwt20_2024[[#This Row],[Times]])-FIND(",",iccwt20_2024[[#This Row],[Times]])-1)</f>
        <v>08:30 PM LOCAL  </v>
      </c>
      <c r="D806" s="1" t="str">
        <f>MID(iccwt20_2024[[#This Row],[Times]],FIND(",",iccwt20_2024[[#This Row],[Times]])-3,6)&amp;" 2024"</f>
        <v> 08, 0 2024</v>
      </c>
      <c r="E806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6" t="str">
        <f>TEXT(DATE(2024,MONTH(DATEVALUE(LEFT(iccwt20_2024[[#This Row],[Times]],3)&amp;" 1")),MID(iccwt20_2024[[#This Row],[Times]],5,2)),"dddd")</f>
        <v>Saturday</v>
      </c>
      <c r="G806" t="s">
        <v>716</v>
      </c>
      <c r="H806" t="s">
        <v>442</v>
      </c>
      <c r="I806" t="s">
        <v>440</v>
      </c>
      <c r="J806" t="s">
        <v>723</v>
      </c>
      <c r="K806" t="s">
        <v>45</v>
      </c>
      <c r="L806" s="2">
        <v>0</v>
      </c>
      <c r="M806" s="2">
        <v>0</v>
      </c>
      <c r="N806" s="2">
        <v>0</v>
      </c>
      <c r="O806" s="2">
        <f>iccwt20_2024[[#This Row],[scored_4s]]+iccwt20_2024[[#This Row],[scored_6s]]</f>
        <v>0</v>
      </c>
      <c r="P806" s="2">
        <v>0</v>
      </c>
      <c r="Q806" s="2">
        <v>0</v>
      </c>
      <c r="R806" s="2">
        <v>0</v>
      </c>
      <c r="S806" s="2">
        <v>3</v>
      </c>
      <c r="T806">
        <v>0</v>
      </c>
      <c r="U806">
        <v>6</v>
      </c>
      <c r="V806">
        <v>2</v>
      </c>
      <c r="W806">
        <v>0</v>
      </c>
      <c r="X806">
        <v>1</v>
      </c>
      <c r="Y806">
        <v>2</v>
      </c>
      <c r="Z806">
        <v>805</v>
      </c>
    </row>
    <row r="807" spans="1:26">
      <c r="A807" t="s">
        <v>102</v>
      </c>
      <c r="B807" t="s">
        <v>37</v>
      </c>
      <c r="C807" s="1" t="str">
        <f>MID(iccwt20_2024[[#This Row],[Times]],FIND(",",iccwt20_2024[[#This Row],[Times]])+2,LEN(iccwt20_2024[[#This Row],[Times]])-FIND(",",iccwt20_2024[[#This Row],[Times]])-1)</f>
        <v>08:30 PM LOCAL  </v>
      </c>
      <c r="D807" s="1" t="str">
        <f>MID(iccwt20_2024[[#This Row],[Times]],FIND(",",iccwt20_2024[[#This Row],[Times]])-3,6)&amp;" 2024"</f>
        <v> 08, 0 2024</v>
      </c>
      <c r="E807" s="1">
        <f>DATE(2024,MID(iccwt20_2024[[#This Row],[Date]],FIND(" ",iccwt20_2024[[#This Row],[Date]])+1,2),LEFT(iccwt20_2024[[#This Row],[Date]],FIND(",",iccwt20_2024[[#This Row],[Date]])-1))+TIMEVALUE(LEFT(iccwt20_2024[[#This Row],[Time]],8))</f>
        <v>45512.8541666667</v>
      </c>
      <c r="F807" t="str">
        <f>TEXT(DATE(2024,MONTH(DATEVALUE(LEFT(iccwt20_2024[[#This Row],[Times]],3)&amp;" 1")),MID(iccwt20_2024[[#This Row],[Times]],5,2)),"dddd")</f>
        <v>Saturday</v>
      </c>
      <c r="G807" t="s">
        <v>716</v>
      </c>
      <c r="H807" t="s">
        <v>442</v>
      </c>
      <c r="I807" t="s">
        <v>440</v>
      </c>
      <c r="J807" t="s">
        <v>723</v>
      </c>
      <c r="K807" t="s">
        <v>152</v>
      </c>
      <c r="L807" s="2">
        <v>0</v>
      </c>
      <c r="M807" s="2">
        <v>0</v>
      </c>
      <c r="N807" s="2">
        <v>0</v>
      </c>
      <c r="O807" s="2">
        <f>iccwt20_2024[[#This Row],[scored_4s]]+iccwt20_2024[[#This Row],[scored_6s]]</f>
        <v>0</v>
      </c>
      <c r="P807" s="2">
        <v>0</v>
      </c>
      <c r="Q807" s="2">
        <v>0</v>
      </c>
      <c r="R807" s="2">
        <v>0</v>
      </c>
      <c r="S807" s="2">
        <v>2</v>
      </c>
      <c r="T807">
        <v>0</v>
      </c>
      <c r="U807">
        <v>6</v>
      </c>
      <c r="V807">
        <v>1</v>
      </c>
      <c r="W807">
        <v>0</v>
      </c>
      <c r="X807">
        <v>0</v>
      </c>
      <c r="Y807">
        <v>3</v>
      </c>
      <c r="Z807">
        <v>806</v>
      </c>
    </row>
    <row r="808" spans="1:26">
      <c r="A808" t="s">
        <v>50</v>
      </c>
      <c r="B808" t="s">
        <v>34</v>
      </c>
      <c r="C808" s="1" t="str">
        <f>MID(iccwt20_2024[[#This Row],[Times]],FIND(",",iccwt20_2024[[#This Row],[Times]])+2,LEN(iccwt20_2024[[#This Row],[Times]])-FIND(",",iccwt20_2024[[#This Row],[Times]])-1)</f>
        <v>10:30 AM LOCAL  </v>
      </c>
      <c r="D808" s="1" t="str">
        <f>MID(iccwt20_2024[[#This Row],[Times]],FIND(",",iccwt20_2024[[#This Row],[Times]])-3,6)&amp;" 2024"</f>
        <v> 09, 1 2024</v>
      </c>
      <c r="E808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08" t="str">
        <f>TEXT(DATE(2024,MONTH(DATEVALUE(LEFT(iccwt20_2024[[#This Row],[Times]],3)&amp;" 1")),MID(iccwt20_2024[[#This Row],[Times]],5,2)),"dddd")</f>
        <v>Sunday</v>
      </c>
      <c r="G808" t="s">
        <v>728</v>
      </c>
      <c r="H808" t="s">
        <v>435</v>
      </c>
      <c r="I808" t="s">
        <v>427</v>
      </c>
      <c r="J808" t="s">
        <v>729</v>
      </c>
      <c r="K808" t="s">
        <v>342</v>
      </c>
      <c r="L808" s="2">
        <v>0</v>
      </c>
      <c r="M808" s="2">
        <v>0</v>
      </c>
      <c r="N808" s="2">
        <v>0</v>
      </c>
      <c r="O808" s="2">
        <f>iccwt20_2024[[#This Row],[scored_4s]]+iccwt20_2024[[#This Row],[scored_6s]]</f>
        <v>0</v>
      </c>
      <c r="P808" s="2">
        <v>0</v>
      </c>
      <c r="Q808" s="2">
        <v>0</v>
      </c>
      <c r="R808" s="2">
        <v>0</v>
      </c>
      <c r="S808" s="2">
        <v>4</v>
      </c>
      <c r="T808">
        <v>0</v>
      </c>
      <c r="U808">
        <v>29</v>
      </c>
      <c r="V808">
        <v>1</v>
      </c>
      <c r="W808">
        <v>0</v>
      </c>
      <c r="X808">
        <v>1</v>
      </c>
      <c r="Y808">
        <v>7.19999980926514</v>
      </c>
      <c r="Z808">
        <v>807</v>
      </c>
    </row>
    <row r="809" spans="1:26">
      <c r="A809" t="s">
        <v>50</v>
      </c>
      <c r="B809" t="s">
        <v>34</v>
      </c>
      <c r="C809" s="1" t="str">
        <f>MID(iccwt20_2024[[#This Row],[Times]],FIND(",",iccwt20_2024[[#This Row],[Times]])+2,LEN(iccwt20_2024[[#This Row],[Times]])-FIND(",",iccwt20_2024[[#This Row],[Times]])-1)</f>
        <v>10:30 AM LOCAL  </v>
      </c>
      <c r="D809" s="1" t="str">
        <f>MID(iccwt20_2024[[#This Row],[Times]],FIND(",",iccwt20_2024[[#This Row],[Times]])-3,6)&amp;" 2024"</f>
        <v> 09, 1 2024</v>
      </c>
      <c r="E809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09" t="str">
        <f>TEXT(DATE(2024,MONTH(DATEVALUE(LEFT(iccwt20_2024[[#This Row],[Times]],3)&amp;" 1")),MID(iccwt20_2024[[#This Row],[Times]],5,2)),"dddd")</f>
        <v>Sunday</v>
      </c>
      <c r="G809" t="s">
        <v>728</v>
      </c>
      <c r="H809" t="s">
        <v>435</v>
      </c>
      <c r="I809" t="s">
        <v>427</v>
      </c>
      <c r="J809" t="s">
        <v>729</v>
      </c>
      <c r="K809" t="s">
        <v>270</v>
      </c>
      <c r="L809" s="2">
        <v>0</v>
      </c>
      <c r="M809" s="2">
        <v>0</v>
      </c>
      <c r="N809" s="2">
        <v>0</v>
      </c>
      <c r="O809" s="2">
        <f>iccwt20_2024[[#This Row],[scored_4s]]+iccwt20_2024[[#This Row],[scored_6s]]</f>
        <v>0</v>
      </c>
      <c r="P809" s="2">
        <v>0</v>
      </c>
      <c r="Q809" s="2">
        <v>0</v>
      </c>
      <c r="R809" s="2">
        <v>0</v>
      </c>
      <c r="S809" s="2">
        <v>4</v>
      </c>
      <c r="T809">
        <v>0</v>
      </c>
      <c r="U809">
        <v>21</v>
      </c>
      <c r="V809">
        <v>3</v>
      </c>
      <c r="W809">
        <v>1</v>
      </c>
      <c r="X809">
        <v>2</v>
      </c>
      <c r="Y809">
        <v>5.19999980926514</v>
      </c>
      <c r="Z809">
        <v>808</v>
      </c>
    </row>
    <row r="810" spans="1:26">
      <c r="A810" t="s">
        <v>50</v>
      </c>
      <c r="B810" t="s">
        <v>34</v>
      </c>
      <c r="C810" s="1" t="str">
        <f>MID(iccwt20_2024[[#This Row],[Times]],FIND(",",iccwt20_2024[[#This Row],[Times]])+2,LEN(iccwt20_2024[[#This Row],[Times]])-FIND(",",iccwt20_2024[[#This Row],[Times]])-1)</f>
        <v>10:30 AM LOCAL  </v>
      </c>
      <c r="D810" s="1" t="str">
        <f>MID(iccwt20_2024[[#This Row],[Times]],FIND(",",iccwt20_2024[[#This Row],[Times]])-3,6)&amp;" 2024"</f>
        <v> 09, 1 2024</v>
      </c>
      <c r="E810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0" t="str">
        <f>TEXT(DATE(2024,MONTH(DATEVALUE(LEFT(iccwt20_2024[[#This Row],[Times]],3)&amp;" 1")),MID(iccwt20_2024[[#This Row],[Times]],5,2)),"dddd")</f>
        <v>Sunday</v>
      </c>
      <c r="G810" t="s">
        <v>728</v>
      </c>
      <c r="H810" t="s">
        <v>435</v>
      </c>
      <c r="I810" t="s">
        <v>427</v>
      </c>
      <c r="J810" t="s">
        <v>729</v>
      </c>
      <c r="K810" t="s">
        <v>168</v>
      </c>
      <c r="L810" s="2">
        <v>0</v>
      </c>
      <c r="M810" s="2">
        <v>0</v>
      </c>
      <c r="N810" s="2">
        <v>0</v>
      </c>
      <c r="O810" s="2">
        <f>iccwt20_2024[[#This Row],[scored_4s]]+iccwt20_2024[[#This Row],[scored_6s]]</f>
        <v>0</v>
      </c>
      <c r="P810" s="2">
        <v>0</v>
      </c>
      <c r="Q810" s="2">
        <v>0</v>
      </c>
      <c r="R810" s="2">
        <v>0</v>
      </c>
      <c r="S810" s="2">
        <v>4</v>
      </c>
      <c r="T810">
        <v>0</v>
      </c>
      <c r="U810">
        <v>23</v>
      </c>
      <c r="V810">
        <v>2</v>
      </c>
      <c r="W810">
        <v>0</v>
      </c>
      <c r="X810">
        <v>0</v>
      </c>
      <c r="Y810">
        <v>5.80000019073486</v>
      </c>
      <c r="Z810">
        <v>809</v>
      </c>
    </row>
    <row r="811" spans="1:26">
      <c r="A811" t="s">
        <v>50</v>
      </c>
      <c r="B811" t="s">
        <v>34</v>
      </c>
      <c r="C811" s="1" t="str">
        <f>MID(iccwt20_2024[[#This Row],[Times]],FIND(",",iccwt20_2024[[#This Row],[Times]])+2,LEN(iccwt20_2024[[#This Row],[Times]])-FIND(",",iccwt20_2024[[#This Row],[Times]])-1)</f>
        <v>10:30 AM LOCAL  </v>
      </c>
      <c r="D811" s="1" t="str">
        <f>MID(iccwt20_2024[[#This Row],[Times]],FIND(",",iccwt20_2024[[#This Row],[Times]])-3,6)&amp;" 2024"</f>
        <v> 09, 1 2024</v>
      </c>
      <c r="E811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1" t="str">
        <f>TEXT(DATE(2024,MONTH(DATEVALUE(LEFT(iccwt20_2024[[#This Row],[Times]],3)&amp;" 1")),MID(iccwt20_2024[[#This Row],[Times]],5,2)),"dddd")</f>
        <v>Sunday</v>
      </c>
      <c r="G811" t="s">
        <v>728</v>
      </c>
      <c r="H811" t="s">
        <v>435</v>
      </c>
      <c r="I811" t="s">
        <v>427</v>
      </c>
      <c r="J811" t="s">
        <v>729</v>
      </c>
      <c r="K811" t="s">
        <v>169</v>
      </c>
      <c r="L811" s="2">
        <v>0</v>
      </c>
      <c r="M811" s="2">
        <v>0</v>
      </c>
      <c r="N811" s="2">
        <v>0</v>
      </c>
      <c r="O811" s="2">
        <f>iccwt20_2024[[#This Row],[scored_4s]]+iccwt20_2024[[#This Row],[scored_6s]]</f>
        <v>0</v>
      </c>
      <c r="P811" s="2">
        <v>0</v>
      </c>
      <c r="Q811" s="2">
        <v>0</v>
      </c>
      <c r="R811" s="2">
        <v>0</v>
      </c>
      <c r="S811" s="2">
        <v>1</v>
      </c>
      <c r="T811">
        <v>0</v>
      </c>
      <c r="U811">
        <v>7</v>
      </c>
      <c r="V811">
        <v>0</v>
      </c>
      <c r="W811">
        <v>0</v>
      </c>
      <c r="X811">
        <v>1</v>
      </c>
      <c r="Y811">
        <v>7</v>
      </c>
      <c r="Z811">
        <v>810</v>
      </c>
    </row>
    <row r="812" spans="1:26">
      <c r="A812" t="s">
        <v>50</v>
      </c>
      <c r="B812" t="s">
        <v>34</v>
      </c>
      <c r="C812" s="1" t="str">
        <f>MID(iccwt20_2024[[#This Row],[Times]],FIND(",",iccwt20_2024[[#This Row],[Times]])+2,LEN(iccwt20_2024[[#This Row],[Times]])-FIND(",",iccwt20_2024[[#This Row],[Times]])-1)</f>
        <v>10:30 AM LOCAL  </v>
      </c>
      <c r="D812" s="1" t="str">
        <f>MID(iccwt20_2024[[#This Row],[Times]],FIND(",",iccwt20_2024[[#This Row],[Times]])-3,6)&amp;" 2024"</f>
        <v> 09, 1 2024</v>
      </c>
      <c r="E812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2" t="str">
        <f>TEXT(DATE(2024,MONTH(DATEVALUE(LEFT(iccwt20_2024[[#This Row],[Times]],3)&amp;" 1")),MID(iccwt20_2024[[#This Row],[Times]],5,2)),"dddd")</f>
        <v>Sunday</v>
      </c>
      <c r="G812" t="s">
        <v>728</v>
      </c>
      <c r="H812" t="s">
        <v>435</v>
      </c>
      <c r="I812" t="s">
        <v>427</v>
      </c>
      <c r="J812" t="s">
        <v>729</v>
      </c>
      <c r="K812" t="s">
        <v>158</v>
      </c>
      <c r="L812" s="2">
        <v>0</v>
      </c>
      <c r="M812" s="2">
        <v>0</v>
      </c>
      <c r="N812" s="2">
        <v>0</v>
      </c>
      <c r="O812" s="2">
        <f>iccwt20_2024[[#This Row],[scored_4s]]+iccwt20_2024[[#This Row],[scored_6s]]</f>
        <v>0</v>
      </c>
      <c r="P812" s="2">
        <v>0</v>
      </c>
      <c r="Q812" s="2">
        <v>0</v>
      </c>
      <c r="R812" s="2">
        <v>0</v>
      </c>
      <c r="S812" s="2">
        <v>3</v>
      </c>
      <c r="T812">
        <v>0</v>
      </c>
      <c r="U812">
        <v>17</v>
      </c>
      <c r="V812">
        <v>0</v>
      </c>
      <c r="W812">
        <v>0</v>
      </c>
      <c r="X812">
        <v>1</v>
      </c>
      <c r="Y812">
        <v>5.69999980926514</v>
      </c>
      <c r="Z812">
        <v>811</v>
      </c>
    </row>
    <row r="813" spans="1:26">
      <c r="A813" t="s">
        <v>50</v>
      </c>
      <c r="B813" t="s">
        <v>34</v>
      </c>
      <c r="C813" s="1" t="str">
        <f>MID(iccwt20_2024[[#This Row],[Times]],FIND(",",iccwt20_2024[[#This Row],[Times]])+2,LEN(iccwt20_2024[[#This Row],[Times]])-FIND(",",iccwt20_2024[[#This Row],[Times]])-1)</f>
        <v>10:30 AM LOCAL  </v>
      </c>
      <c r="D813" s="1" t="str">
        <f>MID(iccwt20_2024[[#This Row],[Times]],FIND(",",iccwt20_2024[[#This Row],[Times]])-3,6)&amp;" 2024"</f>
        <v> 09, 1 2024</v>
      </c>
      <c r="E813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3" t="str">
        <f>TEXT(DATE(2024,MONTH(DATEVALUE(LEFT(iccwt20_2024[[#This Row],[Times]],3)&amp;" 1")),MID(iccwt20_2024[[#This Row],[Times]],5,2)),"dddd")</f>
        <v>Sunday</v>
      </c>
      <c r="G813" t="s">
        <v>728</v>
      </c>
      <c r="H813" t="s">
        <v>427</v>
      </c>
      <c r="I813" t="s">
        <v>435</v>
      </c>
      <c r="J813" t="s">
        <v>740</v>
      </c>
      <c r="K813" t="s">
        <v>65</v>
      </c>
      <c r="L813" s="2">
        <v>0</v>
      </c>
      <c r="M813" s="2">
        <v>0</v>
      </c>
      <c r="N813" s="2">
        <v>0</v>
      </c>
      <c r="O813" s="2">
        <f>iccwt20_2024[[#This Row],[scored_4s]]+iccwt20_2024[[#This Row],[scored_6s]]</f>
        <v>0</v>
      </c>
      <c r="P813" s="2">
        <v>0</v>
      </c>
      <c r="Q813" s="2">
        <v>0</v>
      </c>
      <c r="R813" s="2">
        <v>0</v>
      </c>
      <c r="S813" s="2">
        <v>4</v>
      </c>
      <c r="T813">
        <v>0</v>
      </c>
      <c r="U813">
        <v>31</v>
      </c>
      <c r="V813">
        <v>1</v>
      </c>
      <c r="W813">
        <v>0</v>
      </c>
      <c r="X813">
        <v>2</v>
      </c>
      <c r="Y813">
        <v>7.80000019073486</v>
      </c>
      <c r="Z813">
        <v>812</v>
      </c>
    </row>
    <row r="814" spans="1:26">
      <c r="A814" t="s">
        <v>50</v>
      </c>
      <c r="B814" t="s">
        <v>34</v>
      </c>
      <c r="C814" s="1" t="str">
        <f>MID(iccwt20_2024[[#This Row],[Times]],FIND(",",iccwt20_2024[[#This Row],[Times]])+2,LEN(iccwt20_2024[[#This Row],[Times]])-FIND(",",iccwt20_2024[[#This Row],[Times]])-1)</f>
        <v>10:30 AM LOCAL  </v>
      </c>
      <c r="D814" s="1" t="str">
        <f>MID(iccwt20_2024[[#This Row],[Times]],FIND(",",iccwt20_2024[[#This Row],[Times]])-3,6)&amp;" 2024"</f>
        <v> 09, 1 2024</v>
      </c>
      <c r="E814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4" t="str">
        <f>TEXT(DATE(2024,MONTH(DATEVALUE(LEFT(iccwt20_2024[[#This Row],[Times]],3)&amp;" 1")),MID(iccwt20_2024[[#This Row],[Times]],5,2)),"dddd")</f>
        <v>Sunday</v>
      </c>
      <c r="G814" t="s">
        <v>728</v>
      </c>
      <c r="H814" t="s">
        <v>427</v>
      </c>
      <c r="I814" t="s">
        <v>435</v>
      </c>
      <c r="J814" t="s">
        <v>740</v>
      </c>
      <c r="K814" t="s">
        <v>256</v>
      </c>
      <c r="L814" s="2">
        <v>0</v>
      </c>
      <c r="M814" s="2">
        <v>0</v>
      </c>
      <c r="N814" s="2">
        <v>0</v>
      </c>
      <c r="O814" s="2">
        <f>iccwt20_2024[[#This Row],[scored_4s]]+iccwt20_2024[[#This Row],[scored_6s]]</f>
        <v>0</v>
      </c>
      <c r="P814" s="2">
        <v>0</v>
      </c>
      <c r="Q814" s="2">
        <v>0</v>
      </c>
      <c r="R814" s="2">
        <v>0</v>
      </c>
      <c r="S814" s="2">
        <v>4</v>
      </c>
      <c r="T814">
        <v>0</v>
      </c>
      <c r="U814">
        <v>19</v>
      </c>
      <c r="V814">
        <v>0</v>
      </c>
      <c r="W814">
        <v>1</v>
      </c>
      <c r="X814">
        <v>1</v>
      </c>
      <c r="Y814">
        <v>4.80000019073486</v>
      </c>
      <c r="Z814">
        <v>813</v>
      </c>
    </row>
    <row r="815" spans="1:26">
      <c r="A815" t="s">
        <v>50</v>
      </c>
      <c r="B815" t="s">
        <v>34</v>
      </c>
      <c r="C815" s="1" t="str">
        <f>MID(iccwt20_2024[[#This Row],[Times]],FIND(",",iccwt20_2024[[#This Row],[Times]])+2,LEN(iccwt20_2024[[#This Row],[Times]])-FIND(",",iccwt20_2024[[#This Row],[Times]])-1)</f>
        <v>10:30 AM LOCAL  </v>
      </c>
      <c r="D815" s="1" t="str">
        <f>MID(iccwt20_2024[[#This Row],[Times]],FIND(",",iccwt20_2024[[#This Row],[Times]])-3,6)&amp;" 2024"</f>
        <v> 09, 1 2024</v>
      </c>
      <c r="E815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5" t="str">
        <f>TEXT(DATE(2024,MONTH(DATEVALUE(LEFT(iccwt20_2024[[#This Row],[Times]],3)&amp;" 1")),MID(iccwt20_2024[[#This Row],[Times]],5,2)),"dddd")</f>
        <v>Sunday</v>
      </c>
      <c r="G815" t="s">
        <v>728</v>
      </c>
      <c r="H815" t="s">
        <v>427</v>
      </c>
      <c r="I815" t="s">
        <v>435</v>
      </c>
      <c r="J815" t="s">
        <v>740</v>
      </c>
      <c r="K815" t="s">
        <v>177</v>
      </c>
      <c r="L815" s="2">
        <v>0</v>
      </c>
      <c r="M815" s="2">
        <v>0</v>
      </c>
      <c r="N815" s="2">
        <v>0</v>
      </c>
      <c r="O815" s="2">
        <f>iccwt20_2024[[#This Row],[scored_4s]]+iccwt20_2024[[#This Row],[scored_6s]]</f>
        <v>0</v>
      </c>
      <c r="P815" s="2">
        <v>0</v>
      </c>
      <c r="Q815" s="2">
        <v>0</v>
      </c>
      <c r="R815" s="2">
        <v>0</v>
      </c>
      <c r="S815" s="2">
        <v>4</v>
      </c>
      <c r="T815">
        <v>0</v>
      </c>
      <c r="U815">
        <v>14</v>
      </c>
      <c r="V815">
        <v>3</v>
      </c>
      <c r="W815">
        <v>0</v>
      </c>
      <c r="X815">
        <v>0</v>
      </c>
      <c r="Y815">
        <v>3.5</v>
      </c>
      <c r="Z815">
        <v>814</v>
      </c>
    </row>
    <row r="816" spans="1:26">
      <c r="A816" t="s">
        <v>50</v>
      </c>
      <c r="B816" t="s">
        <v>34</v>
      </c>
      <c r="C816" s="1" t="str">
        <f>MID(iccwt20_2024[[#This Row],[Times]],FIND(",",iccwt20_2024[[#This Row],[Times]])+2,LEN(iccwt20_2024[[#This Row],[Times]])-FIND(",",iccwt20_2024[[#This Row],[Times]])-1)</f>
        <v>10:30 AM LOCAL  </v>
      </c>
      <c r="D816" s="1" t="str">
        <f>MID(iccwt20_2024[[#This Row],[Times]],FIND(",",iccwt20_2024[[#This Row],[Times]])-3,6)&amp;" 2024"</f>
        <v> 09, 1 2024</v>
      </c>
      <c r="E816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6" t="str">
        <f>TEXT(DATE(2024,MONTH(DATEVALUE(LEFT(iccwt20_2024[[#This Row],[Times]],3)&amp;" 1")),MID(iccwt20_2024[[#This Row],[Times]],5,2)),"dddd")</f>
        <v>Sunday</v>
      </c>
      <c r="G816" t="s">
        <v>728</v>
      </c>
      <c r="H816" t="s">
        <v>427</v>
      </c>
      <c r="I816" t="s">
        <v>435</v>
      </c>
      <c r="J816" t="s">
        <v>740</v>
      </c>
      <c r="K816" t="s">
        <v>157</v>
      </c>
      <c r="L816" s="2">
        <v>0</v>
      </c>
      <c r="M816" s="2">
        <v>0</v>
      </c>
      <c r="N816" s="2">
        <v>0</v>
      </c>
      <c r="O816" s="2">
        <f>iccwt20_2024[[#This Row],[scored_4s]]+iccwt20_2024[[#This Row],[scored_6s]]</f>
        <v>0</v>
      </c>
      <c r="P816" s="2">
        <v>0</v>
      </c>
      <c r="Q816" s="2">
        <v>0</v>
      </c>
      <c r="R816" s="2">
        <v>0</v>
      </c>
      <c r="S816" s="2">
        <v>4</v>
      </c>
      <c r="T816">
        <v>0</v>
      </c>
      <c r="U816">
        <v>24</v>
      </c>
      <c r="V816">
        <v>2</v>
      </c>
      <c r="W816">
        <v>0</v>
      </c>
      <c r="X816">
        <v>1</v>
      </c>
      <c r="Y816">
        <v>6</v>
      </c>
      <c r="Z816">
        <v>815</v>
      </c>
    </row>
    <row r="817" spans="1:26">
      <c r="A817" t="s">
        <v>50</v>
      </c>
      <c r="B817" t="s">
        <v>34</v>
      </c>
      <c r="C817" s="1" t="str">
        <f>MID(iccwt20_2024[[#This Row],[Times]],FIND(",",iccwt20_2024[[#This Row],[Times]])+2,LEN(iccwt20_2024[[#This Row],[Times]])-FIND(",",iccwt20_2024[[#This Row],[Times]])-1)</f>
        <v>10:30 AM LOCAL  </v>
      </c>
      <c r="D817" s="1" t="str">
        <f>MID(iccwt20_2024[[#This Row],[Times]],FIND(",",iccwt20_2024[[#This Row],[Times]])-3,6)&amp;" 2024"</f>
        <v> 09, 1 2024</v>
      </c>
      <c r="E817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7" t="str">
        <f>TEXT(DATE(2024,MONTH(DATEVALUE(LEFT(iccwt20_2024[[#This Row],[Times]],3)&amp;" 1")),MID(iccwt20_2024[[#This Row],[Times]],5,2)),"dddd")</f>
        <v>Sunday</v>
      </c>
      <c r="G817" t="s">
        <v>728</v>
      </c>
      <c r="H817" t="s">
        <v>427</v>
      </c>
      <c r="I817" t="s">
        <v>435</v>
      </c>
      <c r="J817" t="s">
        <v>740</v>
      </c>
      <c r="K817" t="s">
        <v>308</v>
      </c>
      <c r="L817" s="2">
        <v>0</v>
      </c>
      <c r="M817" s="2">
        <v>0</v>
      </c>
      <c r="N817" s="2">
        <v>0</v>
      </c>
      <c r="O817" s="2">
        <f>iccwt20_2024[[#This Row],[scored_4s]]+iccwt20_2024[[#This Row],[scored_6s]]</f>
        <v>0</v>
      </c>
      <c r="P817" s="2">
        <v>0</v>
      </c>
      <c r="Q817" s="2">
        <v>0</v>
      </c>
      <c r="R817" s="2">
        <v>0</v>
      </c>
      <c r="S817" s="2">
        <v>2</v>
      </c>
      <c r="T817">
        <v>0</v>
      </c>
      <c r="U817">
        <v>10</v>
      </c>
      <c r="V817">
        <v>0</v>
      </c>
      <c r="W817">
        <v>0</v>
      </c>
      <c r="X817">
        <v>0</v>
      </c>
      <c r="Y817">
        <v>5</v>
      </c>
      <c r="Z817">
        <v>816</v>
      </c>
    </row>
    <row r="818" spans="1:26">
      <c r="A818" t="s">
        <v>50</v>
      </c>
      <c r="B818" t="s">
        <v>34</v>
      </c>
      <c r="C818" s="1" t="str">
        <f>MID(iccwt20_2024[[#This Row],[Times]],FIND(",",iccwt20_2024[[#This Row],[Times]])+2,LEN(iccwt20_2024[[#This Row],[Times]])-FIND(",",iccwt20_2024[[#This Row],[Times]])-1)</f>
        <v>10:30 AM LOCAL  </v>
      </c>
      <c r="D818" s="1" t="str">
        <f>MID(iccwt20_2024[[#This Row],[Times]],FIND(",",iccwt20_2024[[#This Row],[Times]])-3,6)&amp;" 2024"</f>
        <v> 09, 1 2024</v>
      </c>
      <c r="E818" s="1">
        <f>DATE(2024,MID(iccwt20_2024[[#This Row],[Date]],FIND(" ",iccwt20_2024[[#This Row],[Date]])+1,2),LEFT(iccwt20_2024[[#This Row],[Date]],FIND(",",iccwt20_2024[[#This Row],[Date]])-1))+TIMEVALUE(LEFT(iccwt20_2024[[#This Row],[Time]],8))</f>
        <v>45544.4375</v>
      </c>
      <c r="F818" t="str">
        <f>TEXT(DATE(2024,MONTH(DATEVALUE(LEFT(iccwt20_2024[[#This Row],[Times]],3)&amp;" 1")),MID(iccwt20_2024[[#This Row],[Times]],5,2)),"dddd")</f>
        <v>Sunday</v>
      </c>
      <c r="G818" t="s">
        <v>728</v>
      </c>
      <c r="H818" t="s">
        <v>427</v>
      </c>
      <c r="I818" t="s">
        <v>435</v>
      </c>
      <c r="J818" t="s">
        <v>740</v>
      </c>
      <c r="K818" t="s">
        <v>76</v>
      </c>
      <c r="L818" s="2">
        <v>0</v>
      </c>
      <c r="M818" s="2">
        <v>0</v>
      </c>
      <c r="N818" s="2">
        <v>0</v>
      </c>
      <c r="O818" s="2">
        <f>iccwt20_2024[[#This Row],[scored_4s]]+iccwt20_2024[[#This Row],[scored_6s]]</f>
        <v>0</v>
      </c>
      <c r="P818" s="2">
        <v>0</v>
      </c>
      <c r="Q818" s="2">
        <v>0</v>
      </c>
      <c r="R818" s="2">
        <v>0</v>
      </c>
      <c r="S818" s="2">
        <v>2</v>
      </c>
      <c r="T818">
        <v>0</v>
      </c>
      <c r="U818">
        <v>11</v>
      </c>
      <c r="V818">
        <v>1</v>
      </c>
      <c r="W818">
        <v>0</v>
      </c>
      <c r="X818">
        <v>0</v>
      </c>
      <c r="Y818">
        <v>5.5</v>
      </c>
      <c r="Z818">
        <v>817</v>
      </c>
    </row>
    <row r="819" spans="1:26">
      <c r="A819" t="s">
        <v>70</v>
      </c>
      <c r="B819" t="s">
        <v>40</v>
      </c>
      <c r="C819" s="1" t="str">
        <f>MID(iccwt20_2024[[#This Row],[Times]],FIND(",",iccwt20_2024[[#This Row],[Times]])+2,LEN(iccwt20_2024[[#This Row],[Times]])-FIND(",",iccwt20_2024[[#This Row],[Times]])-1)</f>
        <v>01:00 PM LOCAL  </v>
      </c>
      <c r="D819" s="1" t="str">
        <f>MID(iccwt20_2024[[#This Row],[Times]],FIND(",",iccwt20_2024[[#This Row],[Times]])-3,6)&amp;" 2024"</f>
        <v> 09, 0 2024</v>
      </c>
      <c r="E819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19" t="str">
        <f>TEXT(DATE(2024,MONTH(DATEVALUE(LEFT(iccwt20_2024[[#This Row],[Times]],3)&amp;" 1")),MID(iccwt20_2024[[#This Row],[Times]],5,2)),"dddd")</f>
        <v>Sunday</v>
      </c>
      <c r="G819" t="s">
        <v>744</v>
      </c>
      <c r="H819" t="s">
        <v>437</v>
      </c>
      <c r="I819" t="s">
        <v>433</v>
      </c>
      <c r="J819" t="s">
        <v>745</v>
      </c>
      <c r="K819" t="s">
        <v>230</v>
      </c>
      <c r="L819" s="2">
        <v>0</v>
      </c>
      <c r="M819" s="2">
        <v>0</v>
      </c>
      <c r="N819" s="2">
        <v>0</v>
      </c>
      <c r="O819" s="2">
        <f>iccwt20_2024[[#This Row],[scored_4s]]+iccwt20_2024[[#This Row],[scored_6s]]</f>
        <v>0</v>
      </c>
      <c r="P819" s="2">
        <v>0</v>
      </c>
      <c r="Q819" s="2">
        <v>0</v>
      </c>
      <c r="R819" s="2">
        <v>0</v>
      </c>
      <c r="S819" s="2">
        <v>4</v>
      </c>
      <c r="T819">
        <v>0</v>
      </c>
      <c r="U819">
        <v>25</v>
      </c>
      <c r="V819">
        <v>1</v>
      </c>
      <c r="W819">
        <v>0</v>
      </c>
      <c r="X819">
        <v>2</v>
      </c>
      <c r="Y819">
        <v>6.19999980926514</v>
      </c>
      <c r="Z819">
        <v>818</v>
      </c>
    </row>
    <row r="820" spans="1:26">
      <c r="A820" t="s">
        <v>70</v>
      </c>
      <c r="B820" t="s">
        <v>40</v>
      </c>
      <c r="C820" s="1" t="str">
        <f>MID(iccwt20_2024[[#This Row],[Times]],FIND(",",iccwt20_2024[[#This Row],[Times]])+2,LEN(iccwt20_2024[[#This Row],[Times]])-FIND(",",iccwt20_2024[[#This Row],[Times]])-1)</f>
        <v>01:00 PM LOCAL  </v>
      </c>
      <c r="D820" s="1" t="str">
        <f>MID(iccwt20_2024[[#This Row],[Times]],FIND(",",iccwt20_2024[[#This Row],[Times]])-3,6)&amp;" 2024"</f>
        <v> 09, 0 2024</v>
      </c>
      <c r="E820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0" t="str">
        <f>TEXT(DATE(2024,MONTH(DATEVALUE(LEFT(iccwt20_2024[[#This Row],[Times]],3)&amp;" 1")),MID(iccwt20_2024[[#This Row],[Times]],5,2)),"dddd")</f>
        <v>Sunday</v>
      </c>
      <c r="G820" t="s">
        <v>744</v>
      </c>
      <c r="H820" t="s">
        <v>437</v>
      </c>
      <c r="I820" t="s">
        <v>433</v>
      </c>
      <c r="J820" t="s">
        <v>745</v>
      </c>
      <c r="K820" t="s">
        <v>117</v>
      </c>
      <c r="L820" s="2">
        <v>0</v>
      </c>
      <c r="M820" s="2">
        <v>0</v>
      </c>
      <c r="N820" s="2">
        <v>0</v>
      </c>
      <c r="O820" s="2">
        <f>iccwt20_2024[[#This Row],[scored_4s]]+iccwt20_2024[[#This Row],[scored_6s]]</f>
        <v>0</v>
      </c>
      <c r="P820" s="2">
        <v>0</v>
      </c>
      <c r="Q820" s="2">
        <v>0</v>
      </c>
      <c r="R820" s="2">
        <v>0</v>
      </c>
      <c r="S820" s="2">
        <v>4</v>
      </c>
      <c r="T820">
        <v>0</v>
      </c>
      <c r="U820">
        <v>19</v>
      </c>
      <c r="V820">
        <v>1</v>
      </c>
      <c r="W820">
        <v>0</v>
      </c>
      <c r="X820">
        <v>0</v>
      </c>
      <c r="Y820">
        <v>4.80000019073486</v>
      </c>
      <c r="Z820">
        <v>819</v>
      </c>
    </row>
    <row r="821" spans="1:26">
      <c r="A821" t="s">
        <v>70</v>
      </c>
      <c r="B821" t="s">
        <v>40</v>
      </c>
      <c r="C821" s="1" t="str">
        <f>MID(iccwt20_2024[[#This Row],[Times]],FIND(",",iccwt20_2024[[#This Row],[Times]])+2,LEN(iccwt20_2024[[#This Row],[Times]])-FIND(",",iccwt20_2024[[#This Row],[Times]])-1)</f>
        <v>01:00 PM LOCAL  </v>
      </c>
      <c r="D821" s="1" t="str">
        <f>MID(iccwt20_2024[[#This Row],[Times]],FIND(",",iccwt20_2024[[#This Row],[Times]])-3,6)&amp;" 2024"</f>
        <v> 09, 0 2024</v>
      </c>
      <c r="E821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1" t="str">
        <f>TEXT(DATE(2024,MONTH(DATEVALUE(LEFT(iccwt20_2024[[#This Row],[Times]],3)&amp;" 1")),MID(iccwt20_2024[[#This Row],[Times]],5,2)),"dddd")</f>
        <v>Sunday</v>
      </c>
      <c r="G821" t="s">
        <v>744</v>
      </c>
      <c r="H821" t="s">
        <v>437</v>
      </c>
      <c r="I821" t="s">
        <v>433</v>
      </c>
      <c r="J821" t="s">
        <v>745</v>
      </c>
      <c r="K821" t="s">
        <v>328</v>
      </c>
      <c r="L821" s="2">
        <v>0</v>
      </c>
      <c r="M821" s="2">
        <v>0</v>
      </c>
      <c r="N821" s="2">
        <v>0</v>
      </c>
      <c r="O821" s="2">
        <f>iccwt20_2024[[#This Row],[scored_4s]]+iccwt20_2024[[#This Row],[scored_6s]]</f>
        <v>0</v>
      </c>
      <c r="P821" s="2">
        <v>0</v>
      </c>
      <c r="Q821" s="2">
        <v>0</v>
      </c>
      <c r="R821" s="2">
        <v>0</v>
      </c>
      <c r="S821" s="2">
        <v>4</v>
      </c>
      <c r="T821">
        <v>0</v>
      </c>
      <c r="U821">
        <v>41</v>
      </c>
      <c r="V821">
        <v>1</v>
      </c>
      <c r="W821">
        <v>0</v>
      </c>
      <c r="X821">
        <v>0</v>
      </c>
      <c r="Y821">
        <v>10.1999998092651</v>
      </c>
      <c r="Z821">
        <v>820</v>
      </c>
    </row>
    <row r="822" spans="1:26">
      <c r="A822" t="s">
        <v>70</v>
      </c>
      <c r="B822" t="s">
        <v>40</v>
      </c>
      <c r="C822" s="1" t="str">
        <f>MID(iccwt20_2024[[#This Row],[Times]],FIND(",",iccwt20_2024[[#This Row],[Times]])+2,LEN(iccwt20_2024[[#This Row],[Times]])-FIND(",",iccwt20_2024[[#This Row],[Times]])-1)</f>
        <v>01:00 PM LOCAL  </v>
      </c>
      <c r="D822" s="1" t="str">
        <f>MID(iccwt20_2024[[#This Row],[Times]],FIND(",",iccwt20_2024[[#This Row],[Times]])-3,6)&amp;" 2024"</f>
        <v> 09, 0 2024</v>
      </c>
      <c r="E822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2" t="str">
        <f>TEXT(DATE(2024,MONTH(DATEVALUE(LEFT(iccwt20_2024[[#This Row],[Times]],3)&amp;" 1")),MID(iccwt20_2024[[#This Row],[Times]],5,2)),"dddd")</f>
        <v>Sunday</v>
      </c>
      <c r="G822" t="s">
        <v>744</v>
      </c>
      <c r="H822" t="s">
        <v>437</v>
      </c>
      <c r="I822" t="s">
        <v>433</v>
      </c>
      <c r="J822" t="s">
        <v>745</v>
      </c>
      <c r="K822" t="s">
        <v>244</v>
      </c>
      <c r="L822" s="2">
        <v>0</v>
      </c>
      <c r="M822" s="2">
        <v>0</v>
      </c>
      <c r="N822" s="2">
        <v>0</v>
      </c>
      <c r="O822" s="2">
        <f>iccwt20_2024[[#This Row],[scored_4s]]+iccwt20_2024[[#This Row],[scored_6s]]</f>
        <v>0</v>
      </c>
      <c r="P822" s="2">
        <v>0</v>
      </c>
      <c r="Q822" s="2">
        <v>0</v>
      </c>
      <c r="R822" s="2">
        <v>0</v>
      </c>
      <c r="S822" s="2">
        <v>4</v>
      </c>
      <c r="T822">
        <v>0</v>
      </c>
      <c r="U822">
        <v>40</v>
      </c>
      <c r="V822">
        <v>2</v>
      </c>
      <c r="W822">
        <v>0</v>
      </c>
      <c r="X822">
        <v>0</v>
      </c>
      <c r="Y822">
        <v>10</v>
      </c>
      <c r="Z822">
        <v>821</v>
      </c>
    </row>
    <row r="823" spans="1:26">
      <c r="A823" t="s">
        <v>70</v>
      </c>
      <c r="B823" t="s">
        <v>40</v>
      </c>
      <c r="C823" s="1" t="str">
        <f>MID(iccwt20_2024[[#This Row],[Times]],FIND(",",iccwt20_2024[[#This Row],[Times]])+2,LEN(iccwt20_2024[[#This Row],[Times]])-FIND(",",iccwt20_2024[[#This Row],[Times]])-1)</f>
        <v>01:00 PM LOCAL  </v>
      </c>
      <c r="D823" s="1" t="str">
        <f>MID(iccwt20_2024[[#This Row],[Times]],FIND(",",iccwt20_2024[[#This Row],[Times]])-3,6)&amp;" 2024"</f>
        <v> 09, 0 2024</v>
      </c>
      <c r="E823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3" t="str">
        <f>TEXT(DATE(2024,MONTH(DATEVALUE(LEFT(iccwt20_2024[[#This Row],[Times]],3)&amp;" 1")),MID(iccwt20_2024[[#This Row],[Times]],5,2)),"dddd")</f>
        <v>Sunday</v>
      </c>
      <c r="G823" t="s">
        <v>744</v>
      </c>
      <c r="H823" t="s">
        <v>437</v>
      </c>
      <c r="I823" t="s">
        <v>433</v>
      </c>
      <c r="J823" t="s">
        <v>745</v>
      </c>
      <c r="K823" t="s">
        <v>115</v>
      </c>
      <c r="L823" s="2">
        <v>0</v>
      </c>
      <c r="M823" s="2">
        <v>0</v>
      </c>
      <c r="N823" s="2">
        <v>0</v>
      </c>
      <c r="O823" s="2">
        <f>iccwt20_2024[[#This Row],[scored_4s]]+iccwt20_2024[[#This Row],[scored_6s]]</f>
        <v>0</v>
      </c>
      <c r="P823" s="2">
        <v>0</v>
      </c>
      <c r="Q823" s="2">
        <v>0</v>
      </c>
      <c r="R823" s="2">
        <v>0</v>
      </c>
      <c r="S823" s="2">
        <v>3</v>
      </c>
      <c r="T823">
        <v>0</v>
      </c>
      <c r="U823">
        <v>21</v>
      </c>
      <c r="V823">
        <v>0</v>
      </c>
      <c r="W823">
        <v>0</v>
      </c>
      <c r="X823">
        <v>1</v>
      </c>
      <c r="Y823">
        <v>7</v>
      </c>
      <c r="Z823">
        <v>822</v>
      </c>
    </row>
    <row r="824" spans="1:26">
      <c r="A824" t="s">
        <v>70</v>
      </c>
      <c r="B824" t="s">
        <v>40</v>
      </c>
      <c r="C824" s="1" t="str">
        <f>MID(iccwt20_2024[[#This Row],[Times]],FIND(",",iccwt20_2024[[#This Row],[Times]])+2,LEN(iccwt20_2024[[#This Row],[Times]])-FIND(",",iccwt20_2024[[#This Row],[Times]])-1)</f>
        <v>01:00 PM LOCAL  </v>
      </c>
      <c r="D824" s="1" t="str">
        <f>MID(iccwt20_2024[[#This Row],[Times]],FIND(",",iccwt20_2024[[#This Row],[Times]])-3,6)&amp;" 2024"</f>
        <v> 09, 0 2024</v>
      </c>
      <c r="E824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4" t="str">
        <f>TEXT(DATE(2024,MONTH(DATEVALUE(LEFT(iccwt20_2024[[#This Row],[Times]],3)&amp;" 1")),MID(iccwt20_2024[[#This Row],[Times]],5,2)),"dddd")</f>
        <v>Sunday</v>
      </c>
      <c r="G824" t="s">
        <v>744</v>
      </c>
      <c r="H824" t="s">
        <v>433</v>
      </c>
      <c r="I824" t="s">
        <v>437</v>
      </c>
      <c r="J824" t="s">
        <v>753</v>
      </c>
      <c r="K824" t="s">
        <v>105</v>
      </c>
      <c r="L824" s="2">
        <v>0</v>
      </c>
      <c r="M824" s="2">
        <v>0</v>
      </c>
      <c r="N824" s="2">
        <v>0</v>
      </c>
      <c r="O824" s="2">
        <f>iccwt20_2024[[#This Row],[scored_4s]]+iccwt20_2024[[#This Row],[scored_6s]]</f>
        <v>0</v>
      </c>
      <c r="P824" s="2">
        <v>0</v>
      </c>
      <c r="Q824" s="2">
        <v>0</v>
      </c>
      <c r="R824" s="2">
        <v>0</v>
      </c>
      <c r="S824" s="2">
        <v>2</v>
      </c>
      <c r="T824">
        <v>0</v>
      </c>
      <c r="U824">
        <v>12</v>
      </c>
      <c r="V824">
        <v>1</v>
      </c>
      <c r="W824">
        <v>0</v>
      </c>
      <c r="X824">
        <v>0</v>
      </c>
      <c r="Y824">
        <v>5.5</v>
      </c>
      <c r="Z824">
        <v>823</v>
      </c>
    </row>
    <row r="825" spans="1:26">
      <c r="A825" t="s">
        <v>70</v>
      </c>
      <c r="B825" t="s">
        <v>40</v>
      </c>
      <c r="C825" s="1" t="str">
        <f>MID(iccwt20_2024[[#This Row],[Times]],FIND(",",iccwt20_2024[[#This Row],[Times]])+2,LEN(iccwt20_2024[[#This Row],[Times]])-FIND(",",iccwt20_2024[[#This Row],[Times]])-1)</f>
        <v>01:00 PM LOCAL  </v>
      </c>
      <c r="D825" s="1" t="str">
        <f>MID(iccwt20_2024[[#This Row],[Times]],FIND(",",iccwt20_2024[[#This Row],[Times]])-3,6)&amp;" 2024"</f>
        <v> 09, 0 2024</v>
      </c>
      <c r="E825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5" t="str">
        <f>TEXT(DATE(2024,MONTH(DATEVALUE(LEFT(iccwt20_2024[[#This Row],[Times]],3)&amp;" 1")),MID(iccwt20_2024[[#This Row],[Times]],5,2)),"dddd")</f>
        <v>Sunday</v>
      </c>
      <c r="G825" t="s">
        <v>744</v>
      </c>
      <c r="H825" t="s">
        <v>433</v>
      </c>
      <c r="I825" t="s">
        <v>437</v>
      </c>
      <c r="J825" t="s">
        <v>753</v>
      </c>
      <c r="K825" t="s">
        <v>344</v>
      </c>
      <c r="L825" s="2">
        <v>0</v>
      </c>
      <c r="M825" s="2">
        <v>0</v>
      </c>
      <c r="N825" s="2">
        <v>0</v>
      </c>
      <c r="O825" s="2">
        <f>iccwt20_2024[[#This Row],[scored_4s]]+iccwt20_2024[[#This Row],[scored_6s]]</f>
        <v>0</v>
      </c>
      <c r="P825" s="2">
        <v>0</v>
      </c>
      <c r="Q825" s="2">
        <v>0</v>
      </c>
      <c r="R825" s="2">
        <v>0</v>
      </c>
      <c r="S825" s="2">
        <v>2</v>
      </c>
      <c r="T825">
        <v>0</v>
      </c>
      <c r="U825">
        <v>23</v>
      </c>
      <c r="V825">
        <v>0</v>
      </c>
      <c r="W825">
        <v>0</v>
      </c>
      <c r="X825">
        <v>0</v>
      </c>
      <c r="Y825">
        <v>11.5</v>
      </c>
      <c r="Z825">
        <v>824</v>
      </c>
    </row>
    <row r="826" spans="1:26">
      <c r="A826" t="s">
        <v>70</v>
      </c>
      <c r="B826" t="s">
        <v>40</v>
      </c>
      <c r="C826" s="1" t="str">
        <f>MID(iccwt20_2024[[#This Row],[Times]],FIND(",",iccwt20_2024[[#This Row],[Times]])+2,LEN(iccwt20_2024[[#This Row],[Times]])-FIND(",",iccwt20_2024[[#This Row],[Times]])-1)</f>
        <v>01:00 PM LOCAL  </v>
      </c>
      <c r="D826" s="1" t="str">
        <f>MID(iccwt20_2024[[#This Row],[Times]],FIND(",",iccwt20_2024[[#This Row],[Times]])-3,6)&amp;" 2024"</f>
        <v> 09, 0 2024</v>
      </c>
      <c r="E826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6" t="str">
        <f>TEXT(DATE(2024,MONTH(DATEVALUE(LEFT(iccwt20_2024[[#This Row],[Times]],3)&amp;" 1")),MID(iccwt20_2024[[#This Row],[Times]],5,2)),"dddd")</f>
        <v>Sunday</v>
      </c>
      <c r="G826" t="s">
        <v>744</v>
      </c>
      <c r="H826" t="s">
        <v>433</v>
      </c>
      <c r="I826" t="s">
        <v>437</v>
      </c>
      <c r="J826" t="s">
        <v>753</v>
      </c>
      <c r="K826" t="s">
        <v>194</v>
      </c>
      <c r="L826" s="2">
        <v>0</v>
      </c>
      <c r="M826" s="2">
        <v>0</v>
      </c>
      <c r="N826" s="2">
        <v>0</v>
      </c>
      <c r="O826" s="2">
        <f>iccwt20_2024[[#This Row],[scored_4s]]+iccwt20_2024[[#This Row],[scored_6s]]</f>
        <v>0</v>
      </c>
      <c r="P826" s="2">
        <v>0</v>
      </c>
      <c r="Q826" s="2">
        <v>0</v>
      </c>
      <c r="R826" s="2">
        <v>0</v>
      </c>
      <c r="S826" s="2">
        <v>2</v>
      </c>
      <c r="T826">
        <v>0</v>
      </c>
      <c r="U826">
        <v>17</v>
      </c>
      <c r="V826">
        <v>0</v>
      </c>
      <c r="W826">
        <v>0</v>
      </c>
      <c r="X826">
        <v>0</v>
      </c>
      <c r="Y826">
        <v>8.5</v>
      </c>
      <c r="Z826">
        <v>825</v>
      </c>
    </row>
    <row r="827" spans="1:26">
      <c r="A827" t="s">
        <v>70</v>
      </c>
      <c r="B827" t="s">
        <v>40</v>
      </c>
      <c r="C827" s="1" t="str">
        <f>MID(iccwt20_2024[[#This Row],[Times]],FIND(",",iccwt20_2024[[#This Row],[Times]])+2,LEN(iccwt20_2024[[#This Row],[Times]])-FIND(",",iccwt20_2024[[#This Row],[Times]])-1)</f>
        <v>01:00 PM LOCAL  </v>
      </c>
      <c r="D827" s="1" t="str">
        <f>MID(iccwt20_2024[[#This Row],[Times]],FIND(",",iccwt20_2024[[#This Row],[Times]])-3,6)&amp;" 2024"</f>
        <v> 09, 0 2024</v>
      </c>
      <c r="E827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7" t="str">
        <f>TEXT(DATE(2024,MONTH(DATEVALUE(LEFT(iccwt20_2024[[#This Row],[Times]],3)&amp;" 1")),MID(iccwt20_2024[[#This Row],[Times]],5,2)),"dddd")</f>
        <v>Sunday</v>
      </c>
      <c r="G827" t="s">
        <v>744</v>
      </c>
      <c r="H827" t="s">
        <v>433</v>
      </c>
      <c r="I827" t="s">
        <v>437</v>
      </c>
      <c r="J827" t="s">
        <v>753</v>
      </c>
      <c r="K827" t="s">
        <v>63</v>
      </c>
      <c r="L827" s="2">
        <v>0</v>
      </c>
      <c r="M827" s="2">
        <v>0</v>
      </c>
      <c r="N827" s="2">
        <v>0</v>
      </c>
      <c r="O827" s="2">
        <f>iccwt20_2024[[#This Row],[scored_4s]]+iccwt20_2024[[#This Row],[scored_6s]]</f>
        <v>0</v>
      </c>
      <c r="P827" s="2">
        <v>0</v>
      </c>
      <c r="Q827" s="2">
        <v>0</v>
      </c>
      <c r="R827" s="2">
        <v>0</v>
      </c>
      <c r="S827" s="2">
        <v>3</v>
      </c>
      <c r="T827">
        <v>0</v>
      </c>
      <c r="U827">
        <v>41</v>
      </c>
      <c r="V827">
        <v>1</v>
      </c>
      <c r="W827">
        <v>0</v>
      </c>
      <c r="X827">
        <v>0</v>
      </c>
      <c r="Y827">
        <v>13.6999998092651</v>
      </c>
      <c r="Z827">
        <v>826</v>
      </c>
    </row>
    <row r="828" spans="1:26">
      <c r="A828" t="s">
        <v>70</v>
      </c>
      <c r="B828" t="s">
        <v>40</v>
      </c>
      <c r="C828" s="1" t="str">
        <f>MID(iccwt20_2024[[#This Row],[Times]],FIND(",",iccwt20_2024[[#This Row],[Times]])+2,LEN(iccwt20_2024[[#This Row],[Times]])-FIND(",",iccwt20_2024[[#This Row],[Times]])-1)</f>
        <v>01:00 PM LOCAL  </v>
      </c>
      <c r="D828" s="1" t="str">
        <f>MID(iccwt20_2024[[#This Row],[Times]],FIND(",",iccwt20_2024[[#This Row],[Times]])-3,6)&amp;" 2024"</f>
        <v> 09, 0 2024</v>
      </c>
      <c r="E828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8" t="str">
        <f>TEXT(DATE(2024,MONTH(DATEVALUE(LEFT(iccwt20_2024[[#This Row],[Times]],3)&amp;" 1")),MID(iccwt20_2024[[#This Row],[Times]],5,2)),"dddd")</f>
        <v>Sunday</v>
      </c>
      <c r="G828" t="s">
        <v>744</v>
      </c>
      <c r="H828" t="s">
        <v>433</v>
      </c>
      <c r="I828" t="s">
        <v>437</v>
      </c>
      <c r="J828" t="s">
        <v>753</v>
      </c>
      <c r="K828" t="s">
        <v>241</v>
      </c>
      <c r="L828" s="2">
        <v>0</v>
      </c>
      <c r="M828" s="2">
        <v>0</v>
      </c>
      <c r="N828" s="2">
        <v>0</v>
      </c>
      <c r="O828" s="2">
        <f>iccwt20_2024[[#This Row],[scored_4s]]+iccwt20_2024[[#This Row],[scored_6s]]</f>
        <v>0</v>
      </c>
      <c r="P828" s="2">
        <v>0</v>
      </c>
      <c r="Q828" s="2">
        <v>0</v>
      </c>
      <c r="R828" s="2">
        <v>0</v>
      </c>
      <c r="S828" s="2">
        <v>1</v>
      </c>
      <c r="T828">
        <v>0</v>
      </c>
      <c r="U828">
        <v>16</v>
      </c>
      <c r="V828">
        <v>1</v>
      </c>
      <c r="W828">
        <v>0</v>
      </c>
      <c r="X828">
        <v>5</v>
      </c>
      <c r="Y828">
        <v>16</v>
      </c>
      <c r="Z828">
        <v>827</v>
      </c>
    </row>
    <row r="829" spans="1:26">
      <c r="A829" t="s">
        <v>70</v>
      </c>
      <c r="B829" t="s">
        <v>40</v>
      </c>
      <c r="C829" s="1" t="str">
        <f>MID(iccwt20_2024[[#This Row],[Times]],FIND(",",iccwt20_2024[[#This Row],[Times]])+2,LEN(iccwt20_2024[[#This Row],[Times]])-FIND(",",iccwt20_2024[[#This Row],[Times]])-1)</f>
        <v>01:00 PM LOCAL  </v>
      </c>
      <c r="D829" s="1" t="str">
        <f>MID(iccwt20_2024[[#This Row],[Times]],FIND(",",iccwt20_2024[[#This Row],[Times]])-3,6)&amp;" 2024"</f>
        <v> 09, 0 2024</v>
      </c>
      <c r="E829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29" t="str">
        <f>TEXT(DATE(2024,MONTH(DATEVALUE(LEFT(iccwt20_2024[[#This Row],[Times]],3)&amp;" 1")),MID(iccwt20_2024[[#This Row],[Times]],5,2)),"dddd")</f>
        <v>Sunday</v>
      </c>
      <c r="G829" t="s">
        <v>744</v>
      </c>
      <c r="H829" t="s">
        <v>433</v>
      </c>
      <c r="I829" t="s">
        <v>437</v>
      </c>
      <c r="J829" t="s">
        <v>753</v>
      </c>
      <c r="K829" t="s">
        <v>397</v>
      </c>
      <c r="L829" s="2">
        <v>0</v>
      </c>
      <c r="M829" s="2">
        <v>0</v>
      </c>
      <c r="N829" s="2">
        <v>0</v>
      </c>
      <c r="O829" s="2">
        <f>iccwt20_2024[[#This Row],[scored_4s]]+iccwt20_2024[[#This Row],[scored_6s]]</f>
        <v>0</v>
      </c>
      <c r="P829" s="2">
        <v>0</v>
      </c>
      <c r="Q829" s="2">
        <v>0</v>
      </c>
      <c r="R829" s="2">
        <v>0</v>
      </c>
      <c r="S829" s="2">
        <v>2</v>
      </c>
      <c r="T829">
        <v>0</v>
      </c>
      <c r="U829">
        <v>22</v>
      </c>
      <c r="V829">
        <v>0</v>
      </c>
      <c r="W829">
        <v>0</v>
      </c>
      <c r="X829">
        <v>0</v>
      </c>
      <c r="Y829">
        <v>11</v>
      </c>
      <c r="Z829">
        <v>828</v>
      </c>
    </row>
    <row r="830" spans="1:26">
      <c r="A830" t="s">
        <v>70</v>
      </c>
      <c r="B830" t="s">
        <v>40</v>
      </c>
      <c r="C830" s="1" t="str">
        <f>MID(iccwt20_2024[[#This Row],[Times]],FIND(",",iccwt20_2024[[#This Row],[Times]])+2,LEN(iccwt20_2024[[#This Row],[Times]])-FIND(",",iccwt20_2024[[#This Row],[Times]])-1)</f>
        <v>01:00 PM LOCAL  </v>
      </c>
      <c r="D830" s="1" t="str">
        <f>MID(iccwt20_2024[[#This Row],[Times]],FIND(",",iccwt20_2024[[#This Row],[Times]])-3,6)&amp;" 2024"</f>
        <v> 09, 0 2024</v>
      </c>
      <c r="E830" s="1">
        <f>DATE(2024,MID(iccwt20_2024[[#This Row],[Date]],FIND(" ",iccwt20_2024[[#This Row],[Date]])+1,2),LEFT(iccwt20_2024[[#This Row],[Date]],FIND(",",iccwt20_2024[[#This Row],[Date]])-1))+TIMEVALUE(LEFT(iccwt20_2024[[#This Row],[Time]],8))</f>
        <v>45544.5416666667</v>
      </c>
      <c r="F830" t="str">
        <f>TEXT(DATE(2024,MONTH(DATEVALUE(LEFT(iccwt20_2024[[#This Row],[Times]],3)&amp;" 1")),MID(iccwt20_2024[[#This Row],[Times]],5,2)),"dddd")</f>
        <v>Sunday</v>
      </c>
      <c r="G830" t="s">
        <v>744</v>
      </c>
      <c r="H830" t="s">
        <v>433</v>
      </c>
      <c r="I830" t="s">
        <v>437</v>
      </c>
      <c r="J830" t="s">
        <v>753</v>
      </c>
      <c r="K830" t="s">
        <v>79</v>
      </c>
      <c r="L830" s="2">
        <v>0</v>
      </c>
      <c r="M830" s="2">
        <v>0</v>
      </c>
      <c r="N830" s="2">
        <v>0</v>
      </c>
      <c r="O830" s="2">
        <f>iccwt20_2024[[#This Row],[scored_4s]]+iccwt20_2024[[#This Row],[scored_6s]]</f>
        <v>0</v>
      </c>
      <c r="P830" s="2">
        <v>0</v>
      </c>
      <c r="Q830" s="2">
        <v>0</v>
      </c>
      <c r="R830" s="2">
        <v>0</v>
      </c>
      <c r="S830" s="2">
        <v>1</v>
      </c>
      <c r="T830">
        <v>0</v>
      </c>
      <c r="U830">
        <v>20</v>
      </c>
      <c r="V830">
        <v>0</v>
      </c>
      <c r="W830">
        <v>0</v>
      </c>
      <c r="X830">
        <v>0</v>
      </c>
      <c r="Y830">
        <v>20</v>
      </c>
      <c r="Z830">
        <v>829</v>
      </c>
    </row>
    <row r="831" spans="1:26">
      <c r="A831" t="s">
        <v>80</v>
      </c>
      <c r="B831" t="s">
        <v>34</v>
      </c>
      <c r="C831" s="1" t="str">
        <f>MID(iccwt20_2024[[#This Row],[Times]],FIND(",",iccwt20_2024[[#This Row],[Times]])+2,LEN(iccwt20_2024[[#This Row],[Times]])-FIND(",",iccwt20_2024[[#This Row],[Times]])-1)</f>
        <v>10:30 AM LOCAL  </v>
      </c>
      <c r="D831" s="1" t="str">
        <f>MID(iccwt20_2024[[#This Row],[Times]],FIND(",",iccwt20_2024[[#This Row],[Times]])-3,6)&amp;" 2024"</f>
        <v> 10, 1 2024</v>
      </c>
      <c r="E831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1" t="str">
        <f>TEXT(DATE(2024,MONTH(DATEVALUE(LEFT(iccwt20_2024[[#This Row],[Times]],3)&amp;" 1")),MID(iccwt20_2024[[#This Row],[Times]],5,2)),"dddd")</f>
        <v>Monday</v>
      </c>
      <c r="G831" t="s">
        <v>757</v>
      </c>
      <c r="H831" t="s">
        <v>424</v>
      </c>
      <c r="I831" t="s">
        <v>438</v>
      </c>
      <c r="J831" t="s">
        <v>758</v>
      </c>
      <c r="K831" t="s">
        <v>371</v>
      </c>
      <c r="L831" s="2">
        <v>0</v>
      </c>
      <c r="M831" s="2">
        <v>0</v>
      </c>
      <c r="N831" s="2">
        <v>0</v>
      </c>
      <c r="O831" s="2">
        <f>iccwt20_2024[[#This Row],[scored_4s]]+iccwt20_2024[[#This Row],[scored_6s]]</f>
        <v>0</v>
      </c>
      <c r="P831" s="2">
        <v>0</v>
      </c>
      <c r="Q831" s="2">
        <v>0</v>
      </c>
      <c r="R831" s="2">
        <v>0</v>
      </c>
      <c r="S831" s="2">
        <v>4</v>
      </c>
      <c r="T831">
        <v>0</v>
      </c>
      <c r="U831">
        <v>18</v>
      </c>
      <c r="V831">
        <v>3</v>
      </c>
      <c r="W831">
        <v>0</v>
      </c>
      <c r="X831">
        <v>3</v>
      </c>
      <c r="Y831">
        <v>4.5</v>
      </c>
      <c r="Z831">
        <v>830</v>
      </c>
    </row>
    <row r="832" spans="1:26">
      <c r="A832" t="s">
        <v>80</v>
      </c>
      <c r="B832" t="s">
        <v>34</v>
      </c>
      <c r="C832" s="1" t="str">
        <f>MID(iccwt20_2024[[#This Row],[Times]],FIND(",",iccwt20_2024[[#This Row],[Times]])+2,LEN(iccwt20_2024[[#This Row],[Times]])-FIND(",",iccwt20_2024[[#This Row],[Times]])-1)</f>
        <v>10:30 AM LOCAL  </v>
      </c>
      <c r="D832" s="1" t="str">
        <f>MID(iccwt20_2024[[#This Row],[Times]],FIND(",",iccwt20_2024[[#This Row],[Times]])-3,6)&amp;" 2024"</f>
        <v> 10, 1 2024</v>
      </c>
      <c r="E832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2" t="str">
        <f>TEXT(DATE(2024,MONTH(DATEVALUE(LEFT(iccwt20_2024[[#This Row],[Times]],3)&amp;" 1")),MID(iccwt20_2024[[#This Row],[Times]],5,2)),"dddd")</f>
        <v>Monday</v>
      </c>
      <c r="G832" t="s">
        <v>757</v>
      </c>
      <c r="H832" t="s">
        <v>424</v>
      </c>
      <c r="I832" t="s">
        <v>438</v>
      </c>
      <c r="J832" t="s">
        <v>758</v>
      </c>
      <c r="K832" t="s">
        <v>372</v>
      </c>
      <c r="L832" s="2">
        <v>0</v>
      </c>
      <c r="M832" s="2">
        <v>0</v>
      </c>
      <c r="N832" s="2">
        <v>0</v>
      </c>
      <c r="O832" s="2">
        <f>iccwt20_2024[[#This Row],[scored_4s]]+iccwt20_2024[[#This Row],[scored_6s]]</f>
        <v>0</v>
      </c>
      <c r="P832" s="2">
        <v>0</v>
      </c>
      <c r="Q832" s="2">
        <v>0</v>
      </c>
      <c r="R832" s="2">
        <v>0</v>
      </c>
      <c r="S832" s="2">
        <v>4</v>
      </c>
      <c r="T832">
        <v>0</v>
      </c>
      <c r="U832">
        <v>19</v>
      </c>
      <c r="V832">
        <v>2</v>
      </c>
      <c r="W832">
        <v>0</v>
      </c>
      <c r="X832">
        <v>0</v>
      </c>
      <c r="Y832">
        <v>4.80000019073486</v>
      </c>
      <c r="Z832">
        <v>831</v>
      </c>
    </row>
    <row r="833" spans="1:26">
      <c r="A833" t="s">
        <v>80</v>
      </c>
      <c r="B833" t="s">
        <v>34</v>
      </c>
      <c r="C833" s="1" t="str">
        <f>MID(iccwt20_2024[[#This Row],[Times]],FIND(",",iccwt20_2024[[#This Row],[Times]])+2,LEN(iccwt20_2024[[#This Row],[Times]])-FIND(",",iccwt20_2024[[#This Row],[Times]])-1)</f>
        <v>10:30 AM LOCAL  </v>
      </c>
      <c r="D833" s="1" t="str">
        <f>MID(iccwt20_2024[[#This Row],[Times]],FIND(",",iccwt20_2024[[#This Row],[Times]])-3,6)&amp;" 2024"</f>
        <v> 10, 1 2024</v>
      </c>
      <c r="E833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3" t="str">
        <f>TEXT(DATE(2024,MONTH(DATEVALUE(LEFT(iccwt20_2024[[#This Row],[Times]],3)&amp;" 1")),MID(iccwt20_2024[[#This Row],[Times]],5,2)),"dddd")</f>
        <v>Monday</v>
      </c>
      <c r="G833" t="s">
        <v>757</v>
      </c>
      <c r="H833" t="s">
        <v>424</v>
      </c>
      <c r="I833" t="s">
        <v>438</v>
      </c>
      <c r="J833" t="s">
        <v>758</v>
      </c>
      <c r="K833" t="s">
        <v>261</v>
      </c>
      <c r="L833" s="2">
        <v>0</v>
      </c>
      <c r="M833" s="2">
        <v>0</v>
      </c>
      <c r="N833" s="2">
        <v>0</v>
      </c>
      <c r="O833" s="2">
        <f>iccwt20_2024[[#This Row],[scored_4s]]+iccwt20_2024[[#This Row],[scored_6s]]</f>
        <v>0</v>
      </c>
      <c r="P833" s="2">
        <v>0</v>
      </c>
      <c r="Q833" s="2">
        <v>0</v>
      </c>
      <c r="R833" s="2">
        <v>0</v>
      </c>
      <c r="S833" s="2">
        <v>4</v>
      </c>
      <c r="T833">
        <v>0</v>
      </c>
      <c r="U833">
        <v>18</v>
      </c>
      <c r="V833">
        <v>0</v>
      </c>
      <c r="W833">
        <v>0</v>
      </c>
      <c r="X833">
        <v>1</v>
      </c>
      <c r="Y833">
        <v>4.5</v>
      </c>
      <c r="Z833">
        <v>832</v>
      </c>
    </row>
    <row r="834" spans="1:26">
      <c r="A834" t="s">
        <v>80</v>
      </c>
      <c r="B834" t="s">
        <v>34</v>
      </c>
      <c r="C834" s="1" t="str">
        <f>MID(iccwt20_2024[[#This Row],[Times]],FIND(",",iccwt20_2024[[#This Row],[Times]])+2,LEN(iccwt20_2024[[#This Row],[Times]])-FIND(",",iccwt20_2024[[#This Row],[Times]])-1)</f>
        <v>10:30 AM LOCAL  </v>
      </c>
      <c r="D834" s="1" t="str">
        <f>MID(iccwt20_2024[[#This Row],[Times]],FIND(",",iccwt20_2024[[#This Row],[Times]])-3,6)&amp;" 2024"</f>
        <v> 10, 1 2024</v>
      </c>
      <c r="E834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4" t="str">
        <f>TEXT(DATE(2024,MONTH(DATEVALUE(LEFT(iccwt20_2024[[#This Row],[Times]],3)&amp;" 1")),MID(iccwt20_2024[[#This Row],[Times]],5,2)),"dddd")</f>
        <v>Monday</v>
      </c>
      <c r="G834" t="s">
        <v>757</v>
      </c>
      <c r="H834" t="s">
        <v>424</v>
      </c>
      <c r="I834" t="s">
        <v>438</v>
      </c>
      <c r="J834" t="s">
        <v>758</v>
      </c>
      <c r="K834" t="s">
        <v>314</v>
      </c>
      <c r="L834" s="2">
        <v>0</v>
      </c>
      <c r="M834" s="2">
        <v>0</v>
      </c>
      <c r="N834" s="2">
        <v>0</v>
      </c>
      <c r="O834" s="2">
        <f>iccwt20_2024[[#This Row],[scored_4s]]+iccwt20_2024[[#This Row],[scored_6s]]</f>
        <v>0</v>
      </c>
      <c r="P834" s="2">
        <v>0</v>
      </c>
      <c r="Q834" s="2">
        <v>0</v>
      </c>
      <c r="R834" s="2">
        <v>0</v>
      </c>
      <c r="S834" s="2">
        <v>4</v>
      </c>
      <c r="T834">
        <v>0</v>
      </c>
      <c r="U834">
        <v>32</v>
      </c>
      <c r="V834">
        <v>1</v>
      </c>
      <c r="W834">
        <v>0</v>
      </c>
      <c r="X834">
        <v>0</v>
      </c>
      <c r="Y834">
        <v>8</v>
      </c>
      <c r="Z834">
        <v>833</v>
      </c>
    </row>
    <row r="835" spans="1:26">
      <c r="A835" t="s">
        <v>80</v>
      </c>
      <c r="B835" t="s">
        <v>34</v>
      </c>
      <c r="C835" s="1" t="str">
        <f>MID(iccwt20_2024[[#This Row],[Times]],FIND(",",iccwt20_2024[[#This Row],[Times]])+2,LEN(iccwt20_2024[[#This Row],[Times]])-FIND(",",iccwt20_2024[[#This Row],[Times]])-1)</f>
        <v>10:30 AM LOCAL  </v>
      </c>
      <c r="D835" s="1" t="str">
        <f>MID(iccwt20_2024[[#This Row],[Times]],FIND(",",iccwt20_2024[[#This Row],[Times]])-3,6)&amp;" 2024"</f>
        <v> 10, 1 2024</v>
      </c>
      <c r="E835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5" t="str">
        <f>TEXT(DATE(2024,MONTH(DATEVALUE(LEFT(iccwt20_2024[[#This Row],[Times]],3)&amp;" 1")),MID(iccwt20_2024[[#This Row],[Times]],5,2)),"dddd")</f>
        <v>Monday</v>
      </c>
      <c r="G835" t="s">
        <v>757</v>
      </c>
      <c r="H835" t="s">
        <v>424</v>
      </c>
      <c r="I835" t="s">
        <v>438</v>
      </c>
      <c r="J835" t="s">
        <v>758</v>
      </c>
      <c r="K835" t="s">
        <v>345</v>
      </c>
      <c r="L835" s="2">
        <v>0</v>
      </c>
      <c r="M835" s="2">
        <v>0</v>
      </c>
      <c r="N835" s="2">
        <v>0</v>
      </c>
      <c r="O835" s="2">
        <f>iccwt20_2024[[#This Row],[scored_4s]]+iccwt20_2024[[#This Row],[scored_6s]]</f>
        <v>0</v>
      </c>
      <c r="P835" s="2">
        <v>0</v>
      </c>
      <c r="Q835" s="2">
        <v>0</v>
      </c>
      <c r="R835" s="2">
        <v>0</v>
      </c>
      <c r="S835" s="2">
        <v>1</v>
      </c>
      <c r="T835">
        <v>0</v>
      </c>
      <c r="U835">
        <v>6</v>
      </c>
      <c r="V835">
        <v>0</v>
      </c>
      <c r="W835">
        <v>0</v>
      </c>
      <c r="X835">
        <v>0</v>
      </c>
      <c r="Y835">
        <v>6</v>
      </c>
      <c r="Z835">
        <v>834</v>
      </c>
    </row>
    <row r="836" spans="1:26">
      <c r="A836" t="s">
        <v>80</v>
      </c>
      <c r="B836" t="s">
        <v>34</v>
      </c>
      <c r="C836" s="1" t="str">
        <f>MID(iccwt20_2024[[#This Row],[Times]],FIND(",",iccwt20_2024[[#This Row],[Times]])+2,LEN(iccwt20_2024[[#This Row],[Times]])-FIND(",",iccwt20_2024[[#This Row],[Times]])-1)</f>
        <v>10:30 AM LOCAL  </v>
      </c>
      <c r="D836" s="1" t="str">
        <f>MID(iccwt20_2024[[#This Row],[Times]],FIND(",",iccwt20_2024[[#This Row],[Times]])-3,6)&amp;" 2024"</f>
        <v> 10, 1 2024</v>
      </c>
      <c r="E836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6" t="str">
        <f>TEXT(DATE(2024,MONTH(DATEVALUE(LEFT(iccwt20_2024[[#This Row],[Times]],3)&amp;" 1")),MID(iccwt20_2024[[#This Row],[Times]],5,2)),"dddd")</f>
        <v>Monday</v>
      </c>
      <c r="G836" t="s">
        <v>757</v>
      </c>
      <c r="H836" t="s">
        <v>424</v>
      </c>
      <c r="I836" t="s">
        <v>438</v>
      </c>
      <c r="J836" t="s">
        <v>758</v>
      </c>
      <c r="K836" t="s">
        <v>224</v>
      </c>
      <c r="L836" s="2">
        <v>0</v>
      </c>
      <c r="M836" s="2">
        <v>0</v>
      </c>
      <c r="N836" s="2">
        <v>0</v>
      </c>
      <c r="O836" s="2">
        <f>iccwt20_2024[[#This Row],[scored_4s]]+iccwt20_2024[[#This Row],[scored_6s]]</f>
        <v>0</v>
      </c>
      <c r="P836" s="2">
        <v>0</v>
      </c>
      <c r="Q836" s="2">
        <v>0</v>
      </c>
      <c r="R836" s="2">
        <v>0</v>
      </c>
      <c r="S836" s="2">
        <v>3</v>
      </c>
      <c r="T836">
        <v>0</v>
      </c>
      <c r="U836">
        <v>17</v>
      </c>
      <c r="V836">
        <v>0</v>
      </c>
      <c r="W836">
        <v>0</v>
      </c>
      <c r="X836">
        <v>0</v>
      </c>
      <c r="Y836">
        <v>5.69999980926514</v>
      </c>
      <c r="Z836">
        <v>835</v>
      </c>
    </row>
    <row r="837" spans="1:26">
      <c r="A837" t="s">
        <v>80</v>
      </c>
      <c r="B837" t="s">
        <v>34</v>
      </c>
      <c r="C837" s="1" t="str">
        <f>MID(iccwt20_2024[[#This Row],[Times]],FIND(",",iccwt20_2024[[#This Row],[Times]])+2,LEN(iccwt20_2024[[#This Row],[Times]])-FIND(",",iccwt20_2024[[#This Row],[Times]])-1)</f>
        <v>10:30 AM LOCAL  </v>
      </c>
      <c r="D837" s="1" t="str">
        <f>MID(iccwt20_2024[[#This Row],[Times]],FIND(",",iccwt20_2024[[#This Row],[Times]])-3,6)&amp;" 2024"</f>
        <v> 10, 1 2024</v>
      </c>
      <c r="E837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7" t="str">
        <f>TEXT(DATE(2024,MONTH(DATEVALUE(LEFT(iccwt20_2024[[#This Row],[Times]],3)&amp;" 1")),MID(iccwt20_2024[[#This Row],[Times]],5,2)),"dddd")</f>
        <v>Monday</v>
      </c>
      <c r="G837" t="s">
        <v>757</v>
      </c>
      <c r="H837" t="s">
        <v>438</v>
      </c>
      <c r="I837" t="s">
        <v>424</v>
      </c>
      <c r="J837" t="s">
        <v>763</v>
      </c>
      <c r="K837" t="s">
        <v>226</v>
      </c>
      <c r="L837" s="2">
        <v>0</v>
      </c>
      <c r="M837" s="2">
        <v>0</v>
      </c>
      <c r="N837" s="2">
        <v>0</v>
      </c>
      <c r="O837" s="2">
        <f>iccwt20_2024[[#This Row],[scored_4s]]+iccwt20_2024[[#This Row],[scored_6s]]</f>
        <v>0</v>
      </c>
      <c r="P837" s="2">
        <v>0</v>
      </c>
      <c r="Q837" s="2">
        <v>0</v>
      </c>
      <c r="R837" s="2">
        <v>0</v>
      </c>
      <c r="S837" s="2">
        <v>4</v>
      </c>
      <c r="T837">
        <v>0</v>
      </c>
      <c r="U837">
        <v>17</v>
      </c>
      <c r="V837">
        <v>0</v>
      </c>
      <c r="W837">
        <v>0</v>
      </c>
      <c r="X837">
        <v>2</v>
      </c>
      <c r="Y837">
        <v>4.19999980926514</v>
      </c>
      <c r="Z837">
        <v>836</v>
      </c>
    </row>
    <row r="838" spans="1:26">
      <c r="A838" t="s">
        <v>80</v>
      </c>
      <c r="B838" t="s">
        <v>34</v>
      </c>
      <c r="C838" s="1" t="str">
        <f>MID(iccwt20_2024[[#This Row],[Times]],FIND(",",iccwt20_2024[[#This Row],[Times]])+2,LEN(iccwt20_2024[[#This Row],[Times]])-FIND(",",iccwt20_2024[[#This Row],[Times]])-1)</f>
        <v>10:30 AM LOCAL  </v>
      </c>
      <c r="D838" s="1" t="str">
        <f>MID(iccwt20_2024[[#This Row],[Times]],FIND(",",iccwt20_2024[[#This Row],[Times]])-3,6)&amp;" 2024"</f>
        <v> 10, 1 2024</v>
      </c>
      <c r="E838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8" t="str">
        <f>TEXT(DATE(2024,MONTH(DATEVALUE(LEFT(iccwt20_2024[[#This Row],[Times]],3)&amp;" 1")),MID(iccwt20_2024[[#This Row],[Times]],5,2)),"dddd")</f>
        <v>Monday</v>
      </c>
      <c r="G838" t="s">
        <v>757</v>
      </c>
      <c r="H838" t="s">
        <v>438</v>
      </c>
      <c r="I838" t="s">
        <v>424</v>
      </c>
      <c r="J838" t="s">
        <v>763</v>
      </c>
      <c r="K838" t="s">
        <v>192</v>
      </c>
      <c r="L838" s="2">
        <v>0</v>
      </c>
      <c r="M838" s="2">
        <v>0</v>
      </c>
      <c r="N838" s="2">
        <v>0</v>
      </c>
      <c r="O838" s="2">
        <f>iccwt20_2024[[#This Row],[scored_4s]]+iccwt20_2024[[#This Row],[scored_6s]]</f>
        <v>0</v>
      </c>
      <c r="P838" s="2">
        <v>0</v>
      </c>
      <c r="Q838" s="2">
        <v>0</v>
      </c>
      <c r="R838" s="2">
        <v>0</v>
      </c>
      <c r="S838" s="2">
        <v>4</v>
      </c>
      <c r="T838">
        <v>0</v>
      </c>
      <c r="U838">
        <v>19</v>
      </c>
      <c r="V838">
        <v>2</v>
      </c>
      <c r="W838">
        <v>0</v>
      </c>
      <c r="X838">
        <v>0</v>
      </c>
      <c r="Y838">
        <v>4.80000019073486</v>
      </c>
      <c r="Z838">
        <v>837</v>
      </c>
    </row>
    <row r="839" spans="1:26">
      <c r="A839" t="s">
        <v>80</v>
      </c>
      <c r="B839" t="s">
        <v>34</v>
      </c>
      <c r="C839" s="1" t="str">
        <f>MID(iccwt20_2024[[#This Row],[Times]],FIND(",",iccwt20_2024[[#This Row],[Times]])+2,LEN(iccwt20_2024[[#This Row],[Times]])-FIND(",",iccwt20_2024[[#This Row],[Times]])-1)</f>
        <v>10:30 AM LOCAL  </v>
      </c>
      <c r="D839" s="1" t="str">
        <f>MID(iccwt20_2024[[#This Row],[Times]],FIND(",",iccwt20_2024[[#This Row],[Times]])-3,6)&amp;" 2024"</f>
        <v> 10, 1 2024</v>
      </c>
      <c r="E839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39" t="str">
        <f>TEXT(DATE(2024,MONTH(DATEVALUE(LEFT(iccwt20_2024[[#This Row],[Times]],3)&amp;" 1")),MID(iccwt20_2024[[#This Row],[Times]],5,2)),"dddd")</f>
        <v>Monday</v>
      </c>
      <c r="G839" t="s">
        <v>757</v>
      </c>
      <c r="H839" t="s">
        <v>438</v>
      </c>
      <c r="I839" t="s">
        <v>424</v>
      </c>
      <c r="J839" t="s">
        <v>763</v>
      </c>
      <c r="K839" t="s">
        <v>290</v>
      </c>
      <c r="L839" s="2">
        <v>0</v>
      </c>
      <c r="M839" s="2">
        <v>0</v>
      </c>
      <c r="N839" s="2">
        <v>0</v>
      </c>
      <c r="O839" s="2">
        <f>iccwt20_2024[[#This Row],[scored_4s]]+iccwt20_2024[[#This Row],[scored_6s]]</f>
        <v>0</v>
      </c>
      <c r="P839" s="2">
        <v>0</v>
      </c>
      <c r="Q839" s="2">
        <v>0</v>
      </c>
      <c r="R839" s="2">
        <v>0</v>
      </c>
      <c r="S839" s="2">
        <v>4</v>
      </c>
      <c r="T839">
        <v>0</v>
      </c>
      <c r="U839">
        <v>27</v>
      </c>
      <c r="V839">
        <v>0</v>
      </c>
      <c r="W839">
        <v>0</v>
      </c>
      <c r="X839">
        <v>0</v>
      </c>
      <c r="Y839">
        <v>6.80000019073486</v>
      </c>
      <c r="Z839">
        <v>838</v>
      </c>
    </row>
    <row r="840" spans="1:26">
      <c r="A840" t="s">
        <v>80</v>
      </c>
      <c r="B840" t="s">
        <v>34</v>
      </c>
      <c r="C840" s="1" t="str">
        <f>MID(iccwt20_2024[[#This Row],[Times]],FIND(",",iccwt20_2024[[#This Row],[Times]])+2,LEN(iccwt20_2024[[#This Row],[Times]])-FIND(",",iccwt20_2024[[#This Row],[Times]])-1)</f>
        <v>10:30 AM LOCAL  </v>
      </c>
      <c r="D840" s="1" t="str">
        <f>MID(iccwt20_2024[[#This Row],[Times]],FIND(",",iccwt20_2024[[#This Row],[Times]])-3,6)&amp;" 2024"</f>
        <v> 10, 1 2024</v>
      </c>
      <c r="E840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40" t="str">
        <f>TEXT(DATE(2024,MONTH(DATEVALUE(LEFT(iccwt20_2024[[#This Row],[Times]],3)&amp;" 1")),MID(iccwt20_2024[[#This Row],[Times]],5,2)),"dddd")</f>
        <v>Monday</v>
      </c>
      <c r="G840" t="s">
        <v>757</v>
      </c>
      <c r="H840" t="s">
        <v>438</v>
      </c>
      <c r="I840" t="s">
        <v>424</v>
      </c>
      <c r="J840" t="s">
        <v>763</v>
      </c>
      <c r="K840" t="s">
        <v>202</v>
      </c>
      <c r="L840" s="2">
        <v>0</v>
      </c>
      <c r="M840" s="2">
        <v>0</v>
      </c>
      <c r="N840" s="2">
        <v>0</v>
      </c>
      <c r="O840" s="2">
        <f>iccwt20_2024[[#This Row],[scored_4s]]+iccwt20_2024[[#This Row],[scored_6s]]</f>
        <v>0</v>
      </c>
      <c r="P840" s="2">
        <v>0</v>
      </c>
      <c r="Q840" s="2">
        <v>0</v>
      </c>
      <c r="R840" s="2">
        <v>0</v>
      </c>
      <c r="S840" s="2">
        <v>4</v>
      </c>
      <c r="T840">
        <v>0</v>
      </c>
      <c r="U840">
        <v>27</v>
      </c>
      <c r="V840">
        <v>3</v>
      </c>
      <c r="W840">
        <v>0</v>
      </c>
      <c r="X840">
        <v>2</v>
      </c>
      <c r="Y840">
        <v>6.80000019073486</v>
      </c>
      <c r="Z840">
        <v>839</v>
      </c>
    </row>
    <row r="841" spans="1:26">
      <c r="A841" t="s">
        <v>80</v>
      </c>
      <c r="B841" t="s">
        <v>34</v>
      </c>
      <c r="C841" s="1" t="str">
        <f>MID(iccwt20_2024[[#This Row],[Times]],FIND(",",iccwt20_2024[[#This Row],[Times]])+2,LEN(iccwt20_2024[[#This Row],[Times]])-FIND(",",iccwt20_2024[[#This Row],[Times]])-1)</f>
        <v>10:30 AM LOCAL  </v>
      </c>
      <c r="D841" s="1" t="str">
        <f>MID(iccwt20_2024[[#This Row],[Times]],FIND(",",iccwt20_2024[[#This Row],[Times]])-3,6)&amp;" 2024"</f>
        <v> 10, 1 2024</v>
      </c>
      <c r="E841" s="1">
        <f>DATE(2024,MID(iccwt20_2024[[#This Row],[Date]],FIND(" ",iccwt20_2024[[#This Row],[Date]])+1,2),LEFT(iccwt20_2024[[#This Row],[Date]],FIND(",",iccwt20_2024[[#This Row],[Date]])-1))+TIMEVALUE(LEFT(iccwt20_2024[[#This Row],[Time]],8))</f>
        <v>45575.4375</v>
      </c>
      <c r="F841" t="str">
        <f>TEXT(DATE(2024,MONTH(DATEVALUE(LEFT(iccwt20_2024[[#This Row],[Times]],3)&amp;" 1")),MID(iccwt20_2024[[#This Row],[Times]],5,2)),"dddd")</f>
        <v>Monday</v>
      </c>
      <c r="G841" t="s">
        <v>757</v>
      </c>
      <c r="H841" t="s">
        <v>438</v>
      </c>
      <c r="I841" t="s">
        <v>424</v>
      </c>
      <c r="J841" t="s">
        <v>763</v>
      </c>
      <c r="K841" t="s">
        <v>61</v>
      </c>
      <c r="L841" s="2">
        <v>0</v>
      </c>
      <c r="M841" s="2">
        <v>0</v>
      </c>
      <c r="N841" s="2">
        <v>0</v>
      </c>
      <c r="O841" s="2">
        <f>iccwt20_2024[[#This Row],[scored_4s]]+iccwt20_2024[[#This Row],[scored_6s]]</f>
        <v>0</v>
      </c>
      <c r="P841" s="2">
        <v>0</v>
      </c>
      <c r="Q841" s="2">
        <v>0</v>
      </c>
      <c r="R841" s="2">
        <v>0</v>
      </c>
      <c r="S841" s="2">
        <v>4</v>
      </c>
      <c r="T841">
        <v>0</v>
      </c>
      <c r="U841">
        <v>17</v>
      </c>
      <c r="V841">
        <v>2</v>
      </c>
      <c r="W841">
        <v>1</v>
      </c>
      <c r="X841">
        <v>1</v>
      </c>
      <c r="Y841">
        <v>4.19999980926514</v>
      </c>
      <c r="Z841">
        <v>840</v>
      </c>
    </row>
    <row r="842" spans="1:26">
      <c r="A842" t="s">
        <v>73</v>
      </c>
      <c r="B842" t="s">
        <v>34</v>
      </c>
      <c r="C842" s="1" t="str">
        <f>MID(iccwt20_2024[[#This Row],[Times]],FIND(",",iccwt20_2024[[#This Row],[Times]])+2,LEN(iccwt20_2024[[#This Row],[Times]])-FIND(",",iccwt20_2024[[#This Row],[Times]])-1)</f>
        <v>10:30 AM LOCAL  </v>
      </c>
      <c r="D842" s="1" t="str">
        <f>MID(iccwt20_2024[[#This Row],[Times]],FIND(",",iccwt20_2024[[#This Row],[Times]])-3,6)&amp;" 2024"</f>
        <v> 11, 1 2024</v>
      </c>
      <c r="E842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2" t="str">
        <f>TEXT(DATE(2024,MONTH(DATEVALUE(LEFT(iccwt20_2024[[#This Row],[Times]],3)&amp;" 1")),MID(iccwt20_2024[[#This Row],[Times]],5,2)),"dddd")</f>
        <v>Tuesday</v>
      </c>
      <c r="G842" t="s">
        <v>769</v>
      </c>
      <c r="H842" t="s">
        <v>435</v>
      </c>
      <c r="I842" t="s">
        <v>425</v>
      </c>
      <c r="J842" t="s">
        <v>770</v>
      </c>
      <c r="K842" t="s">
        <v>342</v>
      </c>
      <c r="L842" s="2">
        <v>0</v>
      </c>
      <c r="M842" s="2">
        <v>0</v>
      </c>
      <c r="N842" s="2">
        <v>0</v>
      </c>
      <c r="O842" s="2">
        <f>iccwt20_2024[[#This Row],[scored_4s]]+iccwt20_2024[[#This Row],[scored_6s]]</f>
        <v>0</v>
      </c>
      <c r="P842" s="2">
        <v>0</v>
      </c>
      <c r="Q842" s="2">
        <v>0</v>
      </c>
      <c r="R842" s="2">
        <v>0</v>
      </c>
      <c r="S842" s="2">
        <v>4</v>
      </c>
      <c r="T842">
        <v>0</v>
      </c>
      <c r="U842">
        <v>21</v>
      </c>
      <c r="V842">
        <v>1</v>
      </c>
      <c r="W842">
        <v>0</v>
      </c>
      <c r="X842">
        <v>1</v>
      </c>
      <c r="Y842">
        <v>5.19999980926514</v>
      </c>
      <c r="Z842">
        <v>841</v>
      </c>
    </row>
    <row r="843" spans="1:26">
      <c r="A843" t="s">
        <v>73</v>
      </c>
      <c r="B843" t="s">
        <v>34</v>
      </c>
      <c r="C843" s="1" t="str">
        <f>MID(iccwt20_2024[[#This Row],[Times]],FIND(",",iccwt20_2024[[#This Row],[Times]])+2,LEN(iccwt20_2024[[#This Row],[Times]])-FIND(",",iccwt20_2024[[#This Row],[Times]])-1)</f>
        <v>10:30 AM LOCAL  </v>
      </c>
      <c r="D843" s="1" t="str">
        <f>MID(iccwt20_2024[[#This Row],[Times]],FIND(",",iccwt20_2024[[#This Row],[Times]])-3,6)&amp;" 2024"</f>
        <v> 11, 1 2024</v>
      </c>
      <c r="E843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3" t="str">
        <f>TEXT(DATE(2024,MONTH(DATEVALUE(LEFT(iccwt20_2024[[#This Row],[Times]],3)&amp;" 1")),MID(iccwt20_2024[[#This Row],[Times]],5,2)),"dddd")</f>
        <v>Tuesday</v>
      </c>
      <c r="G843" t="s">
        <v>769</v>
      </c>
      <c r="H843" t="s">
        <v>435</v>
      </c>
      <c r="I843" t="s">
        <v>425</v>
      </c>
      <c r="J843" t="s">
        <v>770</v>
      </c>
      <c r="K843" t="s">
        <v>270</v>
      </c>
      <c r="L843" s="2">
        <v>0</v>
      </c>
      <c r="M843" s="2">
        <v>0</v>
      </c>
      <c r="N843" s="2">
        <v>0</v>
      </c>
      <c r="O843" s="2">
        <f>iccwt20_2024[[#This Row],[scored_4s]]+iccwt20_2024[[#This Row],[scored_6s]]</f>
        <v>0</v>
      </c>
      <c r="P843" s="2">
        <v>0</v>
      </c>
      <c r="Q843" s="2">
        <v>0</v>
      </c>
      <c r="R843" s="2">
        <v>0</v>
      </c>
      <c r="S843" s="2">
        <v>4</v>
      </c>
      <c r="T843">
        <v>0</v>
      </c>
      <c r="U843">
        <v>24</v>
      </c>
      <c r="V843">
        <v>1</v>
      </c>
      <c r="W843">
        <v>0</v>
      </c>
      <c r="X843">
        <v>1</v>
      </c>
      <c r="Y843">
        <v>6</v>
      </c>
      <c r="Z843">
        <v>842</v>
      </c>
    </row>
    <row r="844" spans="1:26">
      <c r="A844" t="s">
        <v>73</v>
      </c>
      <c r="B844" t="s">
        <v>34</v>
      </c>
      <c r="C844" s="1" t="str">
        <f>MID(iccwt20_2024[[#This Row],[Times]],FIND(",",iccwt20_2024[[#This Row],[Times]])+2,LEN(iccwt20_2024[[#This Row],[Times]])-FIND(",",iccwt20_2024[[#This Row],[Times]])-1)</f>
        <v>10:30 AM LOCAL  </v>
      </c>
      <c r="D844" s="1" t="str">
        <f>MID(iccwt20_2024[[#This Row],[Times]],FIND(",",iccwt20_2024[[#This Row],[Times]])-3,6)&amp;" 2024"</f>
        <v> 11, 1 2024</v>
      </c>
      <c r="E844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4" t="str">
        <f>TEXT(DATE(2024,MONTH(DATEVALUE(LEFT(iccwt20_2024[[#This Row],[Times]],3)&amp;" 1")),MID(iccwt20_2024[[#This Row],[Times]],5,2)),"dddd")</f>
        <v>Tuesday</v>
      </c>
      <c r="G844" t="s">
        <v>769</v>
      </c>
      <c r="H844" t="s">
        <v>435</v>
      </c>
      <c r="I844" t="s">
        <v>425</v>
      </c>
      <c r="J844" t="s">
        <v>770</v>
      </c>
      <c r="K844" t="s">
        <v>158</v>
      </c>
      <c r="L844" s="2">
        <v>0</v>
      </c>
      <c r="M844" s="2">
        <v>0</v>
      </c>
      <c r="N844" s="2">
        <v>0</v>
      </c>
      <c r="O844" s="2">
        <f>iccwt20_2024[[#This Row],[scored_4s]]+iccwt20_2024[[#This Row],[scored_6s]]</f>
        <v>0</v>
      </c>
      <c r="P844" s="2">
        <v>0</v>
      </c>
      <c r="Q844" s="2">
        <v>0</v>
      </c>
      <c r="R844" s="2">
        <v>0</v>
      </c>
      <c r="S844" s="2">
        <v>4</v>
      </c>
      <c r="T844">
        <v>0</v>
      </c>
      <c r="U844">
        <v>13</v>
      </c>
      <c r="V844">
        <v>2</v>
      </c>
      <c r="W844">
        <v>0</v>
      </c>
      <c r="X844">
        <v>0</v>
      </c>
      <c r="Y844">
        <v>3.20000004768372</v>
      </c>
      <c r="Z844">
        <v>843</v>
      </c>
    </row>
    <row r="845" spans="1:26">
      <c r="A845" t="s">
        <v>73</v>
      </c>
      <c r="B845" t="s">
        <v>34</v>
      </c>
      <c r="C845" s="1" t="str">
        <f>MID(iccwt20_2024[[#This Row],[Times]],FIND(",",iccwt20_2024[[#This Row],[Times]])+2,LEN(iccwt20_2024[[#This Row],[Times]])-FIND(",",iccwt20_2024[[#This Row],[Times]])-1)</f>
        <v>10:30 AM LOCAL  </v>
      </c>
      <c r="D845" s="1" t="str">
        <f>MID(iccwt20_2024[[#This Row],[Times]],FIND(",",iccwt20_2024[[#This Row],[Times]])-3,6)&amp;" 2024"</f>
        <v> 11, 1 2024</v>
      </c>
      <c r="E845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5" t="str">
        <f>TEXT(DATE(2024,MONTH(DATEVALUE(LEFT(iccwt20_2024[[#This Row],[Times]],3)&amp;" 1")),MID(iccwt20_2024[[#This Row],[Times]],5,2)),"dddd")</f>
        <v>Tuesday</v>
      </c>
      <c r="G845" t="s">
        <v>769</v>
      </c>
      <c r="H845" t="s">
        <v>435</v>
      </c>
      <c r="I845" t="s">
        <v>425</v>
      </c>
      <c r="J845" t="s">
        <v>770</v>
      </c>
      <c r="K845" t="s">
        <v>169</v>
      </c>
      <c r="L845" s="2">
        <v>0</v>
      </c>
      <c r="M845" s="2">
        <v>0</v>
      </c>
      <c r="N845" s="2">
        <v>0</v>
      </c>
      <c r="O845" s="2">
        <f>iccwt20_2024[[#This Row],[scored_4s]]+iccwt20_2024[[#This Row],[scored_6s]]</f>
        <v>0</v>
      </c>
      <c r="P845" s="2">
        <v>0</v>
      </c>
      <c r="Q845" s="2">
        <v>0</v>
      </c>
      <c r="R845" s="2">
        <v>0</v>
      </c>
      <c r="S845" s="2">
        <v>4</v>
      </c>
      <c r="T845">
        <v>0</v>
      </c>
      <c r="U845">
        <v>26</v>
      </c>
      <c r="V845">
        <v>2</v>
      </c>
      <c r="W845">
        <v>0</v>
      </c>
      <c r="X845">
        <v>7</v>
      </c>
      <c r="Y845">
        <v>6.5</v>
      </c>
      <c r="Z845">
        <v>844</v>
      </c>
    </row>
    <row r="846" spans="1:26">
      <c r="A846" t="s">
        <v>73</v>
      </c>
      <c r="B846" t="s">
        <v>34</v>
      </c>
      <c r="C846" s="1" t="str">
        <f>MID(iccwt20_2024[[#This Row],[Times]],FIND(",",iccwt20_2024[[#This Row],[Times]])+2,LEN(iccwt20_2024[[#This Row],[Times]])-FIND(",",iccwt20_2024[[#This Row],[Times]])-1)</f>
        <v>10:30 AM LOCAL  </v>
      </c>
      <c r="D846" s="1" t="str">
        <f>MID(iccwt20_2024[[#This Row],[Times]],FIND(",",iccwt20_2024[[#This Row],[Times]])-3,6)&amp;" 2024"</f>
        <v> 11, 1 2024</v>
      </c>
      <c r="E846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6" t="str">
        <f>TEXT(DATE(2024,MONTH(DATEVALUE(LEFT(iccwt20_2024[[#This Row],[Times]],3)&amp;" 1")),MID(iccwt20_2024[[#This Row],[Times]],5,2)),"dddd")</f>
        <v>Tuesday</v>
      </c>
      <c r="G846" t="s">
        <v>769</v>
      </c>
      <c r="H846" t="s">
        <v>425</v>
      </c>
      <c r="I846" t="s">
        <v>435</v>
      </c>
      <c r="J846" t="s">
        <v>776</v>
      </c>
      <c r="K846" t="s">
        <v>193</v>
      </c>
      <c r="L846" s="2">
        <v>0</v>
      </c>
      <c r="M846" s="2">
        <v>0</v>
      </c>
      <c r="N846" s="2">
        <v>0</v>
      </c>
      <c r="O846" s="2">
        <f>iccwt20_2024[[#This Row],[scored_4s]]+iccwt20_2024[[#This Row],[scored_6s]]</f>
        <v>0</v>
      </c>
      <c r="P846" s="2">
        <v>0</v>
      </c>
      <c r="Q846" s="2">
        <v>0</v>
      </c>
      <c r="R846" s="2">
        <v>0</v>
      </c>
      <c r="S846" s="2">
        <v>3</v>
      </c>
      <c r="T846">
        <v>0</v>
      </c>
      <c r="U846">
        <v>21</v>
      </c>
      <c r="V846">
        <v>0</v>
      </c>
      <c r="W846">
        <v>0</v>
      </c>
      <c r="X846">
        <v>5</v>
      </c>
      <c r="Y846">
        <v>7</v>
      </c>
      <c r="Z846">
        <v>845</v>
      </c>
    </row>
    <row r="847" spans="1:26">
      <c r="A847" t="s">
        <v>73</v>
      </c>
      <c r="B847" t="s">
        <v>34</v>
      </c>
      <c r="C847" s="1" t="str">
        <f>MID(iccwt20_2024[[#This Row],[Times]],FIND(",",iccwt20_2024[[#This Row],[Times]])+2,LEN(iccwt20_2024[[#This Row],[Times]])-FIND(",",iccwt20_2024[[#This Row],[Times]])-1)</f>
        <v>10:30 AM LOCAL  </v>
      </c>
      <c r="D847" s="1" t="str">
        <f>MID(iccwt20_2024[[#This Row],[Times]],FIND(",",iccwt20_2024[[#This Row],[Times]])-3,6)&amp;" 2024"</f>
        <v> 11, 1 2024</v>
      </c>
      <c r="E847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7" t="str">
        <f>TEXT(DATE(2024,MONTH(DATEVALUE(LEFT(iccwt20_2024[[#This Row],[Times]],3)&amp;" 1")),MID(iccwt20_2024[[#This Row],[Times]],5,2)),"dddd")</f>
        <v>Tuesday</v>
      </c>
      <c r="G847" t="s">
        <v>769</v>
      </c>
      <c r="H847" t="s">
        <v>425</v>
      </c>
      <c r="I847" t="s">
        <v>435</v>
      </c>
      <c r="J847" t="s">
        <v>776</v>
      </c>
      <c r="K847" t="s">
        <v>178</v>
      </c>
      <c r="L847" s="2">
        <v>0</v>
      </c>
      <c r="M847" s="2">
        <v>0</v>
      </c>
      <c r="N847" s="2">
        <v>0</v>
      </c>
      <c r="O847" s="2">
        <f>iccwt20_2024[[#This Row],[scored_4s]]+iccwt20_2024[[#This Row],[scored_6s]]</f>
        <v>0</v>
      </c>
      <c r="P847" s="2">
        <v>0</v>
      </c>
      <c r="Q847" s="2">
        <v>0</v>
      </c>
      <c r="R847" s="2">
        <v>0</v>
      </c>
      <c r="S847" s="2">
        <v>3</v>
      </c>
      <c r="T847">
        <v>0</v>
      </c>
      <c r="U847">
        <v>17</v>
      </c>
      <c r="V847">
        <v>1</v>
      </c>
      <c r="W847">
        <v>0</v>
      </c>
      <c r="X847">
        <v>1</v>
      </c>
      <c r="Y847">
        <v>4.90000009536743</v>
      </c>
      <c r="Z847">
        <v>846</v>
      </c>
    </row>
    <row r="848" spans="1:26">
      <c r="A848" t="s">
        <v>73</v>
      </c>
      <c r="B848" t="s">
        <v>34</v>
      </c>
      <c r="C848" s="1" t="str">
        <f>MID(iccwt20_2024[[#This Row],[Times]],FIND(",",iccwt20_2024[[#This Row],[Times]])+2,LEN(iccwt20_2024[[#This Row],[Times]])-FIND(",",iccwt20_2024[[#This Row],[Times]])-1)</f>
        <v>10:30 AM LOCAL  </v>
      </c>
      <c r="D848" s="1" t="str">
        <f>MID(iccwt20_2024[[#This Row],[Times]],FIND(",",iccwt20_2024[[#This Row],[Times]])-3,6)&amp;" 2024"</f>
        <v> 11, 1 2024</v>
      </c>
      <c r="E848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8" t="str">
        <f>TEXT(DATE(2024,MONTH(DATEVALUE(LEFT(iccwt20_2024[[#This Row],[Times]],3)&amp;" 1")),MID(iccwt20_2024[[#This Row],[Times]],5,2)),"dddd")</f>
        <v>Tuesday</v>
      </c>
      <c r="G848" t="s">
        <v>769</v>
      </c>
      <c r="H848" t="s">
        <v>425</v>
      </c>
      <c r="I848" t="s">
        <v>435</v>
      </c>
      <c r="J848" t="s">
        <v>776</v>
      </c>
      <c r="K848" t="s">
        <v>133</v>
      </c>
      <c r="L848" s="2">
        <v>0</v>
      </c>
      <c r="M848" s="2">
        <v>0</v>
      </c>
      <c r="N848" s="2">
        <v>0</v>
      </c>
      <c r="O848" s="2">
        <f>iccwt20_2024[[#This Row],[scored_4s]]+iccwt20_2024[[#This Row],[scored_6s]]</f>
        <v>0</v>
      </c>
      <c r="P848" s="2">
        <v>0</v>
      </c>
      <c r="Q848" s="2">
        <v>0</v>
      </c>
      <c r="R848" s="2">
        <v>0</v>
      </c>
      <c r="S848" s="2">
        <v>4</v>
      </c>
      <c r="T848">
        <v>0</v>
      </c>
      <c r="U848">
        <v>18</v>
      </c>
      <c r="V848">
        <v>2</v>
      </c>
      <c r="W848">
        <v>0</v>
      </c>
      <c r="X848">
        <v>1</v>
      </c>
      <c r="Y848">
        <v>4.5</v>
      </c>
      <c r="Z848">
        <v>847</v>
      </c>
    </row>
    <row r="849" spans="1:26">
      <c r="A849" t="s">
        <v>73</v>
      </c>
      <c r="B849" t="s">
        <v>34</v>
      </c>
      <c r="C849" s="1" t="str">
        <f>MID(iccwt20_2024[[#This Row],[Times]],FIND(",",iccwt20_2024[[#This Row],[Times]])+2,LEN(iccwt20_2024[[#This Row],[Times]])-FIND(",",iccwt20_2024[[#This Row],[Times]])-1)</f>
        <v>10:30 AM LOCAL  </v>
      </c>
      <c r="D849" s="1" t="str">
        <f>MID(iccwt20_2024[[#This Row],[Times]],FIND(",",iccwt20_2024[[#This Row],[Times]])-3,6)&amp;" 2024"</f>
        <v> 11, 1 2024</v>
      </c>
      <c r="E849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49" t="str">
        <f>TEXT(DATE(2024,MONTH(DATEVALUE(LEFT(iccwt20_2024[[#This Row],[Times]],3)&amp;" 1")),MID(iccwt20_2024[[#This Row],[Times]],5,2)),"dddd")</f>
        <v>Tuesday</v>
      </c>
      <c r="G849" t="s">
        <v>769</v>
      </c>
      <c r="H849" t="s">
        <v>425</v>
      </c>
      <c r="I849" t="s">
        <v>435</v>
      </c>
      <c r="J849" t="s">
        <v>776</v>
      </c>
      <c r="K849" t="s">
        <v>327</v>
      </c>
      <c r="L849" s="2">
        <v>0</v>
      </c>
      <c r="M849" s="2">
        <v>0</v>
      </c>
      <c r="N849" s="2">
        <v>0</v>
      </c>
      <c r="O849" s="2">
        <f>iccwt20_2024[[#This Row],[scored_4s]]+iccwt20_2024[[#This Row],[scored_6s]]</f>
        <v>0</v>
      </c>
      <c r="P849" s="2">
        <v>0</v>
      </c>
      <c r="Q849" s="2">
        <v>0</v>
      </c>
      <c r="R849" s="2">
        <v>0</v>
      </c>
      <c r="S849" s="2">
        <v>4</v>
      </c>
      <c r="T849">
        <v>0</v>
      </c>
      <c r="U849">
        <v>23</v>
      </c>
      <c r="V849">
        <v>0</v>
      </c>
      <c r="W849">
        <v>0</v>
      </c>
      <c r="X849">
        <v>1</v>
      </c>
      <c r="Y849">
        <v>5.80000019073486</v>
      </c>
      <c r="Z849">
        <v>848</v>
      </c>
    </row>
    <row r="850" spans="1:26">
      <c r="A850" t="s">
        <v>73</v>
      </c>
      <c r="B850" t="s">
        <v>34</v>
      </c>
      <c r="C850" s="1" t="str">
        <f>MID(iccwt20_2024[[#This Row],[Times]],FIND(",",iccwt20_2024[[#This Row],[Times]])+2,LEN(iccwt20_2024[[#This Row],[Times]])-FIND(",",iccwt20_2024[[#This Row],[Times]])-1)</f>
        <v>10:30 AM LOCAL  </v>
      </c>
      <c r="D850" s="1" t="str">
        <f>MID(iccwt20_2024[[#This Row],[Times]],FIND(",",iccwt20_2024[[#This Row],[Times]])-3,6)&amp;" 2024"</f>
        <v> 11, 1 2024</v>
      </c>
      <c r="E850" s="1">
        <f>DATE(2024,MID(iccwt20_2024[[#This Row],[Date]],FIND(" ",iccwt20_2024[[#This Row],[Date]])+1,2),LEFT(iccwt20_2024[[#This Row],[Date]],FIND(",",iccwt20_2024[[#This Row],[Date]])-1))+TIMEVALUE(LEFT(iccwt20_2024[[#This Row],[Time]],8))</f>
        <v>45607.4375</v>
      </c>
      <c r="F850" t="str">
        <f>TEXT(DATE(2024,MONTH(DATEVALUE(LEFT(iccwt20_2024[[#This Row],[Times]],3)&amp;" 1")),MID(iccwt20_2024[[#This Row],[Times]],5,2)),"dddd")</f>
        <v>Tuesday</v>
      </c>
      <c r="G850" t="s">
        <v>769</v>
      </c>
      <c r="H850" t="s">
        <v>425</v>
      </c>
      <c r="I850" t="s">
        <v>435</v>
      </c>
      <c r="J850" t="s">
        <v>776</v>
      </c>
      <c r="K850" t="s">
        <v>189</v>
      </c>
      <c r="L850" s="2">
        <v>0</v>
      </c>
      <c r="M850" s="2">
        <v>0</v>
      </c>
      <c r="N850" s="2">
        <v>0</v>
      </c>
      <c r="O850" s="2">
        <f>iccwt20_2024[[#This Row],[scored_4s]]+iccwt20_2024[[#This Row],[scored_6s]]</f>
        <v>0</v>
      </c>
      <c r="P850" s="2">
        <v>0</v>
      </c>
      <c r="Q850" s="2">
        <v>0</v>
      </c>
      <c r="R850" s="2">
        <v>0</v>
      </c>
      <c r="S850" s="2">
        <v>3</v>
      </c>
      <c r="T850">
        <v>0</v>
      </c>
      <c r="U850">
        <v>28</v>
      </c>
      <c r="V850">
        <v>0</v>
      </c>
      <c r="W850">
        <v>0</v>
      </c>
      <c r="X850">
        <v>1</v>
      </c>
      <c r="Y850">
        <v>9.30000019073486</v>
      </c>
      <c r="Z850">
        <v>849</v>
      </c>
    </row>
    <row r="851" spans="1:26">
      <c r="A851" t="s">
        <v>26</v>
      </c>
      <c r="B851" t="s">
        <v>40</v>
      </c>
      <c r="C851" s="1" t="str">
        <f>MID(iccwt20_2024[[#This Row],[Times]],FIND(",",iccwt20_2024[[#This Row],[Times]])+2,LEN(iccwt20_2024[[#This Row],[Times]])-FIND(",",iccwt20_2024[[#This Row],[Times]])-1)</f>
        <v>08:30 PM LOCAL  </v>
      </c>
      <c r="D851" s="1" t="str">
        <f>MID(iccwt20_2024[[#This Row],[Times]],FIND(",",iccwt20_2024[[#This Row],[Times]])-3,6)&amp;" 2024"</f>
        <v> 11, 0 2024</v>
      </c>
      <c r="E851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1" t="str">
        <f>TEXT(DATE(2024,MONTH(DATEVALUE(LEFT(iccwt20_2024[[#This Row],[Times]],3)&amp;" 1")),MID(iccwt20_2024[[#This Row],[Times]],5,2)),"dddd")</f>
        <v>Tuesday</v>
      </c>
      <c r="G851" t="s">
        <v>778</v>
      </c>
      <c r="H851" t="s">
        <v>423</v>
      </c>
      <c r="I851" t="s">
        <v>429</v>
      </c>
      <c r="J851" t="s">
        <v>779</v>
      </c>
      <c r="K851" t="s">
        <v>162</v>
      </c>
      <c r="L851" s="2">
        <v>0</v>
      </c>
      <c r="M851" s="2">
        <v>0</v>
      </c>
      <c r="N851" s="2">
        <v>0</v>
      </c>
      <c r="O851" s="2">
        <f>iccwt20_2024[[#This Row],[scored_4s]]+iccwt20_2024[[#This Row],[scored_6s]]</f>
        <v>0</v>
      </c>
      <c r="P851" s="2">
        <v>0</v>
      </c>
      <c r="Q851" s="2">
        <v>0</v>
      </c>
      <c r="R851" s="2">
        <v>0</v>
      </c>
      <c r="S851" s="2">
        <v>4</v>
      </c>
      <c r="T851">
        <v>0</v>
      </c>
      <c r="U851">
        <v>18</v>
      </c>
      <c r="V851">
        <v>2</v>
      </c>
      <c r="W851">
        <v>0</v>
      </c>
      <c r="X851">
        <v>2</v>
      </c>
      <c r="Y851">
        <v>4.5</v>
      </c>
      <c r="Z851">
        <v>850</v>
      </c>
    </row>
    <row r="852" spans="1:26">
      <c r="A852" t="s">
        <v>26</v>
      </c>
      <c r="B852" t="s">
        <v>40</v>
      </c>
      <c r="C852" s="1" t="str">
        <f>MID(iccwt20_2024[[#This Row],[Times]],FIND(",",iccwt20_2024[[#This Row],[Times]])+2,LEN(iccwt20_2024[[#This Row],[Times]])-FIND(",",iccwt20_2024[[#This Row],[Times]])-1)</f>
        <v>08:30 PM LOCAL  </v>
      </c>
      <c r="D852" s="1" t="str">
        <f>MID(iccwt20_2024[[#This Row],[Times]],FIND(",",iccwt20_2024[[#This Row],[Times]])-3,6)&amp;" 2024"</f>
        <v> 11, 0 2024</v>
      </c>
      <c r="E852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2" t="str">
        <f>TEXT(DATE(2024,MONTH(DATEVALUE(LEFT(iccwt20_2024[[#This Row],[Times]],3)&amp;" 1")),MID(iccwt20_2024[[#This Row],[Times]],5,2)),"dddd")</f>
        <v>Tuesday</v>
      </c>
      <c r="G852" t="s">
        <v>778</v>
      </c>
      <c r="H852" t="s">
        <v>423</v>
      </c>
      <c r="I852" t="s">
        <v>429</v>
      </c>
      <c r="J852" t="s">
        <v>779</v>
      </c>
      <c r="K852" t="s">
        <v>364</v>
      </c>
      <c r="L852" s="2">
        <v>0</v>
      </c>
      <c r="M852" s="2">
        <v>0</v>
      </c>
      <c r="N852" s="2">
        <v>0</v>
      </c>
      <c r="O852" s="2">
        <f>iccwt20_2024[[#This Row],[scored_4s]]+iccwt20_2024[[#This Row],[scored_6s]]</f>
        <v>0</v>
      </c>
      <c r="P852" s="2">
        <v>0</v>
      </c>
      <c r="Q852" s="2">
        <v>0</v>
      </c>
      <c r="R852" s="2">
        <v>0</v>
      </c>
      <c r="S852" s="2">
        <v>3</v>
      </c>
      <c r="T852">
        <v>1</v>
      </c>
      <c r="U852">
        <v>9</v>
      </c>
      <c r="V852">
        <v>2</v>
      </c>
      <c r="W852">
        <v>0</v>
      </c>
      <c r="X852">
        <v>2</v>
      </c>
      <c r="Y852">
        <v>3</v>
      </c>
      <c r="Z852">
        <v>851</v>
      </c>
    </row>
    <row r="853" spans="1:26">
      <c r="A853" t="s">
        <v>26</v>
      </c>
      <c r="B853" t="s">
        <v>40</v>
      </c>
      <c r="C853" s="1" t="str">
        <f>MID(iccwt20_2024[[#This Row],[Times]],FIND(",",iccwt20_2024[[#This Row],[Times]])+2,LEN(iccwt20_2024[[#This Row],[Times]])-FIND(",",iccwt20_2024[[#This Row],[Times]])-1)</f>
        <v>08:30 PM LOCAL  </v>
      </c>
      <c r="D853" s="1" t="str">
        <f>MID(iccwt20_2024[[#This Row],[Times]],FIND(",",iccwt20_2024[[#This Row],[Times]])-3,6)&amp;" 2024"</f>
        <v> 11, 0 2024</v>
      </c>
      <c r="E853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3" t="str">
        <f>TEXT(DATE(2024,MONTH(DATEVALUE(LEFT(iccwt20_2024[[#This Row],[Times]],3)&amp;" 1")),MID(iccwt20_2024[[#This Row],[Times]],5,2)),"dddd")</f>
        <v>Tuesday</v>
      </c>
      <c r="G853" t="s">
        <v>778</v>
      </c>
      <c r="H853" t="s">
        <v>423</v>
      </c>
      <c r="I853" t="s">
        <v>429</v>
      </c>
      <c r="J853" t="s">
        <v>779</v>
      </c>
      <c r="K853" t="s">
        <v>122</v>
      </c>
      <c r="L853" s="2">
        <v>0</v>
      </c>
      <c r="M853" s="2">
        <v>0</v>
      </c>
      <c r="N853" s="2">
        <v>0</v>
      </c>
      <c r="O853" s="2">
        <f>iccwt20_2024[[#This Row],[scored_4s]]+iccwt20_2024[[#This Row],[scored_6s]]</f>
        <v>0</v>
      </c>
      <c r="P853" s="2">
        <v>0</v>
      </c>
      <c r="Q853" s="2">
        <v>0</v>
      </c>
      <c r="R853" s="2">
        <v>0</v>
      </c>
      <c r="S853" s="2">
        <v>3</v>
      </c>
      <c r="T853">
        <v>0</v>
      </c>
      <c r="U853">
        <v>16</v>
      </c>
      <c r="V853">
        <v>1</v>
      </c>
      <c r="W853">
        <v>0</v>
      </c>
      <c r="X853">
        <v>0</v>
      </c>
      <c r="Y853">
        <v>5.30000019073486</v>
      </c>
      <c r="Z853">
        <v>852</v>
      </c>
    </row>
    <row r="854" spans="1:26">
      <c r="A854" t="s">
        <v>26</v>
      </c>
      <c r="B854" t="s">
        <v>40</v>
      </c>
      <c r="C854" s="1" t="str">
        <f>MID(iccwt20_2024[[#This Row],[Times]],FIND(",",iccwt20_2024[[#This Row],[Times]])+2,LEN(iccwt20_2024[[#This Row],[Times]])-FIND(",",iccwt20_2024[[#This Row],[Times]])-1)</f>
        <v>08:30 PM LOCAL  </v>
      </c>
      <c r="D854" s="1" t="str">
        <f>MID(iccwt20_2024[[#This Row],[Times]],FIND(",",iccwt20_2024[[#This Row],[Times]])-3,6)&amp;" 2024"</f>
        <v> 11, 0 2024</v>
      </c>
      <c r="E854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4" t="str">
        <f>TEXT(DATE(2024,MONTH(DATEVALUE(LEFT(iccwt20_2024[[#This Row],[Times]],3)&amp;" 1")),MID(iccwt20_2024[[#This Row],[Times]],5,2)),"dddd")</f>
        <v>Tuesday</v>
      </c>
      <c r="G854" t="s">
        <v>778</v>
      </c>
      <c r="H854" t="s">
        <v>423</v>
      </c>
      <c r="I854" t="s">
        <v>429</v>
      </c>
      <c r="J854" t="s">
        <v>779</v>
      </c>
      <c r="K854" t="s">
        <v>271</v>
      </c>
      <c r="L854" s="2">
        <v>0</v>
      </c>
      <c r="M854" s="2">
        <v>0</v>
      </c>
      <c r="N854" s="2">
        <v>0</v>
      </c>
      <c r="O854" s="2">
        <f>iccwt20_2024[[#This Row],[scored_4s]]+iccwt20_2024[[#This Row],[scored_6s]]</f>
        <v>0</v>
      </c>
      <c r="P854" s="2">
        <v>0</v>
      </c>
      <c r="Q854" s="2">
        <v>0</v>
      </c>
      <c r="R854" s="2">
        <v>0</v>
      </c>
      <c r="S854" s="2">
        <v>4</v>
      </c>
      <c r="T854">
        <v>0</v>
      </c>
      <c r="U854">
        <v>12</v>
      </c>
      <c r="V854">
        <v>4</v>
      </c>
      <c r="W854">
        <v>0</v>
      </c>
      <c r="X854">
        <v>0</v>
      </c>
      <c r="Y854">
        <v>3</v>
      </c>
      <c r="Z854">
        <v>853</v>
      </c>
    </row>
    <row r="855" spans="1:26">
      <c r="A855" t="s">
        <v>26</v>
      </c>
      <c r="B855" t="s">
        <v>40</v>
      </c>
      <c r="C855" s="1" t="str">
        <f>MID(iccwt20_2024[[#This Row],[Times]],FIND(",",iccwt20_2024[[#This Row],[Times]])+2,LEN(iccwt20_2024[[#This Row],[Times]])-FIND(",",iccwt20_2024[[#This Row],[Times]])-1)</f>
        <v>08:30 PM LOCAL  </v>
      </c>
      <c r="D855" s="1" t="str">
        <f>MID(iccwt20_2024[[#This Row],[Times]],FIND(",",iccwt20_2024[[#This Row],[Times]])-3,6)&amp;" 2024"</f>
        <v> 11, 0 2024</v>
      </c>
      <c r="E855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5" t="str">
        <f>TEXT(DATE(2024,MONTH(DATEVALUE(LEFT(iccwt20_2024[[#This Row],[Times]],3)&amp;" 1")),MID(iccwt20_2024[[#This Row],[Times]],5,2)),"dddd")</f>
        <v>Tuesday</v>
      </c>
      <c r="G855" t="s">
        <v>778</v>
      </c>
      <c r="H855" t="s">
        <v>429</v>
      </c>
      <c r="I855" t="s">
        <v>423</v>
      </c>
      <c r="J855" t="s">
        <v>784</v>
      </c>
      <c r="K855" t="s">
        <v>325</v>
      </c>
      <c r="L855" s="2">
        <v>0</v>
      </c>
      <c r="M855" s="2">
        <v>0</v>
      </c>
      <c r="N855" s="2">
        <v>0</v>
      </c>
      <c r="O855" s="2">
        <f>iccwt20_2024[[#This Row],[scored_4s]]+iccwt20_2024[[#This Row],[scored_6s]]</f>
        <v>0</v>
      </c>
      <c r="P855" s="2">
        <v>0</v>
      </c>
      <c r="Q855" s="2">
        <v>0</v>
      </c>
      <c r="R855" s="2">
        <v>0</v>
      </c>
      <c r="S855" s="2">
        <v>2</v>
      </c>
      <c r="T855">
        <v>0</v>
      </c>
      <c r="U855">
        <v>19</v>
      </c>
      <c r="V855">
        <v>0</v>
      </c>
      <c r="W855">
        <v>0</v>
      </c>
      <c r="X855">
        <v>0</v>
      </c>
      <c r="Y855">
        <v>9.5</v>
      </c>
      <c r="Z855">
        <v>854</v>
      </c>
    </row>
    <row r="856" spans="1:26">
      <c r="A856" t="s">
        <v>26</v>
      </c>
      <c r="B856" t="s">
        <v>40</v>
      </c>
      <c r="C856" s="1" t="str">
        <f>MID(iccwt20_2024[[#This Row],[Times]],FIND(",",iccwt20_2024[[#This Row],[Times]])+2,LEN(iccwt20_2024[[#This Row],[Times]])-FIND(",",iccwt20_2024[[#This Row],[Times]])-1)</f>
        <v>08:30 PM LOCAL  </v>
      </c>
      <c r="D856" s="1" t="str">
        <f>MID(iccwt20_2024[[#This Row],[Times]],FIND(",",iccwt20_2024[[#This Row],[Times]])-3,6)&amp;" 2024"</f>
        <v> 11, 0 2024</v>
      </c>
      <c r="E856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6" t="str">
        <f>TEXT(DATE(2024,MONTH(DATEVALUE(LEFT(iccwt20_2024[[#This Row],[Times]],3)&amp;" 1")),MID(iccwt20_2024[[#This Row],[Times]],5,2)),"dddd")</f>
        <v>Tuesday</v>
      </c>
      <c r="G856" t="s">
        <v>778</v>
      </c>
      <c r="H856" t="s">
        <v>429</v>
      </c>
      <c r="I856" t="s">
        <v>423</v>
      </c>
      <c r="J856" t="s">
        <v>784</v>
      </c>
      <c r="K856" t="s">
        <v>128</v>
      </c>
      <c r="L856" s="2">
        <v>0</v>
      </c>
      <c r="M856" s="2">
        <v>0</v>
      </c>
      <c r="N856" s="2">
        <v>0</v>
      </c>
      <c r="O856" s="2">
        <f>iccwt20_2024[[#This Row],[scored_4s]]+iccwt20_2024[[#This Row],[scored_6s]]</f>
        <v>0</v>
      </c>
      <c r="P856" s="2">
        <v>0</v>
      </c>
      <c r="Q856" s="2">
        <v>0</v>
      </c>
      <c r="R856" s="2">
        <v>0</v>
      </c>
      <c r="S856" s="2">
        <v>1</v>
      </c>
      <c r="T856">
        <v>0</v>
      </c>
      <c r="U856">
        <v>15</v>
      </c>
      <c r="V856">
        <v>1</v>
      </c>
      <c r="W856">
        <v>0</v>
      </c>
      <c r="X856">
        <v>1</v>
      </c>
      <c r="Y856">
        <v>15</v>
      </c>
      <c r="Z856">
        <v>855</v>
      </c>
    </row>
    <row r="857" spans="1:26">
      <c r="A857" t="s">
        <v>26</v>
      </c>
      <c r="B857" t="s">
        <v>40</v>
      </c>
      <c r="C857" s="1" t="str">
        <f>MID(iccwt20_2024[[#This Row],[Times]],FIND(",",iccwt20_2024[[#This Row],[Times]])+2,LEN(iccwt20_2024[[#This Row],[Times]])-FIND(",",iccwt20_2024[[#This Row],[Times]])-1)</f>
        <v>08:30 PM LOCAL  </v>
      </c>
      <c r="D857" s="1" t="str">
        <f>MID(iccwt20_2024[[#This Row],[Times]],FIND(",",iccwt20_2024[[#This Row],[Times]])-3,6)&amp;" 2024"</f>
        <v> 11, 0 2024</v>
      </c>
      <c r="E857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7" t="str">
        <f>TEXT(DATE(2024,MONTH(DATEVALUE(LEFT(iccwt20_2024[[#This Row],[Times]],3)&amp;" 1")),MID(iccwt20_2024[[#This Row],[Times]],5,2)),"dddd")</f>
        <v>Tuesday</v>
      </c>
      <c r="G857" t="s">
        <v>778</v>
      </c>
      <c r="H857" t="s">
        <v>429</v>
      </c>
      <c r="I857" t="s">
        <v>423</v>
      </c>
      <c r="J857" t="s">
        <v>784</v>
      </c>
      <c r="K857" t="s">
        <v>97</v>
      </c>
      <c r="L857" s="2">
        <v>0</v>
      </c>
      <c r="M857" s="2">
        <v>0</v>
      </c>
      <c r="N857" s="2">
        <v>0</v>
      </c>
      <c r="O857" s="2">
        <f>iccwt20_2024[[#This Row],[scored_4s]]+iccwt20_2024[[#This Row],[scored_6s]]</f>
        <v>0</v>
      </c>
      <c r="P857" s="2">
        <v>0</v>
      </c>
      <c r="Q857" s="2">
        <v>0</v>
      </c>
      <c r="R857" s="2">
        <v>0</v>
      </c>
      <c r="S857" s="2">
        <v>1</v>
      </c>
      <c r="T857">
        <v>0</v>
      </c>
      <c r="U857">
        <v>19</v>
      </c>
      <c r="V857">
        <v>0</v>
      </c>
      <c r="W857">
        <v>0</v>
      </c>
      <c r="X857">
        <v>0</v>
      </c>
      <c r="Y857">
        <v>19</v>
      </c>
      <c r="Z857">
        <v>856</v>
      </c>
    </row>
    <row r="858" spans="1:26">
      <c r="A858" t="s">
        <v>26</v>
      </c>
      <c r="B858" t="s">
        <v>40</v>
      </c>
      <c r="C858" s="1" t="str">
        <f>MID(iccwt20_2024[[#This Row],[Times]],FIND(",",iccwt20_2024[[#This Row],[Times]])+2,LEN(iccwt20_2024[[#This Row],[Times]])-FIND(",",iccwt20_2024[[#This Row],[Times]])-1)</f>
        <v>08:30 PM LOCAL  </v>
      </c>
      <c r="D858" s="1" t="str">
        <f>MID(iccwt20_2024[[#This Row],[Times]],FIND(",",iccwt20_2024[[#This Row],[Times]])-3,6)&amp;" 2024"</f>
        <v> 11, 0 2024</v>
      </c>
      <c r="E858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8" t="str">
        <f>TEXT(DATE(2024,MONTH(DATEVALUE(LEFT(iccwt20_2024[[#This Row],[Times]],3)&amp;" 1")),MID(iccwt20_2024[[#This Row],[Times]],5,2)),"dddd")</f>
        <v>Tuesday</v>
      </c>
      <c r="G858" t="s">
        <v>778</v>
      </c>
      <c r="H858" t="s">
        <v>429</v>
      </c>
      <c r="I858" t="s">
        <v>423</v>
      </c>
      <c r="J858" t="s">
        <v>784</v>
      </c>
      <c r="K858" t="s">
        <v>149</v>
      </c>
      <c r="L858" s="2">
        <v>0</v>
      </c>
      <c r="M858" s="2">
        <v>0</v>
      </c>
      <c r="N858" s="2">
        <v>0</v>
      </c>
      <c r="O858" s="2">
        <f>iccwt20_2024[[#This Row],[scored_4s]]+iccwt20_2024[[#This Row],[scored_6s]]</f>
        <v>0</v>
      </c>
      <c r="P858" s="2">
        <v>0</v>
      </c>
      <c r="Q858" s="2">
        <v>0</v>
      </c>
      <c r="R858" s="2">
        <v>0</v>
      </c>
      <c r="S858" s="2">
        <v>1</v>
      </c>
      <c r="T858">
        <v>0</v>
      </c>
      <c r="U858">
        <v>6</v>
      </c>
      <c r="V858">
        <v>0</v>
      </c>
      <c r="W858">
        <v>0</v>
      </c>
      <c r="X858">
        <v>0</v>
      </c>
      <c r="Y858">
        <v>6</v>
      </c>
      <c r="Z858">
        <v>857</v>
      </c>
    </row>
    <row r="859" spans="1:26">
      <c r="A859" t="s">
        <v>26</v>
      </c>
      <c r="B859" t="s">
        <v>40</v>
      </c>
      <c r="C859" s="1" t="str">
        <f>MID(iccwt20_2024[[#This Row],[Times]],FIND(",",iccwt20_2024[[#This Row],[Times]])+2,LEN(iccwt20_2024[[#This Row],[Times]])-FIND(",",iccwt20_2024[[#This Row],[Times]])-1)</f>
        <v>08:30 PM LOCAL  </v>
      </c>
      <c r="D859" s="1" t="str">
        <f>MID(iccwt20_2024[[#This Row],[Times]],FIND(",",iccwt20_2024[[#This Row],[Times]])-3,6)&amp;" 2024"</f>
        <v> 11, 0 2024</v>
      </c>
      <c r="E859" s="1">
        <f>DATE(2024,MID(iccwt20_2024[[#This Row],[Date]],FIND(" ",iccwt20_2024[[#This Row],[Date]])+1,2),LEFT(iccwt20_2024[[#This Row],[Date]],FIND(",",iccwt20_2024[[#This Row],[Date]])-1))+TIMEVALUE(LEFT(iccwt20_2024[[#This Row],[Time]],8))</f>
        <v>45607.8541666667</v>
      </c>
      <c r="F859" t="str">
        <f>TEXT(DATE(2024,MONTH(DATEVALUE(LEFT(iccwt20_2024[[#This Row],[Times]],3)&amp;" 1")),MID(iccwt20_2024[[#This Row],[Times]],5,2)),"dddd")</f>
        <v>Tuesday</v>
      </c>
      <c r="G859" t="s">
        <v>778</v>
      </c>
      <c r="H859" t="s">
        <v>429</v>
      </c>
      <c r="I859" t="s">
        <v>423</v>
      </c>
      <c r="J859" t="s">
        <v>784</v>
      </c>
      <c r="K859" t="s">
        <v>172</v>
      </c>
      <c r="L859" s="2">
        <v>0</v>
      </c>
      <c r="M859" s="2">
        <v>0</v>
      </c>
      <c r="N859" s="2">
        <v>0</v>
      </c>
      <c r="O859" s="2">
        <f>iccwt20_2024[[#This Row],[scored_4s]]+iccwt20_2024[[#This Row],[scored_6s]]</f>
        <v>0</v>
      </c>
      <c r="P859" s="2">
        <v>0</v>
      </c>
      <c r="Q859" s="2">
        <v>0</v>
      </c>
      <c r="R859" s="2">
        <v>0</v>
      </c>
      <c r="S859" s="2">
        <v>0</v>
      </c>
      <c r="T859">
        <v>0</v>
      </c>
      <c r="U859">
        <v>14</v>
      </c>
      <c r="V859">
        <v>0</v>
      </c>
      <c r="W859">
        <v>0</v>
      </c>
      <c r="X859">
        <v>0</v>
      </c>
      <c r="Y859">
        <v>21</v>
      </c>
      <c r="Z859">
        <v>858</v>
      </c>
    </row>
    <row r="860" spans="1:26">
      <c r="A860" t="s">
        <v>92</v>
      </c>
      <c r="B860" t="s">
        <v>34</v>
      </c>
      <c r="C860" s="1" t="str">
        <f>MID(iccwt20_2024[[#This Row],[Times]],FIND(",",iccwt20_2024[[#This Row],[Times]])+2,LEN(iccwt20_2024[[#This Row],[Times]])-FIND(",",iccwt20_2024[[#This Row],[Times]])-1)</f>
        <v>10:30 AM LOCAL  </v>
      </c>
      <c r="D860" s="1" t="str">
        <f>MID(iccwt20_2024[[#This Row],[Times]],FIND(",",iccwt20_2024[[#This Row],[Times]])-3,6)&amp;" 2024"</f>
        <v> 12, 1 2024</v>
      </c>
      <c r="E860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0" t="str">
        <f>TEXT(DATE(2024,MONTH(DATEVALUE(LEFT(iccwt20_2024[[#This Row],[Times]],3)&amp;" 1")),MID(iccwt20_2024[[#This Row],[Times]],5,2)),"dddd")</f>
        <v>Wednesday</v>
      </c>
      <c r="G860" t="s">
        <v>785</v>
      </c>
      <c r="H860" t="s">
        <v>427</v>
      </c>
      <c r="I860" t="s">
        <v>441</v>
      </c>
      <c r="J860" t="s">
        <v>786</v>
      </c>
      <c r="K860" t="s">
        <v>65</v>
      </c>
      <c r="L860" s="2">
        <v>0</v>
      </c>
      <c r="M860" s="2">
        <v>0</v>
      </c>
      <c r="N860" s="2">
        <v>0</v>
      </c>
      <c r="O860" s="2">
        <f>iccwt20_2024[[#This Row],[scored_4s]]+iccwt20_2024[[#This Row],[scored_6s]]</f>
        <v>0</v>
      </c>
      <c r="P860" s="2">
        <v>0</v>
      </c>
      <c r="Q860" s="2">
        <v>0</v>
      </c>
      <c r="R860" s="2">
        <v>0</v>
      </c>
      <c r="S860" s="2">
        <v>4</v>
      </c>
      <c r="T860">
        <v>0</v>
      </c>
      <c r="U860">
        <v>9</v>
      </c>
      <c r="V860">
        <v>4</v>
      </c>
      <c r="W860">
        <v>0</v>
      </c>
      <c r="X860">
        <v>1</v>
      </c>
      <c r="Y860">
        <v>2.20000004768372</v>
      </c>
      <c r="Z860">
        <v>859</v>
      </c>
    </row>
    <row r="861" spans="1:26">
      <c r="A861" t="s">
        <v>92</v>
      </c>
      <c r="B861" t="s">
        <v>34</v>
      </c>
      <c r="C861" s="1" t="str">
        <f>MID(iccwt20_2024[[#This Row],[Times]],FIND(",",iccwt20_2024[[#This Row],[Times]])+2,LEN(iccwt20_2024[[#This Row],[Times]])-FIND(",",iccwt20_2024[[#This Row],[Times]])-1)</f>
        <v>10:30 AM LOCAL  </v>
      </c>
      <c r="D861" s="1" t="str">
        <f>MID(iccwt20_2024[[#This Row],[Times]],FIND(",",iccwt20_2024[[#This Row],[Times]])-3,6)&amp;" 2024"</f>
        <v> 12, 1 2024</v>
      </c>
      <c r="E861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1" t="str">
        <f>TEXT(DATE(2024,MONTH(DATEVALUE(LEFT(iccwt20_2024[[#This Row],[Times]],3)&amp;" 1")),MID(iccwt20_2024[[#This Row],[Times]],5,2)),"dddd")</f>
        <v>Wednesday</v>
      </c>
      <c r="G861" t="s">
        <v>785</v>
      </c>
      <c r="H861" t="s">
        <v>427</v>
      </c>
      <c r="I861" t="s">
        <v>441</v>
      </c>
      <c r="J861" t="s">
        <v>786</v>
      </c>
      <c r="K861" t="s">
        <v>112</v>
      </c>
      <c r="L861" s="2">
        <v>0</v>
      </c>
      <c r="M861" s="2">
        <v>0</v>
      </c>
      <c r="N861" s="2">
        <v>0</v>
      </c>
      <c r="O861" s="2">
        <f>iccwt20_2024[[#This Row],[scored_4s]]+iccwt20_2024[[#This Row],[scored_6s]]</f>
        <v>0</v>
      </c>
      <c r="P861" s="2">
        <v>0</v>
      </c>
      <c r="Q861" s="2">
        <v>0</v>
      </c>
      <c r="R861" s="2">
        <v>0</v>
      </c>
      <c r="S861" s="2">
        <v>4</v>
      </c>
      <c r="T861">
        <v>0</v>
      </c>
      <c r="U861">
        <v>25</v>
      </c>
      <c r="V861">
        <v>0</v>
      </c>
      <c r="W861">
        <v>0</v>
      </c>
      <c r="X861">
        <v>0</v>
      </c>
      <c r="Y861">
        <v>6.19999980926514</v>
      </c>
      <c r="Z861">
        <v>860</v>
      </c>
    </row>
    <row r="862" spans="1:26">
      <c r="A862" t="s">
        <v>92</v>
      </c>
      <c r="B862" t="s">
        <v>34</v>
      </c>
      <c r="C862" s="1" t="str">
        <f>MID(iccwt20_2024[[#This Row],[Times]],FIND(",",iccwt20_2024[[#This Row],[Times]])+2,LEN(iccwt20_2024[[#This Row],[Times]])-FIND(",",iccwt20_2024[[#This Row],[Times]])-1)</f>
        <v>10:30 AM LOCAL  </v>
      </c>
      <c r="D862" s="1" t="str">
        <f>MID(iccwt20_2024[[#This Row],[Times]],FIND(",",iccwt20_2024[[#This Row],[Times]])-3,6)&amp;" 2024"</f>
        <v> 12, 1 2024</v>
      </c>
      <c r="E862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2" t="str">
        <f>TEXT(DATE(2024,MONTH(DATEVALUE(LEFT(iccwt20_2024[[#This Row],[Times]],3)&amp;" 1")),MID(iccwt20_2024[[#This Row],[Times]],5,2)),"dddd")</f>
        <v>Wednesday</v>
      </c>
      <c r="G862" t="s">
        <v>785</v>
      </c>
      <c r="H862" t="s">
        <v>427</v>
      </c>
      <c r="I862" t="s">
        <v>441</v>
      </c>
      <c r="J862" t="s">
        <v>786</v>
      </c>
      <c r="K862" t="s">
        <v>157</v>
      </c>
      <c r="L862" s="2">
        <v>0</v>
      </c>
      <c r="M862" s="2">
        <v>0</v>
      </c>
      <c r="N862" s="2">
        <v>0</v>
      </c>
      <c r="O862" s="2">
        <f>iccwt20_2024[[#This Row],[scored_4s]]+iccwt20_2024[[#This Row],[scored_6s]]</f>
        <v>0</v>
      </c>
      <c r="P862" s="2">
        <v>0</v>
      </c>
      <c r="Q862" s="2">
        <v>0</v>
      </c>
      <c r="R862" s="2">
        <v>0</v>
      </c>
      <c r="S862" s="2">
        <v>4</v>
      </c>
      <c r="T862">
        <v>1</v>
      </c>
      <c r="U862">
        <v>25</v>
      </c>
      <c r="V862">
        <v>0</v>
      </c>
      <c r="W862">
        <v>0</v>
      </c>
      <c r="X862">
        <v>5</v>
      </c>
      <c r="Y862">
        <v>6.19999980926514</v>
      </c>
      <c r="Z862">
        <v>861</v>
      </c>
    </row>
    <row r="863" spans="1:26">
      <c r="A863" t="s">
        <v>92</v>
      </c>
      <c r="B863" t="s">
        <v>34</v>
      </c>
      <c r="C863" s="1" t="str">
        <f>MID(iccwt20_2024[[#This Row],[Times]],FIND(",",iccwt20_2024[[#This Row],[Times]])+2,LEN(iccwt20_2024[[#This Row],[Times]])-FIND(",",iccwt20_2024[[#This Row],[Times]])-1)</f>
        <v>10:30 AM LOCAL  </v>
      </c>
      <c r="D863" s="1" t="str">
        <f>MID(iccwt20_2024[[#This Row],[Times]],FIND(",",iccwt20_2024[[#This Row],[Times]])-3,6)&amp;" 2024"</f>
        <v> 12, 1 2024</v>
      </c>
      <c r="E863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3" t="str">
        <f>TEXT(DATE(2024,MONTH(DATEVALUE(LEFT(iccwt20_2024[[#This Row],[Times]],3)&amp;" 1")),MID(iccwt20_2024[[#This Row],[Times]],5,2)),"dddd")</f>
        <v>Wednesday</v>
      </c>
      <c r="G863" t="s">
        <v>785</v>
      </c>
      <c r="H863" t="s">
        <v>427</v>
      </c>
      <c r="I863" t="s">
        <v>441</v>
      </c>
      <c r="J863" t="s">
        <v>786</v>
      </c>
      <c r="K863" t="s">
        <v>351</v>
      </c>
      <c r="L863" s="2">
        <v>0</v>
      </c>
      <c r="M863" s="2">
        <v>0</v>
      </c>
      <c r="N863" s="2">
        <v>0</v>
      </c>
      <c r="O863" s="2">
        <f>iccwt20_2024[[#This Row],[scored_4s]]+iccwt20_2024[[#This Row],[scored_6s]]</f>
        <v>0</v>
      </c>
      <c r="P863" s="2">
        <v>0</v>
      </c>
      <c r="Q863" s="2">
        <v>0</v>
      </c>
      <c r="R863" s="2">
        <v>0</v>
      </c>
      <c r="S863" s="2">
        <v>4</v>
      </c>
      <c r="T863">
        <v>0</v>
      </c>
      <c r="U863">
        <v>14</v>
      </c>
      <c r="V863">
        <v>2</v>
      </c>
      <c r="W863">
        <v>0</v>
      </c>
      <c r="X863">
        <v>0</v>
      </c>
      <c r="Y863">
        <v>3.5</v>
      </c>
      <c r="Z863">
        <v>862</v>
      </c>
    </row>
    <row r="864" spans="1:26">
      <c r="A864" t="s">
        <v>92</v>
      </c>
      <c r="B864" t="s">
        <v>34</v>
      </c>
      <c r="C864" s="1" t="str">
        <f>MID(iccwt20_2024[[#This Row],[Times]],FIND(",",iccwt20_2024[[#This Row],[Times]])+2,LEN(iccwt20_2024[[#This Row],[Times]])-FIND(",",iccwt20_2024[[#This Row],[Times]])-1)</f>
        <v>10:30 AM LOCAL  </v>
      </c>
      <c r="D864" s="1" t="str">
        <f>MID(iccwt20_2024[[#This Row],[Times]],FIND(",",iccwt20_2024[[#This Row],[Times]])-3,6)&amp;" 2024"</f>
        <v> 12, 1 2024</v>
      </c>
      <c r="E864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4" t="str">
        <f>TEXT(DATE(2024,MONTH(DATEVALUE(LEFT(iccwt20_2024[[#This Row],[Times]],3)&amp;" 1")),MID(iccwt20_2024[[#This Row],[Times]],5,2)),"dddd")</f>
        <v>Wednesday</v>
      </c>
      <c r="G864" t="s">
        <v>785</v>
      </c>
      <c r="H864" t="s">
        <v>441</v>
      </c>
      <c r="I864" t="s">
        <v>427</v>
      </c>
      <c r="J864" t="s">
        <v>793</v>
      </c>
      <c r="K864" t="s">
        <v>336</v>
      </c>
      <c r="L864" s="2">
        <v>0</v>
      </c>
      <c r="M864" s="2">
        <v>0</v>
      </c>
      <c r="N864" s="2">
        <v>0</v>
      </c>
      <c r="O864" s="2">
        <f>iccwt20_2024[[#This Row],[scored_4s]]+iccwt20_2024[[#This Row],[scored_6s]]</f>
        <v>0</v>
      </c>
      <c r="P864" s="2">
        <v>0</v>
      </c>
      <c r="Q864" s="2">
        <v>0</v>
      </c>
      <c r="R864" s="2">
        <v>0</v>
      </c>
      <c r="S864" s="2">
        <v>4</v>
      </c>
      <c r="T864">
        <v>0</v>
      </c>
      <c r="U864">
        <v>18</v>
      </c>
      <c r="V864">
        <v>2</v>
      </c>
      <c r="W864">
        <v>0</v>
      </c>
      <c r="X864">
        <v>0</v>
      </c>
      <c r="Y864">
        <v>4.5</v>
      </c>
      <c r="Z864">
        <v>863</v>
      </c>
    </row>
    <row r="865" spans="1:26">
      <c r="A865" t="s">
        <v>92</v>
      </c>
      <c r="B865" t="s">
        <v>34</v>
      </c>
      <c r="C865" s="1" t="str">
        <f>MID(iccwt20_2024[[#This Row],[Times]],FIND(",",iccwt20_2024[[#This Row],[Times]])+2,LEN(iccwt20_2024[[#This Row],[Times]])-FIND(",",iccwt20_2024[[#This Row],[Times]])-1)</f>
        <v>10:30 AM LOCAL  </v>
      </c>
      <c r="D865" s="1" t="str">
        <f>MID(iccwt20_2024[[#This Row],[Times]],FIND(",",iccwt20_2024[[#This Row],[Times]])-3,6)&amp;" 2024"</f>
        <v> 12, 1 2024</v>
      </c>
      <c r="E865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5" t="str">
        <f>TEXT(DATE(2024,MONTH(DATEVALUE(LEFT(iccwt20_2024[[#This Row],[Times]],3)&amp;" 1")),MID(iccwt20_2024[[#This Row],[Times]],5,2)),"dddd")</f>
        <v>Wednesday</v>
      </c>
      <c r="G865" t="s">
        <v>785</v>
      </c>
      <c r="H865" t="s">
        <v>441</v>
      </c>
      <c r="I865" t="s">
        <v>427</v>
      </c>
      <c r="J865" t="s">
        <v>793</v>
      </c>
      <c r="K865" t="s">
        <v>39</v>
      </c>
      <c r="L865" s="2">
        <v>0</v>
      </c>
      <c r="M865" s="2">
        <v>0</v>
      </c>
      <c r="N865" s="2">
        <v>0</v>
      </c>
      <c r="O865" s="2">
        <f>iccwt20_2024[[#This Row],[scored_4s]]+iccwt20_2024[[#This Row],[scored_6s]]</f>
        <v>0</v>
      </c>
      <c r="P865" s="2">
        <v>0</v>
      </c>
      <c r="Q865" s="2">
        <v>0</v>
      </c>
      <c r="R865" s="2">
        <v>0</v>
      </c>
      <c r="S865" s="2">
        <v>3</v>
      </c>
      <c r="T865">
        <v>0</v>
      </c>
      <c r="U865">
        <v>21</v>
      </c>
      <c r="V865">
        <v>1</v>
      </c>
      <c r="W865">
        <v>0</v>
      </c>
      <c r="X865">
        <v>1</v>
      </c>
      <c r="Y865">
        <v>6.30000019073486</v>
      </c>
      <c r="Z865">
        <v>864</v>
      </c>
    </row>
    <row r="866" spans="1:26">
      <c r="A866" t="s">
        <v>92</v>
      </c>
      <c r="B866" t="s">
        <v>34</v>
      </c>
      <c r="C866" s="1" t="str">
        <f>MID(iccwt20_2024[[#This Row],[Times]],FIND(",",iccwt20_2024[[#This Row],[Times]])+2,LEN(iccwt20_2024[[#This Row],[Times]])-FIND(",",iccwt20_2024[[#This Row],[Times]])-1)</f>
        <v>10:30 AM LOCAL  </v>
      </c>
      <c r="D866" s="1" t="str">
        <f>MID(iccwt20_2024[[#This Row],[Times]],FIND(",",iccwt20_2024[[#This Row],[Times]])-3,6)&amp;" 2024"</f>
        <v> 12, 1 2024</v>
      </c>
      <c r="E866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6" t="str">
        <f>TEXT(DATE(2024,MONTH(DATEVALUE(LEFT(iccwt20_2024[[#This Row],[Times]],3)&amp;" 1")),MID(iccwt20_2024[[#This Row],[Times]],5,2)),"dddd")</f>
        <v>Wednesday</v>
      </c>
      <c r="G866" t="s">
        <v>785</v>
      </c>
      <c r="H866" t="s">
        <v>441</v>
      </c>
      <c r="I866" t="s">
        <v>427</v>
      </c>
      <c r="J866" t="s">
        <v>793</v>
      </c>
      <c r="K866" t="s">
        <v>176</v>
      </c>
      <c r="L866" s="2">
        <v>0</v>
      </c>
      <c r="M866" s="2">
        <v>0</v>
      </c>
      <c r="N866" s="2">
        <v>0</v>
      </c>
      <c r="O866" s="2">
        <f>iccwt20_2024[[#This Row],[scored_4s]]+iccwt20_2024[[#This Row],[scored_6s]]</f>
        <v>0</v>
      </c>
      <c r="P866" s="2">
        <v>0</v>
      </c>
      <c r="Q866" s="2">
        <v>0</v>
      </c>
      <c r="R866" s="2">
        <v>0</v>
      </c>
      <c r="S866" s="2">
        <v>4</v>
      </c>
      <c r="T866">
        <v>0</v>
      </c>
      <c r="U866">
        <v>24</v>
      </c>
      <c r="V866">
        <v>0</v>
      </c>
      <c r="W866">
        <v>1</v>
      </c>
      <c r="X866">
        <v>0</v>
      </c>
      <c r="Y866">
        <v>6</v>
      </c>
      <c r="Z866">
        <v>865</v>
      </c>
    </row>
    <row r="867" spans="1:26">
      <c r="A867" t="s">
        <v>92</v>
      </c>
      <c r="B867" t="s">
        <v>34</v>
      </c>
      <c r="C867" s="1" t="str">
        <f>MID(iccwt20_2024[[#This Row],[Times]],FIND(",",iccwt20_2024[[#This Row],[Times]])+2,LEN(iccwt20_2024[[#This Row],[Times]])-FIND(",",iccwt20_2024[[#This Row],[Times]])-1)</f>
        <v>10:30 AM LOCAL  </v>
      </c>
      <c r="D867" s="1" t="str">
        <f>MID(iccwt20_2024[[#This Row],[Times]],FIND(",",iccwt20_2024[[#This Row],[Times]])-3,6)&amp;" 2024"</f>
        <v> 12, 1 2024</v>
      </c>
      <c r="E867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7" t="str">
        <f>TEXT(DATE(2024,MONTH(DATEVALUE(LEFT(iccwt20_2024[[#This Row],[Times]],3)&amp;" 1")),MID(iccwt20_2024[[#This Row],[Times]],5,2)),"dddd")</f>
        <v>Wednesday</v>
      </c>
      <c r="G867" t="s">
        <v>785</v>
      </c>
      <c r="H867" t="s">
        <v>441</v>
      </c>
      <c r="I867" t="s">
        <v>427</v>
      </c>
      <c r="J867" t="s">
        <v>793</v>
      </c>
      <c r="K867" t="s">
        <v>341</v>
      </c>
      <c r="L867" s="2">
        <v>0</v>
      </c>
      <c r="M867" s="2">
        <v>0</v>
      </c>
      <c r="N867" s="2">
        <v>0</v>
      </c>
      <c r="O867" s="2">
        <f>iccwt20_2024[[#This Row],[scored_4s]]+iccwt20_2024[[#This Row],[scored_6s]]</f>
        <v>0</v>
      </c>
      <c r="P867" s="2">
        <v>0</v>
      </c>
      <c r="Q867" s="2">
        <v>0</v>
      </c>
      <c r="R867" s="2">
        <v>0</v>
      </c>
      <c r="S867" s="2">
        <v>4</v>
      </c>
      <c r="T867">
        <v>0</v>
      </c>
      <c r="U867">
        <v>25</v>
      </c>
      <c r="V867">
        <v>0</v>
      </c>
      <c r="W867">
        <v>0</v>
      </c>
      <c r="X867">
        <v>0</v>
      </c>
      <c r="Y867">
        <v>6.19999980926514</v>
      </c>
      <c r="Z867">
        <v>866</v>
      </c>
    </row>
    <row r="868" spans="1:26">
      <c r="A868" t="s">
        <v>92</v>
      </c>
      <c r="B868" t="s">
        <v>34</v>
      </c>
      <c r="C868" s="1" t="str">
        <f>MID(iccwt20_2024[[#This Row],[Times]],FIND(",",iccwt20_2024[[#This Row],[Times]])+2,LEN(iccwt20_2024[[#This Row],[Times]])-FIND(",",iccwt20_2024[[#This Row],[Times]])-1)</f>
        <v>10:30 AM LOCAL  </v>
      </c>
      <c r="D868" s="1" t="str">
        <f>MID(iccwt20_2024[[#This Row],[Times]],FIND(",",iccwt20_2024[[#This Row],[Times]])-3,6)&amp;" 2024"</f>
        <v> 12, 1 2024</v>
      </c>
      <c r="E868" s="1">
        <f>DATE(2024,MID(iccwt20_2024[[#This Row],[Date]],FIND(" ",iccwt20_2024[[#This Row],[Date]])+1,2),LEFT(iccwt20_2024[[#This Row],[Date]],FIND(",",iccwt20_2024[[#This Row],[Date]])-1))+TIMEVALUE(LEFT(iccwt20_2024[[#This Row],[Time]],8))</f>
        <v>45638.4375</v>
      </c>
      <c r="F868" t="str">
        <f>TEXT(DATE(2024,MONTH(DATEVALUE(LEFT(iccwt20_2024[[#This Row],[Times]],3)&amp;" 1")),MID(iccwt20_2024[[#This Row],[Times]],5,2)),"dddd")</f>
        <v>Wednesday</v>
      </c>
      <c r="G868" t="s">
        <v>785</v>
      </c>
      <c r="H868" t="s">
        <v>441</v>
      </c>
      <c r="I868" t="s">
        <v>427</v>
      </c>
      <c r="J868" t="s">
        <v>793</v>
      </c>
      <c r="K868" t="s">
        <v>119</v>
      </c>
      <c r="L868" s="2">
        <v>0</v>
      </c>
      <c r="M868" s="2">
        <v>0</v>
      </c>
      <c r="N868" s="2">
        <v>0</v>
      </c>
      <c r="O868" s="2">
        <f>iccwt20_2024[[#This Row],[scored_4s]]+iccwt20_2024[[#This Row],[scored_6s]]</f>
        <v>0</v>
      </c>
      <c r="P868" s="2">
        <v>0</v>
      </c>
      <c r="Q868" s="2">
        <v>0</v>
      </c>
      <c r="R868" s="2">
        <v>0</v>
      </c>
      <c r="S868" s="2">
        <v>3</v>
      </c>
      <c r="T868">
        <v>1</v>
      </c>
      <c r="U868">
        <v>17</v>
      </c>
      <c r="V868">
        <v>0</v>
      </c>
      <c r="W868">
        <v>0</v>
      </c>
      <c r="X868">
        <v>1</v>
      </c>
      <c r="Y868">
        <v>5.69999980926514</v>
      </c>
      <c r="Z868">
        <v>867</v>
      </c>
    </row>
    <row r="869" spans="1:26">
      <c r="A869" t="s">
        <v>98</v>
      </c>
      <c r="B869" t="s">
        <v>19</v>
      </c>
      <c r="C869" s="1" t="str">
        <f>MID(iccwt20_2024[[#This Row],[Times]],FIND(",",iccwt20_2024[[#This Row],[Times]])+2,LEN(iccwt20_2024[[#This Row],[Times]])-FIND(",",iccwt20_2024[[#This Row],[Times]])-1)</f>
        <v>08:30 PM LOCAL  </v>
      </c>
      <c r="D869" s="1" t="str">
        <f>MID(iccwt20_2024[[#This Row],[Times]],FIND(",",iccwt20_2024[[#This Row],[Times]])-3,6)&amp;" 2024"</f>
        <v> 12, 0 2024</v>
      </c>
      <c r="E869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69" t="str">
        <f>TEXT(DATE(2024,MONTH(DATEVALUE(LEFT(iccwt20_2024[[#This Row],[Times]],3)&amp;" 1")),MID(iccwt20_2024[[#This Row],[Times]],5,2)),"dddd")</f>
        <v>Wednesday</v>
      </c>
      <c r="G869" t="s">
        <v>797</v>
      </c>
      <c r="H869" t="s">
        <v>432</v>
      </c>
      <c r="I869" t="s">
        <v>442</v>
      </c>
      <c r="J869" t="s">
        <v>798</v>
      </c>
      <c r="K869" t="s">
        <v>360</v>
      </c>
      <c r="L869" s="2">
        <v>0</v>
      </c>
      <c r="M869" s="2">
        <v>0</v>
      </c>
      <c r="N869" s="2">
        <v>0</v>
      </c>
      <c r="O869" s="2">
        <f>iccwt20_2024[[#This Row],[scored_4s]]+iccwt20_2024[[#This Row],[scored_6s]]</f>
        <v>0</v>
      </c>
      <c r="P869" s="2">
        <v>0</v>
      </c>
      <c r="Q869" s="2">
        <v>0</v>
      </c>
      <c r="R869" s="2">
        <v>0</v>
      </c>
      <c r="S869" s="2">
        <v>4</v>
      </c>
      <c r="T869">
        <v>0</v>
      </c>
      <c r="U869">
        <v>16</v>
      </c>
      <c r="V869">
        <v>3</v>
      </c>
      <c r="W869">
        <v>0</v>
      </c>
      <c r="X869">
        <v>0</v>
      </c>
      <c r="Y869">
        <v>4</v>
      </c>
      <c r="Z869">
        <v>868</v>
      </c>
    </row>
    <row r="870" spans="1:26">
      <c r="A870" t="s">
        <v>98</v>
      </c>
      <c r="B870" t="s">
        <v>19</v>
      </c>
      <c r="C870" s="1" t="str">
        <f>MID(iccwt20_2024[[#This Row],[Times]],FIND(",",iccwt20_2024[[#This Row],[Times]])+2,LEN(iccwt20_2024[[#This Row],[Times]])-FIND(",",iccwt20_2024[[#This Row],[Times]])-1)</f>
        <v>08:30 PM LOCAL  </v>
      </c>
      <c r="D870" s="1" t="str">
        <f>MID(iccwt20_2024[[#This Row],[Times]],FIND(",",iccwt20_2024[[#This Row],[Times]])-3,6)&amp;" 2024"</f>
        <v> 12, 0 2024</v>
      </c>
      <c r="E870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0" t="str">
        <f>TEXT(DATE(2024,MONTH(DATEVALUE(LEFT(iccwt20_2024[[#This Row],[Times]],3)&amp;" 1")),MID(iccwt20_2024[[#This Row],[Times]],5,2)),"dddd")</f>
        <v>Wednesday</v>
      </c>
      <c r="G870" t="s">
        <v>797</v>
      </c>
      <c r="H870" t="s">
        <v>432</v>
      </c>
      <c r="I870" t="s">
        <v>442</v>
      </c>
      <c r="J870" t="s">
        <v>798</v>
      </c>
      <c r="K870" t="s">
        <v>217</v>
      </c>
      <c r="L870" s="2">
        <v>0</v>
      </c>
      <c r="M870" s="2">
        <v>0</v>
      </c>
      <c r="N870" s="2">
        <v>0</v>
      </c>
      <c r="O870" s="2">
        <f>iccwt20_2024[[#This Row],[scored_4s]]+iccwt20_2024[[#This Row],[scored_6s]]</f>
        <v>0</v>
      </c>
      <c r="P870" s="2">
        <v>0</v>
      </c>
      <c r="Q870" s="2">
        <v>0</v>
      </c>
      <c r="R870" s="2">
        <v>0</v>
      </c>
      <c r="S870" s="2">
        <v>4</v>
      </c>
      <c r="T870">
        <v>0</v>
      </c>
      <c r="U870">
        <v>21</v>
      </c>
      <c r="V870">
        <v>2</v>
      </c>
      <c r="W870">
        <v>0</v>
      </c>
      <c r="X870">
        <v>0</v>
      </c>
      <c r="Y870">
        <v>5.19999980926514</v>
      </c>
      <c r="Z870">
        <v>869</v>
      </c>
    </row>
    <row r="871" spans="1:26">
      <c r="A871" t="s">
        <v>98</v>
      </c>
      <c r="B871" t="s">
        <v>19</v>
      </c>
      <c r="C871" s="1" t="str">
        <f>MID(iccwt20_2024[[#This Row],[Times]],FIND(",",iccwt20_2024[[#This Row],[Times]])+2,LEN(iccwt20_2024[[#This Row],[Times]])-FIND(",",iccwt20_2024[[#This Row],[Times]])-1)</f>
        <v>08:30 PM LOCAL  </v>
      </c>
      <c r="D871" s="1" t="str">
        <f>MID(iccwt20_2024[[#This Row],[Times]],FIND(",",iccwt20_2024[[#This Row],[Times]])-3,6)&amp;" 2024"</f>
        <v> 12, 0 2024</v>
      </c>
      <c r="E871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1" t="str">
        <f>TEXT(DATE(2024,MONTH(DATEVALUE(LEFT(iccwt20_2024[[#This Row],[Times]],3)&amp;" 1")),MID(iccwt20_2024[[#This Row],[Times]],5,2)),"dddd")</f>
        <v>Wednesday</v>
      </c>
      <c r="G871" t="s">
        <v>797</v>
      </c>
      <c r="H871" t="s">
        <v>432</v>
      </c>
      <c r="I871" t="s">
        <v>442</v>
      </c>
      <c r="J871" t="s">
        <v>798</v>
      </c>
      <c r="K871" t="s">
        <v>274</v>
      </c>
      <c r="L871" s="2">
        <v>0</v>
      </c>
      <c r="M871" s="2">
        <v>0</v>
      </c>
      <c r="N871" s="2">
        <v>0</v>
      </c>
      <c r="O871" s="2">
        <f>iccwt20_2024[[#This Row],[scored_4s]]+iccwt20_2024[[#This Row],[scored_6s]]</f>
        <v>0</v>
      </c>
      <c r="P871" s="2">
        <v>0</v>
      </c>
      <c r="Q871" s="2">
        <v>0</v>
      </c>
      <c r="R871" s="2">
        <v>0</v>
      </c>
      <c r="S871" s="2">
        <v>4</v>
      </c>
      <c r="T871">
        <v>0</v>
      </c>
      <c r="U871">
        <v>27</v>
      </c>
      <c r="V871">
        <v>2</v>
      </c>
      <c r="W871">
        <v>0</v>
      </c>
      <c r="X871">
        <v>2</v>
      </c>
      <c r="Y871">
        <v>6.80000019073486</v>
      </c>
      <c r="Z871">
        <v>870</v>
      </c>
    </row>
    <row r="872" spans="1:26">
      <c r="A872" t="s">
        <v>98</v>
      </c>
      <c r="B872" t="s">
        <v>19</v>
      </c>
      <c r="C872" s="1" t="str">
        <f>MID(iccwt20_2024[[#This Row],[Times]],FIND(",",iccwt20_2024[[#This Row],[Times]])+2,LEN(iccwt20_2024[[#This Row],[Times]])-FIND(",",iccwt20_2024[[#This Row],[Times]])-1)</f>
        <v>08:30 PM LOCAL  </v>
      </c>
      <c r="D872" s="1" t="str">
        <f>MID(iccwt20_2024[[#This Row],[Times]],FIND(",",iccwt20_2024[[#This Row],[Times]])-3,6)&amp;" 2024"</f>
        <v> 12, 0 2024</v>
      </c>
      <c r="E872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2" t="str">
        <f>TEXT(DATE(2024,MONTH(DATEVALUE(LEFT(iccwt20_2024[[#This Row],[Times]],3)&amp;" 1")),MID(iccwt20_2024[[#This Row],[Times]],5,2)),"dddd")</f>
        <v>Wednesday</v>
      </c>
      <c r="G872" t="s">
        <v>797</v>
      </c>
      <c r="H872" t="s">
        <v>432</v>
      </c>
      <c r="I872" t="s">
        <v>442</v>
      </c>
      <c r="J872" t="s">
        <v>798</v>
      </c>
      <c r="K872" t="s">
        <v>151</v>
      </c>
      <c r="L872" s="2">
        <v>0</v>
      </c>
      <c r="M872" s="2">
        <v>0</v>
      </c>
      <c r="N872" s="2">
        <v>0</v>
      </c>
      <c r="O872" s="2">
        <f>iccwt20_2024[[#This Row],[scored_4s]]+iccwt20_2024[[#This Row],[scored_6s]]</f>
        <v>0</v>
      </c>
      <c r="P872" s="2">
        <v>0</v>
      </c>
      <c r="Q872" s="2">
        <v>0</v>
      </c>
      <c r="R872" s="2">
        <v>0</v>
      </c>
      <c r="S872" s="2">
        <v>4</v>
      </c>
      <c r="T872">
        <v>0</v>
      </c>
      <c r="U872">
        <v>27</v>
      </c>
      <c r="V872">
        <v>1</v>
      </c>
      <c r="W872">
        <v>0</v>
      </c>
      <c r="X872">
        <v>1</v>
      </c>
      <c r="Y872">
        <v>6.80000019073486</v>
      </c>
      <c r="Z872">
        <v>871</v>
      </c>
    </row>
    <row r="873" spans="1:26">
      <c r="A873" t="s">
        <v>98</v>
      </c>
      <c r="B873" t="s">
        <v>19</v>
      </c>
      <c r="C873" s="1" t="str">
        <f>MID(iccwt20_2024[[#This Row],[Times]],FIND(",",iccwt20_2024[[#This Row],[Times]])+2,LEN(iccwt20_2024[[#This Row],[Times]])-FIND(",",iccwt20_2024[[#This Row],[Times]])-1)</f>
        <v>08:30 PM LOCAL  </v>
      </c>
      <c r="D873" s="1" t="str">
        <f>MID(iccwt20_2024[[#This Row],[Times]],FIND(",",iccwt20_2024[[#This Row],[Times]])-3,6)&amp;" 2024"</f>
        <v> 12, 0 2024</v>
      </c>
      <c r="E873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3" t="str">
        <f>TEXT(DATE(2024,MONTH(DATEVALUE(LEFT(iccwt20_2024[[#This Row],[Times]],3)&amp;" 1")),MID(iccwt20_2024[[#This Row],[Times]],5,2)),"dddd")</f>
        <v>Wednesday</v>
      </c>
      <c r="G873" t="s">
        <v>797</v>
      </c>
      <c r="H873" t="s">
        <v>432</v>
      </c>
      <c r="I873" t="s">
        <v>442</v>
      </c>
      <c r="J873" t="s">
        <v>798</v>
      </c>
      <c r="K873" t="s">
        <v>335</v>
      </c>
      <c r="L873" s="2">
        <v>0</v>
      </c>
      <c r="M873" s="2">
        <v>0</v>
      </c>
      <c r="N873" s="2">
        <v>0</v>
      </c>
      <c r="O873" s="2">
        <f>iccwt20_2024[[#This Row],[scored_4s]]+iccwt20_2024[[#This Row],[scored_6s]]</f>
        <v>0</v>
      </c>
      <c r="P873" s="2">
        <v>0</v>
      </c>
      <c r="Q873" s="2">
        <v>0</v>
      </c>
      <c r="R873" s="2">
        <v>0</v>
      </c>
      <c r="S873" s="2">
        <v>1</v>
      </c>
      <c r="T873">
        <v>0</v>
      </c>
      <c r="U873">
        <v>9</v>
      </c>
      <c r="V873">
        <v>0</v>
      </c>
      <c r="W873">
        <v>0</v>
      </c>
      <c r="X873">
        <v>0</v>
      </c>
      <c r="Y873">
        <v>9</v>
      </c>
      <c r="Z873">
        <v>872</v>
      </c>
    </row>
    <row r="874" spans="1:26">
      <c r="A874" t="s">
        <v>98</v>
      </c>
      <c r="B874" t="s">
        <v>19</v>
      </c>
      <c r="C874" s="1" t="str">
        <f>MID(iccwt20_2024[[#This Row],[Times]],FIND(",",iccwt20_2024[[#This Row],[Times]])+2,LEN(iccwt20_2024[[#This Row],[Times]])-FIND(",",iccwt20_2024[[#This Row],[Times]])-1)</f>
        <v>08:30 PM LOCAL  </v>
      </c>
      <c r="D874" s="1" t="str">
        <f>MID(iccwt20_2024[[#This Row],[Times]],FIND(",",iccwt20_2024[[#This Row],[Times]])-3,6)&amp;" 2024"</f>
        <v> 12, 0 2024</v>
      </c>
      <c r="E874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4" t="str">
        <f>TEXT(DATE(2024,MONTH(DATEVALUE(LEFT(iccwt20_2024[[#This Row],[Times]],3)&amp;" 1")),MID(iccwt20_2024[[#This Row],[Times]],5,2)),"dddd")</f>
        <v>Wednesday</v>
      </c>
      <c r="G874" t="s">
        <v>797</v>
      </c>
      <c r="H874" t="s">
        <v>432</v>
      </c>
      <c r="I874" t="s">
        <v>442</v>
      </c>
      <c r="J874" t="s">
        <v>798</v>
      </c>
      <c r="K874" t="s">
        <v>124</v>
      </c>
      <c r="L874" s="2">
        <v>0</v>
      </c>
      <c r="M874" s="2">
        <v>0</v>
      </c>
      <c r="N874" s="2">
        <v>0</v>
      </c>
      <c r="O874" s="2">
        <f>iccwt20_2024[[#This Row],[scored_4s]]+iccwt20_2024[[#This Row],[scored_6s]]</f>
        <v>0</v>
      </c>
      <c r="P874" s="2">
        <v>0</v>
      </c>
      <c r="Q874" s="2">
        <v>0</v>
      </c>
      <c r="R874" s="2">
        <v>0</v>
      </c>
      <c r="S874" s="2">
        <v>2</v>
      </c>
      <c r="T874">
        <v>0</v>
      </c>
      <c r="U874">
        <v>27</v>
      </c>
      <c r="V874">
        <v>1</v>
      </c>
      <c r="W874">
        <v>0</v>
      </c>
      <c r="X874">
        <v>0</v>
      </c>
      <c r="Y874">
        <v>13.5</v>
      </c>
      <c r="Z874">
        <v>873</v>
      </c>
    </row>
    <row r="875" spans="1:26">
      <c r="A875" t="s">
        <v>98</v>
      </c>
      <c r="B875" t="s">
        <v>19</v>
      </c>
      <c r="C875" s="1" t="str">
        <f>MID(iccwt20_2024[[#This Row],[Times]],FIND(",",iccwt20_2024[[#This Row],[Times]])+2,LEN(iccwt20_2024[[#This Row],[Times]])-FIND(",",iccwt20_2024[[#This Row],[Times]])-1)</f>
        <v>08:30 PM LOCAL  </v>
      </c>
      <c r="D875" s="1" t="str">
        <f>MID(iccwt20_2024[[#This Row],[Times]],FIND(",",iccwt20_2024[[#This Row],[Times]])-3,6)&amp;" 2024"</f>
        <v> 12, 0 2024</v>
      </c>
      <c r="E875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5" t="str">
        <f>TEXT(DATE(2024,MONTH(DATEVALUE(LEFT(iccwt20_2024[[#This Row],[Times]],3)&amp;" 1")),MID(iccwt20_2024[[#This Row],[Times]],5,2)),"dddd")</f>
        <v>Wednesday</v>
      </c>
      <c r="G875" t="s">
        <v>797</v>
      </c>
      <c r="H875" t="s">
        <v>442</v>
      </c>
      <c r="I875" t="s">
        <v>432</v>
      </c>
      <c r="J875" t="s">
        <v>805</v>
      </c>
      <c r="K875" t="s">
        <v>33</v>
      </c>
      <c r="L875" s="2">
        <v>0</v>
      </c>
      <c r="M875" s="2">
        <v>0</v>
      </c>
      <c r="N875" s="2">
        <v>0</v>
      </c>
      <c r="O875" s="2">
        <f>iccwt20_2024[[#This Row],[scored_4s]]+iccwt20_2024[[#This Row],[scored_6s]]</f>
        <v>0</v>
      </c>
      <c r="P875" s="2">
        <v>0</v>
      </c>
      <c r="Q875" s="2">
        <v>0</v>
      </c>
      <c r="R875" s="2">
        <v>0</v>
      </c>
      <c r="S875" s="2">
        <v>4</v>
      </c>
      <c r="T875">
        <v>0</v>
      </c>
      <c r="U875">
        <v>21</v>
      </c>
      <c r="V875">
        <v>1</v>
      </c>
      <c r="W875">
        <v>0</v>
      </c>
      <c r="X875">
        <v>0</v>
      </c>
      <c r="Y875">
        <v>5.19999980926514</v>
      </c>
      <c r="Z875">
        <v>874</v>
      </c>
    </row>
    <row r="876" spans="1:26">
      <c r="A876" t="s">
        <v>98</v>
      </c>
      <c r="B876" t="s">
        <v>19</v>
      </c>
      <c r="C876" s="1" t="str">
        <f>MID(iccwt20_2024[[#This Row],[Times]],FIND(",",iccwt20_2024[[#This Row],[Times]])+2,LEN(iccwt20_2024[[#This Row],[Times]])-FIND(",",iccwt20_2024[[#This Row],[Times]])-1)</f>
        <v>08:30 PM LOCAL  </v>
      </c>
      <c r="D876" s="1" t="str">
        <f>MID(iccwt20_2024[[#This Row],[Times]],FIND(",",iccwt20_2024[[#This Row],[Times]])-3,6)&amp;" 2024"</f>
        <v> 12, 0 2024</v>
      </c>
      <c r="E876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6" t="str">
        <f>TEXT(DATE(2024,MONTH(DATEVALUE(LEFT(iccwt20_2024[[#This Row],[Times]],3)&amp;" 1")),MID(iccwt20_2024[[#This Row],[Times]],5,2)),"dddd")</f>
        <v>Wednesday</v>
      </c>
      <c r="G876" t="s">
        <v>797</v>
      </c>
      <c r="H876" t="s">
        <v>442</v>
      </c>
      <c r="I876" t="s">
        <v>432</v>
      </c>
      <c r="J876" t="s">
        <v>805</v>
      </c>
      <c r="K876" t="s">
        <v>321</v>
      </c>
      <c r="L876" s="2">
        <v>0</v>
      </c>
      <c r="M876" s="2">
        <v>0</v>
      </c>
      <c r="N876" s="2">
        <v>0</v>
      </c>
      <c r="O876" s="2">
        <f>iccwt20_2024[[#This Row],[scored_4s]]+iccwt20_2024[[#This Row],[scored_6s]]</f>
        <v>0</v>
      </c>
      <c r="P876" s="2">
        <v>0</v>
      </c>
      <c r="Q876" s="2">
        <v>0</v>
      </c>
      <c r="R876" s="2">
        <v>0</v>
      </c>
      <c r="S876" s="2">
        <v>3</v>
      </c>
      <c r="T876">
        <v>0</v>
      </c>
      <c r="U876">
        <v>36</v>
      </c>
      <c r="V876">
        <v>0</v>
      </c>
      <c r="W876">
        <v>0</v>
      </c>
      <c r="X876">
        <v>2</v>
      </c>
      <c r="Y876">
        <v>12</v>
      </c>
      <c r="Z876">
        <v>875</v>
      </c>
    </row>
    <row r="877" spans="1:26">
      <c r="A877" t="s">
        <v>98</v>
      </c>
      <c r="B877" t="s">
        <v>19</v>
      </c>
      <c r="C877" s="1" t="str">
        <f>MID(iccwt20_2024[[#This Row],[Times]],FIND(",",iccwt20_2024[[#This Row],[Times]])+2,LEN(iccwt20_2024[[#This Row],[Times]])-FIND(",",iccwt20_2024[[#This Row],[Times]])-1)</f>
        <v>08:30 PM LOCAL  </v>
      </c>
      <c r="D877" s="1" t="str">
        <f>MID(iccwt20_2024[[#This Row],[Times]],FIND(",",iccwt20_2024[[#This Row],[Times]])-3,6)&amp;" 2024"</f>
        <v> 12, 0 2024</v>
      </c>
      <c r="E877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7" t="str">
        <f>TEXT(DATE(2024,MONTH(DATEVALUE(LEFT(iccwt20_2024[[#This Row],[Times]],3)&amp;" 1")),MID(iccwt20_2024[[#This Row],[Times]],5,2)),"dddd")</f>
        <v>Wednesday</v>
      </c>
      <c r="G877" t="s">
        <v>797</v>
      </c>
      <c r="H877" t="s">
        <v>442</v>
      </c>
      <c r="I877" t="s">
        <v>432</v>
      </c>
      <c r="J877" t="s">
        <v>805</v>
      </c>
      <c r="K877" t="s">
        <v>47</v>
      </c>
      <c r="L877" s="2">
        <v>0</v>
      </c>
      <c r="M877" s="2">
        <v>0</v>
      </c>
      <c r="N877" s="2">
        <v>0</v>
      </c>
      <c r="O877" s="2">
        <f>iccwt20_2024[[#This Row],[scored_4s]]+iccwt20_2024[[#This Row],[scored_6s]]</f>
        <v>0</v>
      </c>
      <c r="P877" s="2">
        <v>0</v>
      </c>
      <c r="Q877" s="2">
        <v>0</v>
      </c>
      <c r="R877" s="2">
        <v>0</v>
      </c>
      <c r="S877" s="2">
        <v>4</v>
      </c>
      <c r="T877">
        <v>0</v>
      </c>
      <c r="U877">
        <v>30</v>
      </c>
      <c r="V877">
        <v>1</v>
      </c>
      <c r="W877">
        <v>0</v>
      </c>
      <c r="X877">
        <v>0</v>
      </c>
      <c r="Y877">
        <v>7.5</v>
      </c>
      <c r="Z877">
        <v>876</v>
      </c>
    </row>
    <row r="878" spans="1:26">
      <c r="A878" t="s">
        <v>98</v>
      </c>
      <c r="B878" t="s">
        <v>19</v>
      </c>
      <c r="C878" s="1" t="str">
        <f>MID(iccwt20_2024[[#This Row],[Times]],FIND(",",iccwt20_2024[[#This Row],[Times]])+2,LEN(iccwt20_2024[[#This Row],[Times]])-FIND(",",iccwt20_2024[[#This Row],[Times]])-1)</f>
        <v>08:30 PM LOCAL  </v>
      </c>
      <c r="D878" s="1" t="str">
        <f>MID(iccwt20_2024[[#This Row],[Times]],FIND(",",iccwt20_2024[[#This Row],[Times]])-3,6)&amp;" 2024"</f>
        <v> 12, 0 2024</v>
      </c>
      <c r="E878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8" t="str">
        <f>TEXT(DATE(2024,MONTH(DATEVALUE(LEFT(iccwt20_2024[[#This Row],[Times]],3)&amp;" 1")),MID(iccwt20_2024[[#This Row],[Times]],5,2)),"dddd")</f>
        <v>Wednesday</v>
      </c>
      <c r="G878" t="s">
        <v>797</v>
      </c>
      <c r="H878" t="s">
        <v>442</v>
      </c>
      <c r="I878" t="s">
        <v>432</v>
      </c>
      <c r="J878" t="s">
        <v>805</v>
      </c>
      <c r="K878" t="s">
        <v>45</v>
      </c>
      <c r="L878" s="2">
        <v>0</v>
      </c>
      <c r="M878" s="2">
        <v>0</v>
      </c>
      <c r="N878" s="2">
        <v>0</v>
      </c>
      <c r="O878" s="2">
        <f>iccwt20_2024[[#This Row],[scored_4s]]+iccwt20_2024[[#This Row],[scored_6s]]</f>
        <v>0</v>
      </c>
      <c r="P878" s="2">
        <v>0</v>
      </c>
      <c r="Q878" s="2">
        <v>0</v>
      </c>
      <c r="R878" s="2">
        <v>0</v>
      </c>
      <c r="S878" s="2">
        <v>4</v>
      </c>
      <c r="T878">
        <v>0</v>
      </c>
      <c r="U878">
        <v>19</v>
      </c>
      <c r="V878">
        <v>4</v>
      </c>
      <c r="W878">
        <v>0</v>
      </c>
      <c r="X878">
        <v>0</v>
      </c>
      <c r="Y878">
        <v>4.80000019073486</v>
      </c>
      <c r="Z878">
        <v>877</v>
      </c>
    </row>
    <row r="879" spans="1:26">
      <c r="A879" t="s">
        <v>98</v>
      </c>
      <c r="B879" t="s">
        <v>19</v>
      </c>
      <c r="C879" s="1" t="str">
        <f>MID(iccwt20_2024[[#This Row],[Times]],FIND(",",iccwt20_2024[[#This Row],[Times]])+2,LEN(iccwt20_2024[[#This Row],[Times]])-FIND(",",iccwt20_2024[[#This Row],[Times]])-1)</f>
        <v>08:30 PM LOCAL  </v>
      </c>
      <c r="D879" s="1" t="str">
        <f>MID(iccwt20_2024[[#This Row],[Times]],FIND(",",iccwt20_2024[[#This Row],[Times]])-3,6)&amp;" 2024"</f>
        <v> 12, 0 2024</v>
      </c>
      <c r="E879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79" t="str">
        <f>TEXT(DATE(2024,MONTH(DATEVALUE(LEFT(iccwt20_2024[[#This Row],[Times]],3)&amp;" 1")),MID(iccwt20_2024[[#This Row],[Times]],5,2)),"dddd")</f>
        <v>Wednesday</v>
      </c>
      <c r="G879" t="s">
        <v>797</v>
      </c>
      <c r="H879" t="s">
        <v>442</v>
      </c>
      <c r="I879" t="s">
        <v>432</v>
      </c>
      <c r="J879" t="s">
        <v>805</v>
      </c>
      <c r="K879" t="s">
        <v>152</v>
      </c>
      <c r="L879" s="2">
        <v>0</v>
      </c>
      <c r="M879" s="2">
        <v>0</v>
      </c>
      <c r="N879" s="2">
        <v>0</v>
      </c>
      <c r="O879" s="2">
        <f>iccwt20_2024[[#This Row],[scored_4s]]+iccwt20_2024[[#This Row],[scored_6s]]</f>
        <v>0</v>
      </c>
      <c r="P879" s="2">
        <v>0</v>
      </c>
      <c r="Q879" s="2">
        <v>0</v>
      </c>
      <c r="R879" s="2">
        <v>0</v>
      </c>
      <c r="S879" s="2">
        <v>4</v>
      </c>
      <c r="T879">
        <v>0</v>
      </c>
      <c r="U879">
        <v>25</v>
      </c>
      <c r="V879">
        <v>3</v>
      </c>
      <c r="W879">
        <v>0</v>
      </c>
      <c r="X879">
        <v>0</v>
      </c>
      <c r="Y879">
        <v>6.19999980926514</v>
      </c>
      <c r="Z879">
        <v>878</v>
      </c>
    </row>
    <row r="880" spans="1:26">
      <c r="A880" t="s">
        <v>98</v>
      </c>
      <c r="B880" t="s">
        <v>19</v>
      </c>
      <c r="C880" s="1" t="str">
        <f>MID(iccwt20_2024[[#This Row],[Times]],FIND(",",iccwt20_2024[[#This Row],[Times]])+2,LEN(iccwt20_2024[[#This Row],[Times]])-FIND(",",iccwt20_2024[[#This Row],[Times]])-1)</f>
        <v>08:30 PM LOCAL  </v>
      </c>
      <c r="D880" s="1" t="str">
        <f>MID(iccwt20_2024[[#This Row],[Times]],FIND(",",iccwt20_2024[[#This Row],[Times]])-3,6)&amp;" 2024"</f>
        <v> 12, 0 2024</v>
      </c>
      <c r="E880" s="1">
        <f>DATE(2024,MID(iccwt20_2024[[#This Row],[Date]],FIND(" ",iccwt20_2024[[#This Row],[Date]])+1,2),LEFT(iccwt20_2024[[#This Row],[Date]],FIND(",",iccwt20_2024[[#This Row],[Date]])-1))+TIMEVALUE(LEFT(iccwt20_2024[[#This Row],[Time]],8))</f>
        <v>45638.8541666667</v>
      </c>
      <c r="F880" t="str">
        <f>TEXT(DATE(2024,MONTH(DATEVALUE(LEFT(iccwt20_2024[[#This Row],[Times]],3)&amp;" 1")),MID(iccwt20_2024[[#This Row],[Times]],5,2)),"dddd")</f>
        <v>Wednesday</v>
      </c>
      <c r="G880" t="s">
        <v>797</v>
      </c>
      <c r="H880" t="s">
        <v>442</v>
      </c>
      <c r="I880" t="s">
        <v>432</v>
      </c>
      <c r="J880" t="s">
        <v>805</v>
      </c>
      <c r="K880" t="s">
        <v>323</v>
      </c>
      <c r="L880" s="2">
        <v>0</v>
      </c>
      <c r="M880" s="2">
        <v>0</v>
      </c>
      <c r="N880" s="2">
        <v>0</v>
      </c>
      <c r="O880" s="2">
        <f>iccwt20_2024[[#This Row],[scored_4s]]+iccwt20_2024[[#This Row],[scored_6s]]</f>
        <v>0</v>
      </c>
      <c r="P880" s="2">
        <v>0</v>
      </c>
      <c r="Q880" s="2">
        <v>0</v>
      </c>
      <c r="R880" s="2">
        <v>0</v>
      </c>
      <c r="S880" s="2">
        <v>1</v>
      </c>
      <c r="T880">
        <v>0</v>
      </c>
      <c r="U880">
        <v>4</v>
      </c>
      <c r="V880">
        <v>0</v>
      </c>
      <c r="W880">
        <v>0</v>
      </c>
      <c r="X880">
        <v>1</v>
      </c>
      <c r="Y880">
        <v>4</v>
      </c>
      <c r="Z880">
        <v>879</v>
      </c>
    </row>
    <row r="881" spans="1:26">
      <c r="A881" t="s">
        <v>44</v>
      </c>
      <c r="B881" t="s">
        <v>40</v>
      </c>
      <c r="C881" s="1" t="str">
        <f>MID(iccwt20_2024[[#This Row],[Times]],FIND(",",iccwt20_2024[[#This Row],[Times]])+2,LEN(iccwt20_2024[[#This Row],[Times]])-FIND(",",iccwt20_2024[[#This Row],[Times]])-1)</f>
        <v>03:00 PM LOCAL  </v>
      </c>
      <c r="D881" s="1" t="str">
        <f>MID(iccwt20_2024[[#This Row],[Times]],FIND(",",iccwt20_2024[[#This Row],[Times]])-3,6)&amp;" 2024"</f>
        <v> 13, 0 2024</v>
      </c>
      <c r="E881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1" t="str">
        <f>TEXT(DATE(2024,MONTH(DATEVALUE(LEFT(iccwt20_2024[[#This Row],[Times]],3)&amp;" 1")),MID(iccwt20_2024[[#This Row],[Times]],5,2)),"dddd")</f>
        <v>Thursday</v>
      </c>
      <c r="G881" t="s">
        <v>815</v>
      </c>
      <c r="H881" t="s">
        <v>426</v>
      </c>
      <c r="I881" t="s">
        <v>433</v>
      </c>
      <c r="J881" t="s">
        <v>816</v>
      </c>
      <c r="K881" t="s">
        <v>301</v>
      </c>
      <c r="L881" s="2">
        <v>0</v>
      </c>
      <c r="M881" s="2">
        <v>0</v>
      </c>
      <c r="N881" s="2">
        <v>0</v>
      </c>
      <c r="O881" s="2">
        <f>iccwt20_2024[[#This Row],[scored_4s]]+iccwt20_2024[[#This Row],[scored_6s]]</f>
        <v>0</v>
      </c>
      <c r="P881" s="2">
        <v>0</v>
      </c>
      <c r="Q881" s="2">
        <v>0</v>
      </c>
      <c r="R881" s="2">
        <v>0</v>
      </c>
      <c r="S881" s="2">
        <v>3</v>
      </c>
      <c r="T881">
        <v>1</v>
      </c>
      <c r="U881">
        <v>12</v>
      </c>
      <c r="V881">
        <v>0</v>
      </c>
      <c r="W881">
        <v>0</v>
      </c>
      <c r="X881">
        <v>0</v>
      </c>
      <c r="Y881">
        <v>4</v>
      </c>
      <c r="Z881">
        <v>880</v>
      </c>
    </row>
    <row r="882" spans="1:26">
      <c r="A882" t="s">
        <v>44</v>
      </c>
      <c r="B882" t="s">
        <v>40</v>
      </c>
      <c r="C882" s="1" t="str">
        <f>MID(iccwt20_2024[[#This Row],[Times]],FIND(",",iccwt20_2024[[#This Row],[Times]])+2,LEN(iccwt20_2024[[#This Row],[Times]])-FIND(",",iccwt20_2024[[#This Row],[Times]])-1)</f>
        <v>03:00 PM LOCAL  </v>
      </c>
      <c r="D882" s="1" t="str">
        <f>MID(iccwt20_2024[[#This Row],[Times]],FIND(",",iccwt20_2024[[#This Row],[Times]])-3,6)&amp;" 2024"</f>
        <v> 13, 0 2024</v>
      </c>
      <c r="E882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2" t="str">
        <f>TEXT(DATE(2024,MONTH(DATEVALUE(LEFT(iccwt20_2024[[#This Row],[Times]],3)&amp;" 1")),MID(iccwt20_2024[[#This Row],[Times]],5,2)),"dddd")</f>
        <v>Thursday</v>
      </c>
      <c r="G882" t="s">
        <v>815</v>
      </c>
      <c r="H882" t="s">
        <v>426</v>
      </c>
      <c r="I882" t="s">
        <v>433</v>
      </c>
      <c r="J882" t="s">
        <v>816</v>
      </c>
      <c r="K882" t="s">
        <v>181</v>
      </c>
      <c r="L882" s="2">
        <v>0</v>
      </c>
      <c r="M882" s="2">
        <v>0</v>
      </c>
      <c r="N882" s="2">
        <v>0</v>
      </c>
      <c r="O882" s="2">
        <f>iccwt20_2024[[#This Row],[scored_4s]]+iccwt20_2024[[#This Row],[scored_6s]]</f>
        <v>0</v>
      </c>
      <c r="P882" s="2">
        <v>0</v>
      </c>
      <c r="Q882" s="2">
        <v>0</v>
      </c>
      <c r="R882" s="2">
        <v>0</v>
      </c>
      <c r="S882" s="2">
        <v>3</v>
      </c>
      <c r="T882">
        <v>0</v>
      </c>
      <c r="U882">
        <v>12</v>
      </c>
      <c r="V882">
        <v>3</v>
      </c>
      <c r="W882">
        <v>0</v>
      </c>
      <c r="X882">
        <v>1</v>
      </c>
      <c r="Y882">
        <v>3.59999990463257</v>
      </c>
      <c r="Z882">
        <v>881</v>
      </c>
    </row>
    <row r="883" spans="1:26">
      <c r="A883" t="s">
        <v>44</v>
      </c>
      <c r="B883" t="s">
        <v>40</v>
      </c>
      <c r="C883" s="1" t="str">
        <f>MID(iccwt20_2024[[#This Row],[Times]],FIND(",",iccwt20_2024[[#This Row],[Times]])+2,LEN(iccwt20_2024[[#This Row],[Times]])-FIND(",",iccwt20_2024[[#This Row],[Times]])-1)</f>
        <v>03:00 PM LOCAL  </v>
      </c>
      <c r="D883" s="1" t="str">
        <f>MID(iccwt20_2024[[#This Row],[Times]],FIND(",",iccwt20_2024[[#This Row],[Times]])-3,6)&amp;" 2024"</f>
        <v> 13, 0 2024</v>
      </c>
      <c r="E883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3" t="str">
        <f>TEXT(DATE(2024,MONTH(DATEVALUE(LEFT(iccwt20_2024[[#This Row],[Times]],3)&amp;" 1")),MID(iccwt20_2024[[#This Row],[Times]],5,2)),"dddd")</f>
        <v>Thursday</v>
      </c>
      <c r="G883" t="s">
        <v>815</v>
      </c>
      <c r="H883" t="s">
        <v>426</v>
      </c>
      <c r="I883" t="s">
        <v>433</v>
      </c>
      <c r="J883" t="s">
        <v>816</v>
      </c>
      <c r="K883" t="s">
        <v>231</v>
      </c>
      <c r="L883" s="2">
        <v>0</v>
      </c>
      <c r="M883" s="2">
        <v>0</v>
      </c>
      <c r="N883" s="2">
        <v>0</v>
      </c>
      <c r="O883" s="2">
        <f>iccwt20_2024[[#This Row],[scored_4s]]+iccwt20_2024[[#This Row],[scored_6s]]</f>
        <v>0</v>
      </c>
      <c r="P883" s="2">
        <v>0</v>
      </c>
      <c r="Q883" s="2">
        <v>0</v>
      </c>
      <c r="R883" s="2">
        <v>0</v>
      </c>
      <c r="S883" s="2">
        <v>3</v>
      </c>
      <c r="T883">
        <v>0</v>
      </c>
      <c r="U883">
        <v>12</v>
      </c>
      <c r="V883">
        <v>3</v>
      </c>
      <c r="W883">
        <v>0</v>
      </c>
      <c r="X883">
        <v>0</v>
      </c>
      <c r="Y883">
        <v>4</v>
      </c>
      <c r="Z883">
        <v>882</v>
      </c>
    </row>
    <row r="884" spans="1:26">
      <c r="A884" t="s">
        <v>44</v>
      </c>
      <c r="B884" t="s">
        <v>40</v>
      </c>
      <c r="C884" s="1" t="str">
        <f>MID(iccwt20_2024[[#This Row],[Times]],FIND(",",iccwt20_2024[[#This Row],[Times]])+2,LEN(iccwt20_2024[[#This Row],[Times]])-FIND(",",iccwt20_2024[[#This Row],[Times]])-1)</f>
        <v>03:00 PM LOCAL  </v>
      </c>
      <c r="D884" s="1" t="str">
        <f>MID(iccwt20_2024[[#This Row],[Times]],FIND(",",iccwt20_2024[[#This Row],[Times]])-3,6)&amp;" 2024"</f>
        <v> 13, 0 2024</v>
      </c>
      <c r="E884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4" t="str">
        <f>TEXT(DATE(2024,MONTH(DATEVALUE(LEFT(iccwt20_2024[[#This Row],[Times]],3)&amp;" 1")),MID(iccwt20_2024[[#This Row],[Times]],5,2)),"dddd")</f>
        <v>Thursday</v>
      </c>
      <c r="G884" t="s">
        <v>815</v>
      </c>
      <c r="H884" t="s">
        <v>426</v>
      </c>
      <c r="I884" t="s">
        <v>433</v>
      </c>
      <c r="J884" t="s">
        <v>816</v>
      </c>
      <c r="K884" t="s">
        <v>27</v>
      </c>
      <c r="L884" s="2">
        <v>0</v>
      </c>
      <c r="M884" s="2">
        <v>0</v>
      </c>
      <c r="N884" s="2">
        <v>0</v>
      </c>
      <c r="O884" s="2">
        <f>iccwt20_2024[[#This Row],[scored_4s]]+iccwt20_2024[[#This Row],[scored_6s]]</f>
        <v>0</v>
      </c>
      <c r="P884" s="2">
        <v>0</v>
      </c>
      <c r="Q884" s="2">
        <v>0</v>
      </c>
      <c r="R884" s="2">
        <v>0</v>
      </c>
      <c r="S884" s="2">
        <v>4</v>
      </c>
      <c r="T884">
        <v>0</v>
      </c>
      <c r="U884">
        <v>11</v>
      </c>
      <c r="V884">
        <v>4</v>
      </c>
      <c r="W884">
        <v>0</v>
      </c>
      <c r="X884">
        <v>3</v>
      </c>
      <c r="Y884">
        <v>2.79999995231628</v>
      </c>
      <c r="Z884">
        <v>883</v>
      </c>
    </row>
    <row r="885" spans="1:26">
      <c r="A885" t="s">
        <v>44</v>
      </c>
      <c r="B885" t="s">
        <v>40</v>
      </c>
      <c r="C885" s="1" t="str">
        <f>MID(iccwt20_2024[[#This Row],[Times]],FIND(",",iccwt20_2024[[#This Row],[Times]])+2,LEN(iccwt20_2024[[#This Row],[Times]])-FIND(",",iccwt20_2024[[#This Row],[Times]])-1)</f>
        <v>03:00 PM LOCAL  </v>
      </c>
      <c r="D885" s="1" t="str">
        <f>MID(iccwt20_2024[[#This Row],[Times]],FIND(",",iccwt20_2024[[#This Row],[Times]])-3,6)&amp;" 2024"</f>
        <v> 13, 0 2024</v>
      </c>
      <c r="E885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5" t="str">
        <f>TEXT(DATE(2024,MONTH(DATEVALUE(LEFT(iccwt20_2024[[#This Row],[Times]],3)&amp;" 1")),MID(iccwt20_2024[[#This Row],[Times]],5,2)),"dddd")</f>
        <v>Thursday</v>
      </c>
      <c r="G885" t="s">
        <v>815</v>
      </c>
      <c r="H885" t="s">
        <v>433</v>
      </c>
      <c r="I885" t="s">
        <v>426</v>
      </c>
      <c r="J885" t="s">
        <v>826</v>
      </c>
      <c r="K885" t="s">
        <v>105</v>
      </c>
      <c r="L885" s="2">
        <v>0</v>
      </c>
      <c r="M885" s="2">
        <v>0</v>
      </c>
      <c r="N885" s="2">
        <v>0</v>
      </c>
      <c r="O885" s="2">
        <f>iccwt20_2024[[#This Row],[scored_4s]]+iccwt20_2024[[#This Row],[scored_6s]]</f>
        <v>0</v>
      </c>
      <c r="P885" s="2">
        <v>0</v>
      </c>
      <c r="Q885" s="2">
        <v>0</v>
      </c>
      <c r="R885" s="2">
        <v>0</v>
      </c>
      <c r="S885" s="2">
        <v>2</v>
      </c>
      <c r="T885">
        <v>0</v>
      </c>
      <c r="U885">
        <v>36</v>
      </c>
      <c r="V885">
        <v>1</v>
      </c>
      <c r="W885">
        <v>0</v>
      </c>
      <c r="X885">
        <v>0</v>
      </c>
      <c r="Y885">
        <v>18</v>
      </c>
      <c r="Z885">
        <v>884</v>
      </c>
    </row>
    <row r="886" spans="1:26">
      <c r="A886" t="s">
        <v>44</v>
      </c>
      <c r="B886" t="s">
        <v>40</v>
      </c>
      <c r="C886" s="1" t="str">
        <f>MID(iccwt20_2024[[#This Row],[Times]],FIND(",",iccwt20_2024[[#This Row],[Times]])+2,LEN(iccwt20_2024[[#This Row],[Times]])-FIND(",",iccwt20_2024[[#This Row],[Times]])-1)</f>
        <v>03:00 PM LOCAL  </v>
      </c>
      <c r="D886" s="1" t="str">
        <f>MID(iccwt20_2024[[#This Row],[Times]],FIND(",",iccwt20_2024[[#This Row],[Times]])-3,6)&amp;" 2024"</f>
        <v> 13, 0 2024</v>
      </c>
      <c r="E886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6" t="str">
        <f>TEXT(DATE(2024,MONTH(DATEVALUE(LEFT(iccwt20_2024[[#This Row],[Times]],3)&amp;" 1")),MID(iccwt20_2024[[#This Row],[Times]],5,2)),"dddd")</f>
        <v>Thursday</v>
      </c>
      <c r="G886" t="s">
        <v>815</v>
      </c>
      <c r="H886" t="s">
        <v>433</v>
      </c>
      <c r="I886" t="s">
        <v>426</v>
      </c>
      <c r="J886" t="s">
        <v>826</v>
      </c>
      <c r="K886" t="s">
        <v>194</v>
      </c>
      <c r="L886" s="2">
        <v>0</v>
      </c>
      <c r="M886" s="2">
        <v>0</v>
      </c>
      <c r="N886" s="2">
        <v>0</v>
      </c>
      <c r="O886" s="2">
        <f>iccwt20_2024[[#This Row],[scored_4s]]+iccwt20_2024[[#This Row],[scored_6s]]</f>
        <v>0</v>
      </c>
      <c r="P886" s="2">
        <v>0</v>
      </c>
      <c r="Q886" s="2">
        <v>0</v>
      </c>
      <c r="R886" s="2">
        <v>0</v>
      </c>
      <c r="S886" s="2">
        <v>1</v>
      </c>
      <c r="T886">
        <v>0</v>
      </c>
      <c r="U886">
        <v>10</v>
      </c>
      <c r="V886">
        <v>1</v>
      </c>
      <c r="W886">
        <v>1</v>
      </c>
      <c r="X886">
        <v>0</v>
      </c>
      <c r="Y886">
        <v>10</v>
      </c>
      <c r="Z886">
        <v>885</v>
      </c>
    </row>
    <row r="887" spans="1:26">
      <c r="A887" t="s">
        <v>44</v>
      </c>
      <c r="B887" t="s">
        <v>40</v>
      </c>
      <c r="C887" s="1" t="str">
        <f>MID(iccwt20_2024[[#This Row],[Times]],FIND(",",iccwt20_2024[[#This Row],[Times]])+2,LEN(iccwt20_2024[[#This Row],[Times]])-FIND(",",iccwt20_2024[[#This Row],[Times]])-1)</f>
        <v>03:00 PM LOCAL  </v>
      </c>
      <c r="D887" s="1" t="str">
        <f>MID(iccwt20_2024[[#This Row],[Times]],FIND(",",iccwt20_2024[[#This Row],[Times]])-3,6)&amp;" 2024"</f>
        <v> 13, 0 2024</v>
      </c>
      <c r="E887" s="1">
        <f>DATE(2024,MID(iccwt20_2024[[#This Row],[Date]],FIND(" ",iccwt20_2024[[#This Row],[Date]])+1,2),LEFT(iccwt20_2024[[#This Row],[Date]],FIND(",",iccwt20_2024[[#This Row],[Date]])-1))+TIMEVALUE(LEFT(iccwt20_2024[[#This Row],[Time]],8))</f>
        <v>45670.625</v>
      </c>
      <c r="F887" t="str">
        <f>TEXT(DATE(2024,MONTH(DATEVALUE(LEFT(iccwt20_2024[[#This Row],[Times]],3)&amp;" 1")),MID(iccwt20_2024[[#This Row],[Times]],5,2)),"dddd")</f>
        <v>Thursday</v>
      </c>
      <c r="G887" t="s">
        <v>815</v>
      </c>
      <c r="H887" t="s">
        <v>433</v>
      </c>
      <c r="I887" t="s">
        <v>426</v>
      </c>
      <c r="J887" t="s">
        <v>826</v>
      </c>
      <c r="K887" t="s">
        <v>142</v>
      </c>
      <c r="L887" s="2">
        <v>0</v>
      </c>
      <c r="M887" s="2">
        <v>0</v>
      </c>
      <c r="N887" s="2">
        <v>0</v>
      </c>
      <c r="O887" s="2">
        <f>iccwt20_2024[[#This Row],[scored_4s]]+iccwt20_2024[[#This Row],[scored_6s]]</f>
        <v>0</v>
      </c>
      <c r="P887" s="2">
        <v>0</v>
      </c>
      <c r="Q887" s="2">
        <v>0</v>
      </c>
      <c r="R887" s="2">
        <v>0</v>
      </c>
      <c r="S887" s="2">
        <v>0</v>
      </c>
      <c r="T887">
        <v>0</v>
      </c>
      <c r="U887">
        <v>4</v>
      </c>
      <c r="V887">
        <v>0</v>
      </c>
      <c r="W887">
        <v>0</v>
      </c>
      <c r="X887">
        <v>0</v>
      </c>
      <c r="Y887">
        <v>24</v>
      </c>
      <c r="Z887">
        <v>886</v>
      </c>
    </row>
    <row r="888" spans="1:26">
      <c r="A888" t="s">
        <v>38</v>
      </c>
      <c r="B888" t="s">
        <v>16</v>
      </c>
      <c r="C888" s="1" t="str">
        <f>MID(iccwt20_2024[[#This Row],[Times]],FIND(",",iccwt20_2024[[#This Row],[Times]])+2,LEN(iccwt20_2024[[#This Row],[Times]])-FIND(",",iccwt20_2024[[#This Row],[Times]])-1)</f>
        <v>10:30 AM LOCAL  </v>
      </c>
      <c r="D888" s="1" t="str">
        <f>MID(iccwt20_2024[[#This Row],[Times]],FIND(",",iccwt20_2024[[#This Row],[Times]])-3,6)&amp;" 2024"</f>
        <v> 13, 1 2024</v>
      </c>
      <c r="E888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88" t="str">
        <f>TEXT(DATE(2024,MONTH(DATEVALUE(LEFT(iccwt20_2024[[#This Row],[Times]],3)&amp;" 1")),MID(iccwt20_2024[[#This Row],[Times]],5,2)),"dddd")</f>
        <v>Thursday</v>
      </c>
      <c r="G888" t="s">
        <v>828</v>
      </c>
      <c r="H888" t="s">
        <v>431</v>
      </c>
      <c r="I888" t="s">
        <v>424</v>
      </c>
      <c r="J888" t="s">
        <v>829</v>
      </c>
      <c r="K888" t="s">
        <v>204</v>
      </c>
      <c r="L888" s="2">
        <v>0</v>
      </c>
      <c r="M888" s="2">
        <v>0</v>
      </c>
      <c r="N888" s="2">
        <v>0</v>
      </c>
      <c r="O888" s="2">
        <f>iccwt20_2024[[#This Row],[scored_4s]]+iccwt20_2024[[#This Row],[scored_6s]]</f>
        <v>0</v>
      </c>
      <c r="P888" s="2">
        <v>0</v>
      </c>
      <c r="Q888" s="2">
        <v>0</v>
      </c>
      <c r="R888" s="2">
        <v>0</v>
      </c>
      <c r="S888" s="2">
        <v>2</v>
      </c>
      <c r="T888">
        <v>0</v>
      </c>
      <c r="U888">
        <v>20</v>
      </c>
      <c r="V888">
        <v>0</v>
      </c>
      <c r="W888">
        <v>0</v>
      </c>
      <c r="X888">
        <v>1</v>
      </c>
      <c r="Y888">
        <v>10</v>
      </c>
      <c r="Z888">
        <v>887</v>
      </c>
    </row>
    <row r="889" spans="1:26">
      <c r="A889" t="s">
        <v>38</v>
      </c>
      <c r="B889" t="s">
        <v>16</v>
      </c>
      <c r="C889" s="1" t="str">
        <f>MID(iccwt20_2024[[#This Row],[Times]],FIND(",",iccwt20_2024[[#This Row],[Times]])+2,LEN(iccwt20_2024[[#This Row],[Times]])-FIND(",",iccwt20_2024[[#This Row],[Times]])-1)</f>
        <v>10:30 AM LOCAL  </v>
      </c>
      <c r="D889" s="1" t="str">
        <f>MID(iccwt20_2024[[#This Row],[Times]],FIND(",",iccwt20_2024[[#This Row],[Times]])-3,6)&amp;" 2024"</f>
        <v> 13, 1 2024</v>
      </c>
      <c r="E889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89" t="str">
        <f>TEXT(DATE(2024,MONTH(DATEVALUE(LEFT(iccwt20_2024[[#This Row],[Times]],3)&amp;" 1")),MID(iccwt20_2024[[#This Row],[Times]],5,2)),"dddd")</f>
        <v>Thursday</v>
      </c>
      <c r="G889" t="s">
        <v>828</v>
      </c>
      <c r="H889" t="s">
        <v>431</v>
      </c>
      <c r="I889" t="s">
        <v>424</v>
      </c>
      <c r="J889" t="s">
        <v>829</v>
      </c>
      <c r="K889" t="s">
        <v>67</v>
      </c>
      <c r="L889" s="2">
        <v>0</v>
      </c>
      <c r="M889" s="2">
        <v>0</v>
      </c>
      <c r="N889" s="2">
        <v>0</v>
      </c>
      <c r="O889" s="2">
        <f>iccwt20_2024[[#This Row],[scored_4s]]+iccwt20_2024[[#This Row],[scored_6s]]</f>
        <v>0</v>
      </c>
      <c r="P889" s="2">
        <v>0</v>
      </c>
      <c r="Q889" s="2">
        <v>0</v>
      </c>
      <c r="R889" s="2">
        <v>0</v>
      </c>
      <c r="S889" s="2">
        <v>4</v>
      </c>
      <c r="T889">
        <v>0</v>
      </c>
      <c r="U889">
        <v>17</v>
      </c>
      <c r="V889">
        <v>2</v>
      </c>
      <c r="W889">
        <v>0</v>
      </c>
      <c r="X889">
        <v>1</v>
      </c>
      <c r="Y889">
        <v>4.19999980926514</v>
      </c>
      <c r="Z889">
        <v>888</v>
      </c>
    </row>
    <row r="890" spans="1:26">
      <c r="A890" t="s">
        <v>38</v>
      </c>
      <c r="B890" t="s">
        <v>16</v>
      </c>
      <c r="C890" s="1" t="str">
        <f>MID(iccwt20_2024[[#This Row],[Times]],FIND(",",iccwt20_2024[[#This Row],[Times]])+2,LEN(iccwt20_2024[[#This Row],[Times]])-FIND(",",iccwt20_2024[[#This Row],[Times]])-1)</f>
        <v>10:30 AM LOCAL  </v>
      </c>
      <c r="D890" s="1" t="str">
        <f>MID(iccwt20_2024[[#This Row],[Times]],FIND(",",iccwt20_2024[[#This Row],[Times]])-3,6)&amp;" 2024"</f>
        <v> 13, 1 2024</v>
      </c>
      <c r="E890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0" t="str">
        <f>TEXT(DATE(2024,MONTH(DATEVALUE(LEFT(iccwt20_2024[[#This Row],[Times]],3)&amp;" 1")),MID(iccwt20_2024[[#This Row],[Times]],5,2)),"dddd")</f>
        <v>Thursday</v>
      </c>
      <c r="G890" t="s">
        <v>828</v>
      </c>
      <c r="H890" t="s">
        <v>431</v>
      </c>
      <c r="I890" t="s">
        <v>424</v>
      </c>
      <c r="J890" t="s">
        <v>829</v>
      </c>
      <c r="K890" t="s">
        <v>385</v>
      </c>
      <c r="L890" s="2">
        <v>0</v>
      </c>
      <c r="M890" s="2">
        <v>0</v>
      </c>
      <c r="N890" s="2">
        <v>0</v>
      </c>
      <c r="O890" s="2">
        <f>iccwt20_2024[[#This Row],[scored_4s]]+iccwt20_2024[[#This Row],[scored_6s]]</f>
        <v>0</v>
      </c>
      <c r="P890" s="2">
        <v>0</v>
      </c>
      <c r="Q890" s="2">
        <v>0</v>
      </c>
      <c r="R890" s="2">
        <v>0</v>
      </c>
      <c r="S890" s="2">
        <v>4</v>
      </c>
      <c r="T890">
        <v>0</v>
      </c>
      <c r="U890">
        <v>15</v>
      </c>
      <c r="V890">
        <v>2</v>
      </c>
      <c r="W890">
        <v>0</v>
      </c>
      <c r="X890">
        <v>0</v>
      </c>
      <c r="Y890">
        <v>3.79999995231628</v>
      </c>
      <c r="Z890">
        <v>889</v>
      </c>
    </row>
    <row r="891" spans="1:26">
      <c r="A891" t="s">
        <v>38</v>
      </c>
      <c r="B891" t="s">
        <v>16</v>
      </c>
      <c r="C891" s="1" t="str">
        <f>MID(iccwt20_2024[[#This Row],[Times]],FIND(",",iccwt20_2024[[#This Row],[Times]])+2,LEN(iccwt20_2024[[#This Row],[Times]])-FIND(",",iccwt20_2024[[#This Row],[Times]])-1)</f>
        <v>10:30 AM LOCAL  </v>
      </c>
      <c r="D891" s="1" t="str">
        <f>MID(iccwt20_2024[[#This Row],[Times]],FIND(",",iccwt20_2024[[#This Row],[Times]])-3,6)&amp;" 2024"</f>
        <v> 13, 1 2024</v>
      </c>
      <c r="E891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1" t="str">
        <f>TEXT(DATE(2024,MONTH(DATEVALUE(LEFT(iccwt20_2024[[#This Row],[Times]],3)&amp;" 1")),MID(iccwt20_2024[[#This Row],[Times]],5,2)),"dddd")</f>
        <v>Thursday</v>
      </c>
      <c r="G891" t="s">
        <v>828</v>
      </c>
      <c r="H891" t="s">
        <v>431</v>
      </c>
      <c r="I891" t="s">
        <v>424</v>
      </c>
      <c r="J891" t="s">
        <v>829</v>
      </c>
      <c r="K891" t="s">
        <v>384</v>
      </c>
      <c r="L891" s="2">
        <v>0</v>
      </c>
      <c r="M891" s="2">
        <v>0</v>
      </c>
      <c r="N891" s="2">
        <v>0</v>
      </c>
      <c r="O891" s="2">
        <f>iccwt20_2024[[#This Row],[scored_4s]]+iccwt20_2024[[#This Row],[scored_6s]]</f>
        <v>0</v>
      </c>
      <c r="P891" s="2">
        <v>0</v>
      </c>
      <c r="Q891" s="2">
        <v>0</v>
      </c>
      <c r="R891" s="2">
        <v>0</v>
      </c>
      <c r="S891" s="2">
        <v>4</v>
      </c>
      <c r="T891">
        <v>0</v>
      </c>
      <c r="U891">
        <v>43</v>
      </c>
      <c r="V891">
        <v>0</v>
      </c>
      <c r="W891">
        <v>0</v>
      </c>
      <c r="X891">
        <v>1</v>
      </c>
      <c r="Y891">
        <v>10.8000001907349</v>
      </c>
      <c r="Z891">
        <v>890</v>
      </c>
    </row>
    <row r="892" spans="1:26">
      <c r="A892" t="s">
        <v>38</v>
      </c>
      <c r="B892" t="s">
        <v>16</v>
      </c>
      <c r="C892" s="1" t="str">
        <f>MID(iccwt20_2024[[#This Row],[Times]],FIND(",",iccwt20_2024[[#This Row],[Times]])+2,LEN(iccwt20_2024[[#This Row],[Times]])-FIND(",",iccwt20_2024[[#This Row],[Times]])-1)</f>
        <v>10:30 AM LOCAL  </v>
      </c>
      <c r="D892" s="1" t="str">
        <f>MID(iccwt20_2024[[#This Row],[Times]],FIND(",",iccwt20_2024[[#This Row],[Times]])-3,6)&amp;" 2024"</f>
        <v> 13, 1 2024</v>
      </c>
      <c r="E892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2" t="str">
        <f>TEXT(DATE(2024,MONTH(DATEVALUE(LEFT(iccwt20_2024[[#This Row],[Times]],3)&amp;" 1")),MID(iccwt20_2024[[#This Row],[Times]],5,2)),"dddd")</f>
        <v>Thursday</v>
      </c>
      <c r="G892" t="s">
        <v>828</v>
      </c>
      <c r="H892" t="s">
        <v>431</v>
      </c>
      <c r="I892" t="s">
        <v>424</v>
      </c>
      <c r="J892" t="s">
        <v>829</v>
      </c>
      <c r="K892" t="s">
        <v>95</v>
      </c>
      <c r="L892" s="2">
        <v>0</v>
      </c>
      <c r="M892" s="2">
        <v>0</v>
      </c>
      <c r="N892" s="2">
        <v>0</v>
      </c>
      <c r="O892" s="2">
        <f>iccwt20_2024[[#This Row],[scored_4s]]+iccwt20_2024[[#This Row],[scored_6s]]</f>
        <v>0</v>
      </c>
      <c r="P892" s="2">
        <v>0</v>
      </c>
      <c r="Q892" s="2">
        <v>0</v>
      </c>
      <c r="R892" s="2">
        <v>0</v>
      </c>
      <c r="S892" s="2">
        <v>3</v>
      </c>
      <c r="T892">
        <v>0</v>
      </c>
      <c r="U892">
        <v>31</v>
      </c>
      <c r="V892">
        <v>0</v>
      </c>
      <c r="W892">
        <v>0</v>
      </c>
      <c r="X892">
        <v>0</v>
      </c>
      <c r="Y892">
        <v>10.3000001907349</v>
      </c>
      <c r="Z892">
        <v>891</v>
      </c>
    </row>
    <row r="893" spans="1:26">
      <c r="A893" t="s">
        <v>38</v>
      </c>
      <c r="B893" t="s">
        <v>16</v>
      </c>
      <c r="C893" s="1" t="str">
        <f>MID(iccwt20_2024[[#This Row],[Times]],FIND(",",iccwt20_2024[[#This Row],[Times]])+2,LEN(iccwt20_2024[[#This Row],[Times]])-FIND(",",iccwt20_2024[[#This Row],[Times]])-1)</f>
        <v>10:30 AM LOCAL  </v>
      </c>
      <c r="D893" s="1" t="str">
        <f>MID(iccwt20_2024[[#This Row],[Times]],FIND(",",iccwt20_2024[[#This Row],[Times]])-3,6)&amp;" 2024"</f>
        <v> 13, 1 2024</v>
      </c>
      <c r="E893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3" t="str">
        <f>TEXT(DATE(2024,MONTH(DATEVALUE(LEFT(iccwt20_2024[[#This Row],[Times]],3)&amp;" 1")),MID(iccwt20_2024[[#This Row],[Times]],5,2)),"dddd")</f>
        <v>Thursday</v>
      </c>
      <c r="G893" t="s">
        <v>828</v>
      </c>
      <c r="H893" t="s">
        <v>431</v>
      </c>
      <c r="I893" t="s">
        <v>424</v>
      </c>
      <c r="J893" t="s">
        <v>829</v>
      </c>
      <c r="K893" t="s">
        <v>375</v>
      </c>
      <c r="L893" s="2">
        <v>0</v>
      </c>
      <c r="M893" s="2">
        <v>0</v>
      </c>
      <c r="N893" s="2">
        <v>0</v>
      </c>
      <c r="O893" s="2">
        <f>iccwt20_2024[[#This Row],[scored_4s]]+iccwt20_2024[[#This Row],[scored_6s]]</f>
        <v>0</v>
      </c>
      <c r="P893" s="2">
        <v>0</v>
      </c>
      <c r="Q893" s="2">
        <v>0</v>
      </c>
      <c r="R893" s="2">
        <v>0</v>
      </c>
      <c r="S893" s="2">
        <v>3</v>
      </c>
      <c r="T893">
        <v>0</v>
      </c>
      <c r="U893">
        <v>26</v>
      </c>
      <c r="V893">
        <v>1</v>
      </c>
      <c r="W893">
        <v>0</v>
      </c>
      <c r="X893">
        <v>0</v>
      </c>
      <c r="Y893">
        <v>8.69999980926514</v>
      </c>
      <c r="Z893">
        <v>892</v>
      </c>
    </row>
    <row r="894" spans="1:26">
      <c r="A894" t="s">
        <v>38</v>
      </c>
      <c r="B894" t="s">
        <v>16</v>
      </c>
      <c r="C894" s="1" t="str">
        <f>MID(iccwt20_2024[[#This Row],[Times]],FIND(",",iccwt20_2024[[#This Row],[Times]])+2,LEN(iccwt20_2024[[#This Row],[Times]])-FIND(",",iccwt20_2024[[#This Row],[Times]])-1)</f>
        <v>10:30 AM LOCAL  </v>
      </c>
      <c r="D894" s="1" t="str">
        <f>MID(iccwt20_2024[[#This Row],[Times]],FIND(",",iccwt20_2024[[#This Row],[Times]])-3,6)&amp;" 2024"</f>
        <v> 13, 1 2024</v>
      </c>
      <c r="E894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4" t="str">
        <f>TEXT(DATE(2024,MONTH(DATEVALUE(LEFT(iccwt20_2024[[#This Row],[Times]],3)&amp;" 1")),MID(iccwt20_2024[[#This Row],[Times]],5,2)),"dddd")</f>
        <v>Thursday</v>
      </c>
      <c r="G894" t="s">
        <v>828</v>
      </c>
      <c r="H894" t="s">
        <v>424</v>
      </c>
      <c r="I894" t="s">
        <v>431</v>
      </c>
      <c r="J894" t="s">
        <v>835</v>
      </c>
      <c r="K894" t="s">
        <v>262</v>
      </c>
      <c r="L894" s="2">
        <v>0</v>
      </c>
      <c r="M894" s="2">
        <v>0</v>
      </c>
      <c r="N894" s="2">
        <v>0</v>
      </c>
      <c r="O894" s="2">
        <f>iccwt20_2024[[#This Row],[scored_4s]]+iccwt20_2024[[#This Row],[scored_6s]]</f>
        <v>0</v>
      </c>
      <c r="P894" s="2">
        <v>0</v>
      </c>
      <c r="Q894" s="2">
        <v>0</v>
      </c>
      <c r="R894" s="2">
        <v>0</v>
      </c>
      <c r="S894" s="2">
        <v>4</v>
      </c>
      <c r="T894">
        <v>0</v>
      </c>
      <c r="U894">
        <v>12</v>
      </c>
      <c r="V894">
        <v>1</v>
      </c>
      <c r="W894">
        <v>0</v>
      </c>
      <c r="X894">
        <v>1</v>
      </c>
      <c r="Y894">
        <v>3</v>
      </c>
      <c r="Z894">
        <v>893</v>
      </c>
    </row>
    <row r="895" spans="1:26">
      <c r="A895" t="s">
        <v>38</v>
      </c>
      <c r="B895" t="s">
        <v>16</v>
      </c>
      <c r="C895" s="1" t="str">
        <f>MID(iccwt20_2024[[#This Row],[Times]],FIND(",",iccwt20_2024[[#This Row],[Times]])+2,LEN(iccwt20_2024[[#This Row],[Times]])-FIND(",",iccwt20_2024[[#This Row],[Times]])-1)</f>
        <v>10:30 AM LOCAL  </v>
      </c>
      <c r="D895" s="1" t="str">
        <f>MID(iccwt20_2024[[#This Row],[Times]],FIND(",",iccwt20_2024[[#This Row],[Times]])-3,6)&amp;" 2024"</f>
        <v> 13, 1 2024</v>
      </c>
      <c r="E895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5" t="str">
        <f>TEXT(DATE(2024,MONTH(DATEVALUE(LEFT(iccwt20_2024[[#This Row],[Times]],3)&amp;" 1")),MID(iccwt20_2024[[#This Row],[Times]],5,2)),"dddd")</f>
        <v>Thursday</v>
      </c>
      <c r="G895" t="s">
        <v>828</v>
      </c>
      <c r="H895" t="s">
        <v>424</v>
      </c>
      <c r="I895" t="s">
        <v>431</v>
      </c>
      <c r="J895" t="s">
        <v>835</v>
      </c>
      <c r="K895" t="s">
        <v>371</v>
      </c>
      <c r="L895" s="2">
        <v>0</v>
      </c>
      <c r="M895" s="2">
        <v>0</v>
      </c>
      <c r="N895" s="2">
        <v>0</v>
      </c>
      <c r="O895" s="2">
        <f>iccwt20_2024[[#This Row],[scored_4s]]+iccwt20_2024[[#This Row],[scored_6s]]</f>
        <v>0</v>
      </c>
      <c r="P895" s="2">
        <v>0</v>
      </c>
      <c r="Q895" s="2">
        <v>0</v>
      </c>
      <c r="R895" s="2">
        <v>0</v>
      </c>
      <c r="S895" s="2">
        <v>3</v>
      </c>
      <c r="T895">
        <v>0</v>
      </c>
      <c r="U895">
        <v>23</v>
      </c>
      <c r="V895">
        <v>1</v>
      </c>
      <c r="W895">
        <v>0</v>
      </c>
      <c r="X895">
        <v>0</v>
      </c>
      <c r="Y895">
        <v>7.69999980926514</v>
      </c>
      <c r="Z895">
        <v>894</v>
      </c>
    </row>
    <row r="896" spans="1:26">
      <c r="A896" t="s">
        <v>38</v>
      </c>
      <c r="B896" t="s">
        <v>16</v>
      </c>
      <c r="C896" s="1" t="str">
        <f>MID(iccwt20_2024[[#This Row],[Times]],FIND(",",iccwt20_2024[[#This Row],[Times]])+2,LEN(iccwt20_2024[[#This Row],[Times]])-FIND(",",iccwt20_2024[[#This Row],[Times]])-1)</f>
        <v>10:30 AM LOCAL  </v>
      </c>
      <c r="D896" s="1" t="str">
        <f>MID(iccwt20_2024[[#This Row],[Times]],FIND(",",iccwt20_2024[[#This Row],[Times]])-3,6)&amp;" 2024"</f>
        <v> 13, 1 2024</v>
      </c>
      <c r="E896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6" t="str">
        <f>TEXT(DATE(2024,MONTH(DATEVALUE(LEFT(iccwt20_2024[[#This Row],[Times]],3)&amp;" 1")),MID(iccwt20_2024[[#This Row],[Times]],5,2)),"dddd")</f>
        <v>Thursday</v>
      </c>
      <c r="G896" t="s">
        <v>828</v>
      </c>
      <c r="H896" t="s">
        <v>424</v>
      </c>
      <c r="I896" t="s">
        <v>431</v>
      </c>
      <c r="J896" t="s">
        <v>835</v>
      </c>
      <c r="K896" t="s">
        <v>372</v>
      </c>
      <c r="L896" s="2">
        <v>0</v>
      </c>
      <c r="M896" s="2">
        <v>0</v>
      </c>
      <c r="N896" s="2">
        <v>0</v>
      </c>
      <c r="O896" s="2">
        <f>iccwt20_2024[[#This Row],[scored_4s]]+iccwt20_2024[[#This Row],[scored_6s]]</f>
        <v>0</v>
      </c>
      <c r="P896" s="2">
        <v>0</v>
      </c>
      <c r="Q896" s="2">
        <v>0</v>
      </c>
      <c r="R896" s="2">
        <v>0</v>
      </c>
      <c r="S896" s="2">
        <v>4</v>
      </c>
      <c r="T896">
        <v>0</v>
      </c>
      <c r="U896">
        <v>30</v>
      </c>
      <c r="V896">
        <v>2</v>
      </c>
      <c r="W896">
        <v>0</v>
      </c>
      <c r="X896">
        <v>0</v>
      </c>
      <c r="Y896">
        <v>7.5</v>
      </c>
      <c r="Z896">
        <v>895</v>
      </c>
    </row>
    <row r="897" spans="1:26">
      <c r="A897" t="s">
        <v>38</v>
      </c>
      <c r="B897" t="s">
        <v>16</v>
      </c>
      <c r="C897" s="1" t="str">
        <f>MID(iccwt20_2024[[#This Row],[Times]],FIND(",",iccwt20_2024[[#This Row],[Times]])+2,LEN(iccwt20_2024[[#This Row],[Times]])-FIND(",",iccwt20_2024[[#This Row],[Times]])-1)</f>
        <v>10:30 AM LOCAL  </v>
      </c>
      <c r="D897" s="1" t="str">
        <f>MID(iccwt20_2024[[#This Row],[Times]],FIND(",",iccwt20_2024[[#This Row],[Times]])-3,6)&amp;" 2024"</f>
        <v> 13, 1 2024</v>
      </c>
      <c r="E897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7" t="str">
        <f>TEXT(DATE(2024,MONTH(DATEVALUE(LEFT(iccwt20_2024[[#This Row],[Times]],3)&amp;" 1")),MID(iccwt20_2024[[#This Row],[Times]],5,2)),"dddd")</f>
        <v>Thursday</v>
      </c>
      <c r="G897" t="s">
        <v>828</v>
      </c>
      <c r="H897" t="s">
        <v>424</v>
      </c>
      <c r="I897" t="s">
        <v>431</v>
      </c>
      <c r="J897" t="s">
        <v>835</v>
      </c>
      <c r="K897" t="s">
        <v>346</v>
      </c>
      <c r="L897" s="2">
        <v>0</v>
      </c>
      <c r="M897" s="2">
        <v>0</v>
      </c>
      <c r="N897" s="2">
        <v>0</v>
      </c>
      <c r="O897" s="2">
        <f>iccwt20_2024[[#This Row],[scored_4s]]+iccwt20_2024[[#This Row],[scored_6s]]</f>
        <v>0</v>
      </c>
      <c r="P897" s="2">
        <v>0</v>
      </c>
      <c r="Q897" s="2">
        <v>0</v>
      </c>
      <c r="R897" s="2">
        <v>0</v>
      </c>
      <c r="S897" s="2">
        <v>4</v>
      </c>
      <c r="T897">
        <v>0</v>
      </c>
      <c r="U897">
        <v>29</v>
      </c>
      <c r="V897">
        <v>0</v>
      </c>
      <c r="W897">
        <v>0</v>
      </c>
      <c r="X897">
        <v>0</v>
      </c>
      <c r="Y897">
        <v>7.19999980926514</v>
      </c>
      <c r="Z897">
        <v>896</v>
      </c>
    </row>
    <row r="898" spans="1:26">
      <c r="A898" t="s">
        <v>38</v>
      </c>
      <c r="B898" t="s">
        <v>16</v>
      </c>
      <c r="C898" s="1" t="str">
        <f>MID(iccwt20_2024[[#This Row],[Times]],FIND(",",iccwt20_2024[[#This Row],[Times]])+2,LEN(iccwt20_2024[[#This Row],[Times]])-FIND(",",iccwt20_2024[[#This Row],[Times]])-1)</f>
        <v>10:30 AM LOCAL  </v>
      </c>
      <c r="D898" s="1" t="str">
        <f>MID(iccwt20_2024[[#This Row],[Times]],FIND(",",iccwt20_2024[[#This Row],[Times]])-3,6)&amp;" 2024"</f>
        <v> 13, 1 2024</v>
      </c>
      <c r="E898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8" t="str">
        <f>TEXT(DATE(2024,MONTH(DATEVALUE(LEFT(iccwt20_2024[[#This Row],[Times]],3)&amp;" 1")),MID(iccwt20_2024[[#This Row],[Times]],5,2)),"dddd")</f>
        <v>Thursday</v>
      </c>
      <c r="G898" t="s">
        <v>828</v>
      </c>
      <c r="H898" t="s">
        <v>424</v>
      </c>
      <c r="I898" t="s">
        <v>431</v>
      </c>
      <c r="J898" t="s">
        <v>835</v>
      </c>
      <c r="K898" t="s">
        <v>314</v>
      </c>
      <c r="L898" s="2">
        <v>0</v>
      </c>
      <c r="M898" s="2">
        <v>0</v>
      </c>
      <c r="N898" s="2">
        <v>0</v>
      </c>
      <c r="O898" s="2">
        <f>iccwt20_2024[[#This Row],[scored_4s]]+iccwt20_2024[[#This Row],[scored_6s]]</f>
        <v>0</v>
      </c>
      <c r="P898" s="2">
        <v>0</v>
      </c>
      <c r="Q898" s="2">
        <v>0</v>
      </c>
      <c r="R898" s="2">
        <v>0</v>
      </c>
      <c r="S898" s="2">
        <v>4</v>
      </c>
      <c r="T898">
        <v>0</v>
      </c>
      <c r="U898">
        <v>33</v>
      </c>
      <c r="V898">
        <v>3</v>
      </c>
      <c r="W898">
        <v>0</v>
      </c>
      <c r="X898">
        <v>0</v>
      </c>
      <c r="Y898">
        <v>8.19999980926514</v>
      </c>
      <c r="Z898">
        <v>897</v>
      </c>
    </row>
    <row r="899" spans="1:26">
      <c r="A899" t="s">
        <v>38</v>
      </c>
      <c r="B899" t="s">
        <v>16</v>
      </c>
      <c r="C899" s="1" t="str">
        <f>MID(iccwt20_2024[[#This Row],[Times]],FIND(",",iccwt20_2024[[#This Row],[Times]])+2,LEN(iccwt20_2024[[#This Row],[Times]])-FIND(",",iccwt20_2024[[#This Row],[Times]])-1)</f>
        <v>10:30 AM LOCAL  </v>
      </c>
      <c r="D899" s="1" t="str">
        <f>MID(iccwt20_2024[[#This Row],[Times]],FIND(",",iccwt20_2024[[#This Row],[Times]])-3,6)&amp;" 2024"</f>
        <v> 13, 1 2024</v>
      </c>
      <c r="E899" s="1">
        <f>DATE(2024,MID(iccwt20_2024[[#This Row],[Date]],FIND(" ",iccwt20_2024[[#This Row],[Date]])+1,2),LEFT(iccwt20_2024[[#This Row],[Date]],FIND(",",iccwt20_2024[[#This Row],[Date]])-1))+TIMEVALUE(LEFT(iccwt20_2024[[#This Row],[Time]],8))</f>
        <v>45670.4375</v>
      </c>
      <c r="F899" t="str">
        <f>TEXT(DATE(2024,MONTH(DATEVALUE(LEFT(iccwt20_2024[[#This Row],[Times]],3)&amp;" 1")),MID(iccwt20_2024[[#This Row],[Times]],5,2)),"dddd")</f>
        <v>Thursday</v>
      </c>
      <c r="G899" t="s">
        <v>828</v>
      </c>
      <c r="H899" t="s">
        <v>424</v>
      </c>
      <c r="I899" t="s">
        <v>431</v>
      </c>
      <c r="J899" t="s">
        <v>835</v>
      </c>
      <c r="K899" t="s">
        <v>224</v>
      </c>
      <c r="L899" s="2">
        <v>0</v>
      </c>
      <c r="M899" s="2">
        <v>0</v>
      </c>
      <c r="N899" s="2">
        <v>0</v>
      </c>
      <c r="O899" s="2">
        <f>iccwt20_2024[[#This Row],[scored_4s]]+iccwt20_2024[[#This Row],[scored_6s]]</f>
        <v>0</v>
      </c>
      <c r="P899" s="2">
        <v>0</v>
      </c>
      <c r="Q899" s="2">
        <v>0</v>
      </c>
      <c r="R899" s="2">
        <v>0</v>
      </c>
      <c r="S899" s="2">
        <v>1</v>
      </c>
      <c r="T899">
        <v>0</v>
      </c>
      <c r="U899">
        <v>6</v>
      </c>
      <c r="V899">
        <v>1</v>
      </c>
      <c r="W899">
        <v>0</v>
      </c>
      <c r="X899">
        <v>0</v>
      </c>
      <c r="Y899">
        <v>6</v>
      </c>
      <c r="Z899">
        <v>898</v>
      </c>
    </row>
    <row r="900" spans="1:26">
      <c r="A900" t="s">
        <v>17</v>
      </c>
      <c r="B900" t="s">
        <v>19</v>
      </c>
      <c r="C900" s="1" t="str">
        <f>MID(iccwt20_2024[[#This Row],[Times]],FIND(",",iccwt20_2024[[#This Row],[Times]])+2,LEN(iccwt20_2024[[#This Row],[Times]])-FIND(",",iccwt20_2024[[#This Row],[Times]])-1)</f>
        <v>08:30 PM LOCAL  </v>
      </c>
      <c r="D900" s="1" t="str">
        <f>MID(iccwt20_2024[[#This Row],[Times]],FIND(",",iccwt20_2024[[#This Row],[Times]])-3,6)&amp;" 2024"</f>
        <v> 13, 0 2024</v>
      </c>
      <c r="E900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0" t="str">
        <f>TEXT(DATE(2024,MONTH(DATEVALUE(LEFT(iccwt20_2024[[#This Row],[Times]],3)&amp;" 1")),MID(iccwt20_2024[[#This Row],[Times]],5,2)),"dddd")</f>
        <v>Thursday</v>
      </c>
      <c r="G900" t="s">
        <v>842</v>
      </c>
      <c r="H900" t="s">
        <v>422</v>
      </c>
      <c r="I900" t="s">
        <v>436</v>
      </c>
      <c r="J900" t="s">
        <v>843</v>
      </c>
      <c r="K900" t="s">
        <v>143</v>
      </c>
      <c r="L900" s="2">
        <v>0</v>
      </c>
      <c r="M900" s="2">
        <v>0</v>
      </c>
      <c r="N900" s="2">
        <v>0</v>
      </c>
      <c r="O900" s="2">
        <f>iccwt20_2024[[#This Row],[scored_4s]]+iccwt20_2024[[#This Row],[scored_6s]]</f>
        <v>0</v>
      </c>
      <c r="P900" s="2">
        <v>0</v>
      </c>
      <c r="Q900" s="2">
        <v>0</v>
      </c>
      <c r="R900" s="2">
        <v>0</v>
      </c>
      <c r="S900" s="2">
        <v>4</v>
      </c>
      <c r="T900">
        <v>0</v>
      </c>
      <c r="U900">
        <v>16</v>
      </c>
      <c r="V900">
        <v>3</v>
      </c>
      <c r="W900">
        <v>0</v>
      </c>
      <c r="X900">
        <v>5</v>
      </c>
      <c r="Y900">
        <v>4</v>
      </c>
      <c r="Z900">
        <v>899</v>
      </c>
    </row>
    <row r="901" spans="1:26">
      <c r="A901" t="s">
        <v>17</v>
      </c>
      <c r="B901" t="s">
        <v>19</v>
      </c>
      <c r="C901" s="1" t="str">
        <f>MID(iccwt20_2024[[#This Row],[Times]],FIND(",",iccwt20_2024[[#This Row],[Times]])+2,LEN(iccwt20_2024[[#This Row],[Times]])-FIND(",",iccwt20_2024[[#This Row],[Times]])-1)</f>
        <v>08:30 PM LOCAL  </v>
      </c>
      <c r="D901" s="1" t="str">
        <f>MID(iccwt20_2024[[#This Row],[Times]],FIND(",",iccwt20_2024[[#This Row],[Times]])-3,6)&amp;" 2024"</f>
        <v> 13, 0 2024</v>
      </c>
      <c r="E901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1" t="str">
        <f>TEXT(DATE(2024,MONTH(DATEVALUE(LEFT(iccwt20_2024[[#This Row],[Times]],3)&amp;" 1")),MID(iccwt20_2024[[#This Row],[Times]],5,2)),"dddd")</f>
        <v>Thursday</v>
      </c>
      <c r="G901" t="s">
        <v>842</v>
      </c>
      <c r="H901" t="s">
        <v>422</v>
      </c>
      <c r="I901" t="s">
        <v>436</v>
      </c>
      <c r="J901" t="s">
        <v>843</v>
      </c>
      <c r="K901" t="s">
        <v>272</v>
      </c>
      <c r="L901" s="2">
        <v>0</v>
      </c>
      <c r="M901" s="2">
        <v>0</v>
      </c>
      <c r="N901" s="2">
        <v>0</v>
      </c>
      <c r="O901" s="2">
        <f>iccwt20_2024[[#This Row],[scored_4s]]+iccwt20_2024[[#This Row],[scored_6s]]</f>
        <v>0</v>
      </c>
      <c r="P901" s="2">
        <v>0</v>
      </c>
      <c r="Q901" s="2">
        <v>0</v>
      </c>
      <c r="R901" s="2">
        <v>0</v>
      </c>
      <c r="S901" s="2">
        <v>1</v>
      </c>
      <c r="T901">
        <v>0</v>
      </c>
      <c r="U901">
        <v>9</v>
      </c>
      <c r="V901">
        <v>0</v>
      </c>
      <c r="W901">
        <v>0</v>
      </c>
      <c r="X901">
        <v>0</v>
      </c>
      <c r="Y901">
        <v>9</v>
      </c>
      <c r="Z901">
        <v>900</v>
      </c>
    </row>
    <row r="902" spans="1:26">
      <c r="A902" t="s">
        <v>17</v>
      </c>
      <c r="B902" t="s">
        <v>19</v>
      </c>
      <c r="C902" s="1" t="str">
        <f>MID(iccwt20_2024[[#This Row],[Times]],FIND(",",iccwt20_2024[[#This Row],[Times]])+2,LEN(iccwt20_2024[[#This Row],[Times]])-FIND(",",iccwt20_2024[[#This Row],[Times]])-1)</f>
        <v>08:30 PM LOCAL  </v>
      </c>
      <c r="D902" s="1" t="str">
        <f>MID(iccwt20_2024[[#This Row],[Times]],FIND(",",iccwt20_2024[[#This Row],[Times]])-3,6)&amp;" 2024"</f>
        <v> 13, 0 2024</v>
      </c>
      <c r="E902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2" t="str">
        <f>TEXT(DATE(2024,MONTH(DATEVALUE(LEFT(iccwt20_2024[[#This Row],[Times]],3)&amp;" 1")),MID(iccwt20_2024[[#This Row],[Times]],5,2)),"dddd")</f>
        <v>Thursday</v>
      </c>
      <c r="G902" t="s">
        <v>842</v>
      </c>
      <c r="H902" t="s">
        <v>422</v>
      </c>
      <c r="I902" t="s">
        <v>436</v>
      </c>
      <c r="J902" t="s">
        <v>843</v>
      </c>
      <c r="K902" t="s">
        <v>306</v>
      </c>
      <c r="L902" s="2">
        <v>0</v>
      </c>
      <c r="M902" s="2">
        <v>0</v>
      </c>
      <c r="N902" s="2">
        <v>0</v>
      </c>
      <c r="O902" s="2">
        <f>iccwt20_2024[[#This Row],[scored_4s]]+iccwt20_2024[[#This Row],[scored_6s]]</f>
        <v>0</v>
      </c>
      <c r="P902" s="2">
        <v>0</v>
      </c>
      <c r="Q902" s="2">
        <v>0</v>
      </c>
      <c r="R902" s="2">
        <v>0</v>
      </c>
      <c r="S902" s="2">
        <v>3</v>
      </c>
      <c r="T902">
        <v>0</v>
      </c>
      <c r="U902">
        <v>4</v>
      </c>
      <c r="V902">
        <v>2</v>
      </c>
      <c r="W902">
        <v>0</v>
      </c>
      <c r="X902">
        <v>1</v>
      </c>
      <c r="Y902">
        <v>1.39999997615814</v>
      </c>
      <c r="Z902">
        <v>901</v>
      </c>
    </row>
    <row r="903" spans="1:26">
      <c r="A903" t="s">
        <v>17</v>
      </c>
      <c r="B903" t="s">
        <v>19</v>
      </c>
      <c r="C903" s="1" t="str">
        <f>MID(iccwt20_2024[[#This Row],[Times]],FIND(",",iccwt20_2024[[#This Row],[Times]])+2,LEN(iccwt20_2024[[#This Row],[Times]])-FIND(",",iccwt20_2024[[#This Row],[Times]])-1)</f>
        <v>08:30 PM LOCAL  </v>
      </c>
      <c r="D903" s="1" t="str">
        <f>MID(iccwt20_2024[[#This Row],[Times]],FIND(",",iccwt20_2024[[#This Row],[Times]])-3,6)&amp;" 2024"</f>
        <v> 13, 0 2024</v>
      </c>
      <c r="E903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3" t="str">
        <f>TEXT(DATE(2024,MONTH(DATEVALUE(LEFT(iccwt20_2024[[#This Row],[Times]],3)&amp;" 1")),MID(iccwt20_2024[[#This Row],[Times]],5,2)),"dddd")</f>
        <v>Thursday</v>
      </c>
      <c r="G903" t="s">
        <v>842</v>
      </c>
      <c r="H903" t="s">
        <v>422</v>
      </c>
      <c r="I903" t="s">
        <v>436</v>
      </c>
      <c r="J903" t="s">
        <v>843</v>
      </c>
      <c r="K903" t="s">
        <v>282</v>
      </c>
      <c r="L903" s="2">
        <v>0</v>
      </c>
      <c r="M903" s="2">
        <v>0</v>
      </c>
      <c r="N903" s="2">
        <v>0</v>
      </c>
      <c r="O903" s="2">
        <f>iccwt20_2024[[#This Row],[scored_4s]]+iccwt20_2024[[#This Row],[scored_6s]]</f>
        <v>0</v>
      </c>
      <c r="P903" s="2">
        <v>0</v>
      </c>
      <c r="Q903" s="2">
        <v>0</v>
      </c>
      <c r="R903" s="2">
        <v>0</v>
      </c>
      <c r="S903" s="2">
        <v>4</v>
      </c>
      <c r="T903">
        <v>0</v>
      </c>
      <c r="U903">
        <v>25</v>
      </c>
      <c r="V903">
        <v>0</v>
      </c>
      <c r="W903">
        <v>0</v>
      </c>
      <c r="X903">
        <v>5</v>
      </c>
      <c r="Y903">
        <v>6.19999980926514</v>
      </c>
      <c r="Z903">
        <v>902</v>
      </c>
    </row>
    <row r="904" spans="1:26">
      <c r="A904" t="s">
        <v>17</v>
      </c>
      <c r="B904" t="s">
        <v>19</v>
      </c>
      <c r="C904" s="1" t="str">
        <f>MID(iccwt20_2024[[#This Row],[Times]],FIND(",",iccwt20_2024[[#This Row],[Times]])+2,LEN(iccwt20_2024[[#This Row],[Times]])-FIND(",",iccwt20_2024[[#This Row],[Times]])-1)</f>
        <v>08:30 PM LOCAL  </v>
      </c>
      <c r="D904" s="1" t="str">
        <f>MID(iccwt20_2024[[#This Row],[Times]],FIND(",",iccwt20_2024[[#This Row],[Times]])-3,6)&amp;" 2024"</f>
        <v> 13, 0 2024</v>
      </c>
      <c r="E904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4" t="str">
        <f>TEXT(DATE(2024,MONTH(DATEVALUE(LEFT(iccwt20_2024[[#This Row],[Times]],3)&amp;" 1")),MID(iccwt20_2024[[#This Row],[Times]],5,2)),"dddd")</f>
        <v>Thursday</v>
      </c>
      <c r="G904" t="s">
        <v>842</v>
      </c>
      <c r="H904" t="s">
        <v>422</v>
      </c>
      <c r="I904" t="s">
        <v>436</v>
      </c>
      <c r="J904" t="s">
        <v>843</v>
      </c>
      <c r="K904" t="s">
        <v>83</v>
      </c>
      <c r="L904" s="2">
        <v>0</v>
      </c>
      <c r="M904" s="2">
        <v>0</v>
      </c>
      <c r="N904" s="2">
        <v>0</v>
      </c>
      <c r="O904" s="2">
        <f>iccwt20_2024[[#This Row],[scored_4s]]+iccwt20_2024[[#This Row],[scored_6s]]</f>
        <v>0</v>
      </c>
      <c r="P904" s="2">
        <v>0</v>
      </c>
      <c r="Q904" s="2">
        <v>0</v>
      </c>
      <c r="R904" s="2">
        <v>0</v>
      </c>
      <c r="S904" s="2">
        <v>4</v>
      </c>
      <c r="T904">
        <v>1</v>
      </c>
      <c r="U904">
        <v>14</v>
      </c>
      <c r="V904">
        <v>1</v>
      </c>
      <c r="W904">
        <v>0</v>
      </c>
      <c r="X904">
        <v>1</v>
      </c>
      <c r="Y904">
        <v>3.5</v>
      </c>
      <c r="Z904">
        <v>903</v>
      </c>
    </row>
    <row r="905" spans="1:26">
      <c r="A905" t="s">
        <v>17</v>
      </c>
      <c r="B905" t="s">
        <v>19</v>
      </c>
      <c r="C905" s="1" t="str">
        <f>MID(iccwt20_2024[[#This Row],[Times]],FIND(",",iccwt20_2024[[#This Row],[Times]])+2,LEN(iccwt20_2024[[#This Row],[Times]])-FIND(",",iccwt20_2024[[#This Row],[Times]])-1)</f>
        <v>08:30 PM LOCAL  </v>
      </c>
      <c r="D905" s="1" t="str">
        <f>MID(iccwt20_2024[[#This Row],[Times]],FIND(",",iccwt20_2024[[#This Row],[Times]])-3,6)&amp;" 2024"</f>
        <v> 13, 0 2024</v>
      </c>
      <c r="E905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5" t="str">
        <f>TEXT(DATE(2024,MONTH(DATEVALUE(LEFT(iccwt20_2024[[#This Row],[Times]],3)&amp;" 1")),MID(iccwt20_2024[[#This Row],[Times]],5,2)),"dddd")</f>
        <v>Thursday</v>
      </c>
      <c r="G905" t="s">
        <v>842</v>
      </c>
      <c r="H905" t="s">
        <v>422</v>
      </c>
      <c r="I905" t="s">
        <v>436</v>
      </c>
      <c r="J905" t="s">
        <v>843</v>
      </c>
      <c r="K905" t="s">
        <v>198</v>
      </c>
      <c r="L905" s="2">
        <v>0</v>
      </c>
      <c r="M905" s="2">
        <v>0</v>
      </c>
      <c r="N905" s="2">
        <v>0</v>
      </c>
      <c r="O905" s="2">
        <f>iccwt20_2024[[#This Row],[scored_4s]]+iccwt20_2024[[#This Row],[scored_6s]]</f>
        <v>0</v>
      </c>
      <c r="P905" s="2">
        <v>0</v>
      </c>
      <c r="Q905" s="2">
        <v>0</v>
      </c>
      <c r="R905" s="2">
        <v>0</v>
      </c>
      <c r="S905" s="2">
        <v>2</v>
      </c>
      <c r="T905">
        <v>0</v>
      </c>
      <c r="U905">
        <v>5</v>
      </c>
      <c r="V905">
        <v>0</v>
      </c>
      <c r="W905">
        <v>0</v>
      </c>
      <c r="X905">
        <v>0</v>
      </c>
      <c r="Y905">
        <v>2.5</v>
      </c>
      <c r="Z905">
        <v>904</v>
      </c>
    </row>
    <row r="906" spans="1:26">
      <c r="A906" t="s">
        <v>17</v>
      </c>
      <c r="B906" t="s">
        <v>19</v>
      </c>
      <c r="C906" s="1" t="str">
        <f>MID(iccwt20_2024[[#This Row],[Times]],FIND(",",iccwt20_2024[[#This Row],[Times]])+2,LEN(iccwt20_2024[[#This Row],[Times]])-FIND(",",iccwt20_2024[[#This Row],[Times]])-1)</f>
        <v>08:30 PM LOCAL  </v>
      </c>
      <c r="D906" s="1" t="str">
        <f>MID(iccwt20_2024[[#This Row],[Times]],FIND(",",iccwt20_2024[[#This Row],[Times]])-3,6)&amp;" 2024"</f>
        <v> 13, 0 2024</v>
      </c>
      <c r="E906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6" t="str">
        <f>TEXT(DATE(2024,MONTH(DATEVALUE(LEFT(iccwt20_2024[[#This Row],[Times]],3)&amp;" 1")),MID(iccwt20_2024[[#This Row],[Times]],5,2)),"dddd")</f>
        <v>Thursday</v>
      </c>
      <c r="G906" t="s">
        <v>842</v>
      </c>
      <c r="H906" t="s">
        <v>436</v>
      </c>
      <c r="I906" t="s">
        <v>422</v>
      </c>
      <c r="J906" t="s">
        <v>850</v>
      </c>
      <c r="K906" t="s">
        <v>36</v>
      </c>
      <c r="L906" s="2">
        <v>0</v>
      </c>
      <c r="M906" s="2">
        <v>0</v>
      </c>
      <c r="N906" s="2">
        <v>0</v>
      </c>
      <c r="O906" s="2">
        <f>iccwt20_2024[[#This Row],[scored_4s]]+iccwt20_2024[[#This Row],[scored_6s]]</f>
        <v>0</v>
      </c>
      <c r="P906" s="2">
        <v>0</v>
      </c>
      <c r="Q906" s="2">
        <v>0</v>
      </c>
      <c r="R906" s="2">
        <v>0</v>
      </c>
      <c r="S906" s="2">
        <v>4</v>
      </c>
      <c r="T906">
        <v>0</v>
      </c>
      <c r="U906">
        <v>26</v>
      </c>
      <c r="V906">
        <v>1</v>
      </c>
      <c r="W906">
        <v>0</v>
      </c>
      <c r="X906">
        <v>3</v>
      </c>
      <c r="Y906">
        <v>6.5</v>
      </c>
      <c r="Z906">
        <v>905</v>
      </c>
    </row>
    <row r="907" spans="1:26">
      <c r="A907" t="s">
        <v>17</v>
      </c>
      <c r="B907" t="s">
        <v>19</v>
      </c>
      <c r="C907" s="1" t="str">
        <f>MID(iccwt20_2024[[#This Row],[Times]],FIND(",",iccwt20_2024[[#This Row],[Times]])+2,LEN(iccwt20_2024[[#This Row],[Times]])-FIND(",",iccwt20_2024[[#This Row],[Times]])-1)</f>
        <v>08:30 PM LOCAL  </v>
      </c>
      <c r="D907" s="1" t="str">
        <f>MID(iccwt20_2024[[#This Row],[Times]],FIND(",",iccwt20_2024[[#This Row],[Times]])-3,6)&amp;" 2024"</f>
        <v> 13, 0 2024</v>
      </c>
      <c r="E907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7" t="str">
        <f>TEXT(DATE(2024,MONTH(DATEVALUE(LEFT(iccwt20_2024[[#This Row],[Times]],3)&amp;" 1")),MID(iccwt20_2024[[#This Row],[Times]],5,2)),"dddd")</f>
        <v>Thursday</v>
      </c>
      <c r="G907" t="s">
        <v>842</v>
      </c>
      <c r="H907" t="s">
        <v>436</v>
      </c>
      <c r="I907" t="s">
        <v>422</v>
      </c>
      <c r="J907" t="s">
        <v>850</v>
      </c>
      <c r="K907" t="s">
        <v>338</v>
      </c>
      <c r="L907" s="2">
        <v>0</v>
      </c>
      <c r="M907" s="2">
        <v>0</v>
      </c>
      <c r="N907" s="2">
        <v>0</v>
      </c>
      <c r="O907" s="2">
        <f>iccwt20_2024[[#This Row],[scored_4s]]+iccwt20_2024[[#This Row],[scored_6s]]</f>
        <v>0</v>
      </c>
      <c r="P907" s="2">
        <v>0</v>
      </c>
      <c r="Q907" s="2">
        <v>0</v>
      </c>
      <c r="R907" s="2">
        <v>0</v>
      </c>
      <c r="S907" s="2">
        <v>3</v>
      </c>
      <c r="T907">
        <v>0</v>
      </c>
      <c r="U907">
        <v>16</v>
      </c>
      <c r="V907">
        <v>1</v>
      </c>
      <c r="W907">
        <v>0</v>
      </c>
      <c r="X907">
        <v>2</v>
      </c>
      <c r="Y907">
        <v>5.30000019073486</v>
      </c>
      <c r="Z907">
        <v>906</v>
      </c>
    </row>
    <row r="908" spans="1:26">
      <c r="A908" t="s">
        <v>17</v>
      </c>
      <c r="B908" t="s">
        <v>19</v>
      </c>
      <c r="C908" s="1" t="str">
        <f>MID(iccwt20_2024[[#This Row],[Times]],FIND(",",iccwt20_2024[[#This Row],[Times]])+2,LEN(iccwt20_2024[[#This Row],[Times]])-FIND(",",iccwt20_2024[[#This Row],[Times]])-1)</f>
        <v>08:30 PM LOCAL  </v>
      </c>
      <c r="D908" s="1" t="str">
        <f>MID(iccwt20_2024[[#This Row],[Times]],FIND(",",iccwt20_2024[[#This Row],[Times]])-3,6)&amp;" 2024"</f>
        <v> 13, 0 2024</v>
      </c>
      <c r="E908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8" t="str">
        <f>TEXT(DATE(2024,MONTH(DATEVALUE(LEFT(iccwt20_2024[[#This Row],[Times]],3)&amp;" 1")),MID(iccwt20_2024[[#This Row],[Times]],5,2)),"dddd")</f>
        <v>Thursday</v>
      </c>
      <c r="G908" t="s">
        <v>842</v>
      </c>
      <c r="H908" t="s">
        <v>436</v>
      </c>
      <c r="I908" t="s">
        <v>422</v>
      </c>
      <c r="J908" t="s">
        <v>850</v>
      </c>
      <c r="K908" t="s">
        <v>113</v>
      </c>
      <c r="L908" s="2">
        <v>0</v>
      </c>
      <c r="M908" s="2">
        <v>0</v>
      </c>
      <c r="N908" s="2">
        <v>0</v>
      </c>
      <c r="O908" s="2">
        <f>iccwt20_2024[[#This Row],[scored_4s]]+iccwt20_2024[[#This Row],[scored_6s]]</f>
        <v>0</v>
      </c>
      <c r="P908" s="2">
        <v>0</v>
      </c>
      <c r="Q908" s="2">
        <v>0</v>
      </c>
      <c r="R908" s="2">
        <v>0</v>
      </c>
      <c r="S908" s="2">
        <v>2</v>
      </c>
      <c r="T908">
        <v>0</v>
      </c>
      <c r="U908">
        <v>19</v>
      </c>
      <c r="V908">
        <v>0</v>
      </c>
      <c r="W908">
        <v>0</v>
      </c>
      <c r="X908">
        <v>0</v>
      </c>
      <c r="Y908">
        <v>8.80000019073486</v>
      </c>
      <c r="Z908">
        <v>907</v>
      </c>
    </row>
    <row r="909" spans="1:26">
      <c r="A909" t="s">
        <v>17</v>
      </c>
      <c r="B909" t="s">
        <v>19</v>
      </c>
      <c r="C909" s="1" t="str">
        <f>MID(iccwt20_2024[[#This Row],[Times]],FIND(",",iccwt20_2024[[#This Row],[Times]])+2,LEN(iccwt20_2024[[#This Row],[Times]])-FIND(",",iccwt20_2024[[#This Row],[Times]])-1)</f>
        <v>08:30 PM LOCAL  </v>
      </c>
      <c r="D909" s="1" t="str">
        <f>MID(iccwt20_2024[[#This Row],[Times]],FIND(",",iccwt20_2024[[#This Row],[Times]])-3,6)&amp;" 2024"</f>
        <v> 13, 0 2024</v>
      </c>
      <c r="E909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09" t="str">
        <f>TEXT(DATE(2024,MONTH(DATEVALUE(LEFT(iccwt20_2024[[#This Row],[Times]],3)&amp;" 1")),MID(iccwt20_2024[[#This Row],[Times]],5,2)),"dddd")</f>
        <v>Thursday</v>
      </c>
      <c r="G909" t="s">
        <v>842</v>
      </c>
      <c r="H909" t="s">
        <v>436</v>
      </c>
      <c r="I909" t="s">
        <v>422</v>
      </c>
      <c r="J909" t="s">
        <v>850</v>
      </c>
      <c r="K909" t="s">
        <v>283</v>
      </c>
      <c r="L909" s="2">
        <v>0</v>
      </c>
      <c r="M909" s="2">
        <v>0</v>
      </c>
      <c r="N909" s="2">
        <v>0</v>
      </c>
      <c r="O909" s="2">
        <f>iccwt20_2024[[#This Row],[scored_4s]]+iccwt20_2024[[#This Row],[scored_6s]]</f>
        <v>0</v>
      </c>
      <c r="P909" s="2">
        <v>0</v>
      </c>
      <c r="Q909" s="2">
        <v>0</v>
      </c>
      <c r="R909" s="2">
        <v>0</v>
      </c>
      <c r="S909" s="2">
        <v>3</v>
      </c>
      <c r="T909">
        <v>0</v>
      </c>
      <c r="U909">
        <v>18</v>
      </c>
      <c r="V909">
        <v>1</v>
      </c>
      <c r="W909">
        <v>0</v>
      </c>
      <c r="X909">
        <v>0</v>
      </c>
      <c r="Y909">
        <v>6</v>
      </c>
      <c r="Z909">
        <v>908</v>
      </c>
    </row>
    <row r="910" spans="1:26">
      <c r="A910" t="s">
        <v>17</v>
      </c>
      <c r="B910" t="s">
        <v>19</v>
      </c>
      <c r="C910" s="1" t="str">
        <f>MID(iccwt20_2024[[#This Row],[Times]],FIND(",",iccwt20_2024[[#This Row],[Times]])+2,LEN(iccwt20_2024[[#This Row],[Times]])-FIND(",",iccwt20_2024[[#This Row],[Times]])-1)</f>
        <v>08:30 PM LOCAL  </v>
      </c>
      <c r="D910" s="1" t="str">
        <f>MID(iccwt20_2024[[#This Row],[Times]],FIND(",",iccwt20_2024[[#This Row],[Times]])-3,6)&amp;" 2024"</f>
        <v> 13, 0 2024</v>
      </c>
      <c r="E910" s="1">
        <f>DATE(2024,MID(iccwt20_2024[[#This Row],[Date]],FIND(" ",iccwt20_2024[[#This Row],[Date]])+1,2),LEFT(iccwt20_2024[[#This Row],[Date]],FIND(",",iccwt20_2024[[#This Row],[Date]])-1))+TIMEVALUE(LEFT(iccwt20_2024[[#This Row],[Time]],8))</f>
        <v>45670.8541666667</v>
      </c>
      <c r="F910" t="str">
        <f>TEXT(DATE(2024,MONTH(DATEVALUE(LEFT(iccwt20_2024[[#This Row],[Times]],3)&amp;" 1")),MID(iccwt20_2024[[#This Row],[Times]],5,2)),"dddd")</f>
        <v>Thursday</v>
      </c>
      <c r="G910" t="s">
        <v>842</v>
      </c>
      <c r="H910" t="s">
        <v>436</v>
      </c>
      <c r="I910" t="s">
        <v>422</v>
      </c>
      <c r="J910" t="s">
        <v>850</v>
      </c>
      <c r="K910" t="s">
        <v>182</v>
      </c>
      <c r="L910" s="2">
        <v>0</v>
      </c>
      <c r="M910" s="2">
        <v>0</v>
      </c>
      <c r="N910" s="2">
        <v>0</v>
      </c>
      <c r="O910" s="2">
        <f>iccwt20_2024[[#This Row],[scored_4s]]+iccwt20_2024[[#This Row],[scored_6s]]</f>
        <v>0</v>
      </c>
      <c r="P910" s="2">
        <v>0</v>
      </c>
      <c r="Q910" s="2">
        <v>0</v>
      </c>
      <c r="R910" s="2">
        <v>0</v>
      </c>
      <c r="S910" s="2">
        <v>3</v>
      </c>
      <c r="T910">
        <v>1</v>
      </c>
      <c r="U910">
        <v>15</v>
      </c>
      <c r="V910">
        <v>0</v>
      </c>
      <c r="W910">
        <v>0</v>
      </c>
      <c r="X910">
        <v>0</v>
      </c>
      <c r="Y910">
        <v>5</v>
      </c>
      <c r="Z910">
        <v>909</v>
      </c>
    </row>
    <row r="911" spans="1:26">
      <c r="A911" t="s">
        <v>82</v>
      </c>
      <c r="B911" t="s">
        <v>16</v>
      </c>
      <c r="C911" s="1" t="str">
        <f>MID(iccwt20_2024[[#This Row],[Times]],FIND(",",iccwt20_2024[[#This Row],[Times]])+2,LEN(iccwt20_2024[[#This Row],[Times]])-FIND(",",iccwt20_2024[[#This Row],[Times]])-1)</f>
        <v>07:30 PM LOCAL  </v>
      </c>
      <c r="D911" s="1" t="str">
        <f>MID(iccwt20_2024[[#This Row],[Times]],FIND(",",iccwt20_2024[[#This Row],[Times]])-3,6)&amp;" 2024"</f>
        <v> 14, 0 2024</v>
      </c>
      <c r="E911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1" t="str">
        <f>TEXT(DATE(2024,MONTH(DATEVALUE(LEFT(iccwt20_2024[[#This Row],[Times]],3)&amp;" 1")),MID(iccwt20_2024[[#This Row],[Times]],5,2)),"dddd")</f>
        <v>Friday</v>
      </c>
      <c r="G911" t="s">
        <v>854</v>
      </c>
      <c r="H911" t="s">
        <v>430</v>
      </c>
      <c r="I911" t="s">
        <v>438</v>
      </c>
      <c r="J911" t="s">
        <v>855</v>
      </c>
      <c r="K911" t="s">
        <v>358</v>
      </c>
      <c r="L911" s="2">
        <v>0</v>
      </c>
      <c r="M911" s="2">
        <v>0</v>
      </c>
      <c r="N911" s="2">
        <v>0</v>
      </c>
      <c r="O911" s="2">
        <f>iccwt20_2024[[#This Row],[scored_4s]]+iccwt20_2024[[#This Row],[scored_6s]]</f>
        <v>0</v>
      </c>
      <c r="P911" s="2">
        <v>0</v>
      </c>
      <c r="Q911" s="2">
        <v>0</v>
      </c>
      <c r="R911" s="2">
        <v>0</v>
      </c>
      <c r="S911" s="2">
        <v>2</v>
      </c>
      <c r="T911">
        <v>0</v>
      </c>
      <c r="U911">
        <v>6</v>
      </c>
      <c r="V911">
        <v>0</v>
      </c>
      <c r="W911">
        <v>0</v>
      </c>
      <c r="X911">
        <v>1</v>
      </c>
      <c r="Y911">
        <v>3</v>
      </c>
      <c r="Z911">
        <v>910</v>
      </c>
    </row>
    <row r="912" spans="1:26">
      <c r="A912" t="s">
        <v>82</v>
      </c>
      <c r="B912" t="s">
        <v>16</v>
      </c>
      <c r="C912" s="1" t="str">
        <f>MID(iccwt20_2024[[#This Row],[Times]],FIND(",",iccwt20_2024[[#This Row],[Times]])+2,LEN(iccwt20_2024[[#This Row],[Times]])-FIND(",",iccwt20_2024[[#This Row],[Times]])-1)</f>
        <v>07:30 PM LOCAL  </v>
      </c>
      <c r="D912" s="1" t="str">
        <f>MID(iccwt20_2024[[#This Row],[Times]],FIND(",",iccwt20_2024[[#This Row],[Times]])-3,6)&amp;" 2024"</f>
        <v> 14, 0 2024</v>
      </c>
      <c r="E912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2" t="str">
        <f>TEXT(DATE(2024,MONTH(DATEVALUE(LEFT(iccwt20_2024[[#This Row],[Times]],3)&amp;" 1")),MID(iccwt20_2024[[#This Row],[Times]],5,2)),"dddd")</f>
        <v>Friday</v>
      </c>
      <c r="G912" t="s">
        <v>854</v>
      </c>
      <c r="H912" t="s">
        <v>430</v>
      </c>
      <c r="I912" t="s">
        <v>438</v>
      </c>
      <c r="J912" t="s">
        <v>855</v>
      </c>
      <c r="K912" t="s">
        <v>137</v>
      </c>
      <c r="L912" s="2">
        <v>0</v>
      </c>
      <c r="M912" s="2">
        <v>0</v>
      </c>
      <c r="N912" s="2">
        <v>0</v>
      </c>
      <c r="O912" s="2">
        <f>iccwt20_2024[[#This Row],[scored_4s]]+iccwt20_2024[[#This Row],[scored_6s]]</f>
        <v>0</v>
      </c>
      <c r="P912" s="2">
        <v>0</v>
      </c>
      <c r="Q912" s="2">
        <v>0</v>
      </c>
      <c r="R912" s="2">
        <v>0</v>
      </c>
      <c r="S912" s="2">
        <v>4</v>
      </c>
      <c r="T912">
        <v>0</v>
      </c>
      <c r="U912">
        <v>21</v>
      </c>
      <c r="V912">
        <v>3</v>
      </c>
      <c r="W912">
        <v>0</v>
      </c>
      <c r="X912">
        <v>1</v>
      </c>
      <c r="Y912">
        <v>5.19999980926514</v>
      </c>
      <c r="Z912">
        <v>911</v>
      </c>
    </row>
    <row r="913" spans="1:26">
      <c r="A913" t="s">
        <v>82</v>
      </c>
      <c r="B913" t="s">
        <v>16</v>
      </c>
      <c r="C913" s="1" t="str">
        <f>MID(iccwt20_2024[[#This Row],[Times]],FIND(",",iccwt20_2024[[#This Row],[Times]])+2,LEN(iccwt20_2024[[#This Row],[Times]])-FIND(",",iccwt20_2024[[#This Row],[Times]])-1)</f>
        <v>07:30 PM LOCAL  </v>
      </c>
      <c r="D913" s="1" t="str">
        <f>MID(iccwt20_2024[[#This Row],[Times]],FIND(",",iccwt20_2024[[#This Row],[Times]])-3,6)&amp;" 2024"</f>
        <v> 14, 0 2024</v>
      </c>
      <c r="E913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3" t="str">
        <f>TEXT(DATE(2024,MONTH(DATEVALUE(LEFT(iccwt20_2024[[#This Row],[Times]],3)&amp;" 1")),MID(iccwt20_2024[[#This Row],[Times]],5,2)),"dddd")</f>
        <v>Friday</v>
      </c>
      <c r="G913" t="s">
        <v>854</v>
      </c>
      <c r="H913" t="s">
        <v>430</v>
      </c>
      <c r="I913" t="s">
        <v>438</v>
      </c>
      <c r="J913" t="s">
        <v>855</v>
      </c>
      <c r="K913" t="s">
        <v>197</v>
      </c>
      <c r="L913" s="2">
        <v>0</v>
      </c>
      <c r="M913" s="2">
        <v>0</v>
      </c>
      <c r="N913" s="2">
        <v>0</v>
      </c>
      <c r="O913" s="2">
        <f>iccwt20_2024[[#This Row],[scored_4s]]+iccwt20_2024[[#This Row],[scored_6s]]</f>
        <v>0</v>
      </c>
      <c r="P913" s="2">
        <v>0</v>
      </c>
      <c r="Q913" s="2">
        <v>0</v>
      </c>
      <c r="R913" s="2">
        <v>0</v>
      </c>
      <c r="S913" s="2">
        <v>1</v>
      </c>
      <c r="T913">
        <v>0</v>
      </c>
      <c r="U913">
        <v>9</v>
      </c>
      <c r="V913">
        <v>0</v>
      </c>
      <c r="W913">
        <v>0</v>
      </c>
      <c r="X913">
        <v>0</v>
      </c>
      <c r="Y913">
        <v>9</v>
      </c>
      <c r="Z913">
        <v>912</v>
      </c>
    </row>
    <row r="914" spans="1:26">
      <c r="A914" t="s">
        <v>82</v>
      </c>
      <c r="B914" t="s">
        <v>16</v>
      </c>
      <c r="C914" s="1" t="str">
        <f>MID(iccwt20_2024[[#This Row],[Times]],FIND(",",iccwt20_2024[[#This Row],[Times]])+2,LEN(iccwt20_2024[[#This Row],[Times]])-FIND(",",iccwt20_2024[[#This Row],[Times]])-1)</f>
        <v>07:30 PM LOCAL  </v>
      </c>
      <c r="D914" s="1" t="str">
        <f>MID(iccwt20_2024[[#This Row],[Times]],FIND(",",iccwt20_2024[[#This Row],[Times]])-3,6)&amp;" 2024"</f>
        <v> 14, 0 2024</v>
      </c>
      <c r="E914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4" t="str">
        <f>TEXT(DATE(2024,MONTH(DATEVALUE(LEFT(iccwt20_2024[[#This Row],[Times]],3)&amp;" 1")),MID(iccwt20_2024[[#This Row],[Times]],5,2)),"dddd")</f>
        <v>Friday</v>
      </c>
      <c r="G914" t="s">
        <v>854</v>
      </c>
      <c r="H914" t="s">
        <v>430</v>
      </c>
      <c r="I914" t="s">
        <v>438</v>
      </c>
      <c r="J914" t="s">
        <v>855</v>
      </c>
      <c r="K914" t="s">
        <v>211</v>
      </c>
      <c r="L914" s="2">
        <v>0</v>
      </c>
      <c r="M914" s="2">
        <v>0</v>
      </c>
      <c r="N914" s="2">
        <v>0</v>
      </c>
      <c r="O914" s="2">
        <f>iccwt20_2024[[#This Row],[scored_4s]]+iccwt20_2024[[#This Row],[scored_6s]]</f>
        <v>0</v>
      </c>
      <c r="P914" s="2">
        <v>0</v>
      </c>
      <c r="Q914" s="2">
        <v>0</v>
      </c>
      <c r="R914" s="2">
        <v>0</v>
      </c>
      <c r="S914" s="2">
        <v>2</v>
      </c>
      <c r="T914">
        <v>0</v>
      </c>
      <c r="U914">
        <v>17</v>
      </c>
      <c r="V914">
        <v>0</v>
      </c>
      <c r="W914">
        <v>0</v>
      </c>
      <c r="X914">
        <v>0</v>
      </c>
      <c r="Y914">
        <v>8.5</v>
      </c>
      <c r="Z914">
        <v>913</v>
      </c>
    </row>
    <row r="915" spans="1:26">
      <c r="A915" t="s">
        <v>82</v>
      </c>
      <c r="B915" t="s">
        <v>16</v>
      </c>
      <c r="C915" s="1" t="str">
        <f>MID(iccwt20_2024[[#This Row],[Times]],FIND(",",iccwt20_2024[[#This Row],[Times]])+2,LEN(iccwt20_2024[[#This Row],[Times]])-FIND(",",iccwt20_2024[[#This Row],[Times]])-1)</f>
        <v>07:30 PM LOCAL  </v>
      </c>
      <c r="D915" s="1" t="str">
        <f>MID(iccwt20_2024[[#This Row],[Times]],FIND(",",iccwt20_2024[[#This Row],[Times]])-3,6)&amp;" 2024"</f>
        <v> 14, 0 2024</v>
      </c>
      <c r="E915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5" t="str">
        <f>TEXT(DATE(2024,MONTH(DATEVALUE(LEFT(iccwt20_2024[[#This Row],[Times]],3)&amp;" 1")),MID(iccwt20_2024[[#This Row],[Times]],5,2)),"dddd")</f>
        <v>Friday</v>
      </c>
      <c r="G915" t="s">
        <v>854</v>
      </c>
      <c r="H915" t="s">
        <v>430</v>
      </c>
      <c r="I915" t="s">
        <v>438</v>
      </c>
      <c r="J915" t="s">
        <v>855</v>
      </c>
      <c r="K915" t="s">
        <v>212</v>
      </c>
      <c r="L915" s="2">
        <v>0</v>
      </c>
      <c r="M915" s="2">
        <v>0</v>
      </c>
      <c r="N915" s="2">
        <v>0</v>
      </c>
      <c r="O915" s="2">
        <f>iccwt20_2024[[#This Row],[scored_4s]]+iccwt20_2024[[#This Row],[scored_6s]]</f>
        <v>0</v>
      </c>
      <c r="P915" s="2">
        <v>0</v>
      </c>
      <c r="Q915" s="2">
        <v>0</v>
      </c>
      <c r="R915" s="2">
        <v>0</v>
      </c>
      <c r="S915" s="2">
        <v>4</v>
      </c>
      <c r="T915">
        <v>0</v>
      </c>
      <c r="U915">
        <v>18</v>
      </c>
      <c r="V915">
        <v>0</v>
      </c>
      <c r="W915">
        <v>0</v>
      </c>
      <c r="X915">
        <v>0</v>
      </c>
      <c r="Y915">
        <v>4.5</v>
      </c>
      <c r="Z915">
        <v>914</v>
      </c>
    </row>
    <row r="916" spans="1:26">
      <c r="A916" t="s">
        <v>82</v>
      </c>
      <c r="B916" t="s">
        <v>16</v>
      </c>
      <c r="C916" s="1" t="str">
        <f>MID(iccwt20_2024[[#This Row],[Times]],FIND(",",iccwt20_2024[[#This Row],[Times]])+2,LEN(iccwt20_2024[[#This Row],[Times]])-FIND(",",iccwt20_2024[[#This Row],[Times]])-1)</f>
        <v>07:30 PM LOCAL  </v>
      </c>
      <c r="D916" s="1" t="str">
        <f>MID(iccwt20_2024[[#This Row],[Times]],FIND(",",iccwt20_2024[[#This Row],[Times]])-3,6)&amp;" 2024"</f>
        <v> 14, 0 2024</v>
      </c>
      <c r="E916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6" t="str">
        <f>TEXT(DATE(2024,MONTH(DATEVALUE(LEFT(iccwt20_2024[[#This Row],[Times]],3)&amp;" 1")),MID(iccwt20_2024[[#This Row],[Times]],5,2)),"dddd")</f>
        <v>Friday</v>
      </c>
      <c r="G916" t="s">
        <v>854</v>
      </c>
      <c r="H916" t="s">
        <v>430</v>
      </c>
      <c r="I916" t="s">
        <v>438</v>
      </c>
      <c r="J916" t="s">
        <v>855</v>
      </c>
      <c r="K916" t="s">
        <v>210</v>
      </c>
      <c r="L916" s="2">
        <v>0</v>
      </c>
      <c r="M916" s="2">
        <v>0</v>
      </c>
      <c r="N916" s="2">
        <v>0</v>
      </c>
      <c r="O916" s="2">
        <f>iccwt20_2024[[#This Row],[scored_4s]]+iccwt20_2024[[#This Row],[scored_6s]]</f>
        <v>0</v>
      </c>
      <c r="P916" s="2">
        <v>0</v>
      </c>
      <c r="Q916" s="2">
        <v>0</v>
      </c>
      <c r="R916" s="2">
        <v>0</v>
      </c>
      <c r="S916" s="2">
        <v>4</v>
      </c>
      <c r="T916">
        <v>0</v>
      </c>
      <c r="U916">
        <v>19</v>
      </c>
      <c r="V916">
        <v>4</v>
      </c>
      <c r="W916">
        <v>0</v>
      </c>
      <c r="X916">
        <v>1</v>
      </c>
      <c r="Y916">
        <v>4.80000019073486</v>
      </c>
      <c r="Z916">
        <v>915</v>
      </c>
    </row>
    <row r="917" spans="1:26">
      <c r="A917" t="s">
        <v>82</v>
      </c>
      <c r="B917" t="s">
        <v>16</v>
      </c>
      <c r="C917" s="1" t="str">
        <f>MID(iccwt20_2024[[#This Row],[Times]],FIND(",",iccwt20_2024[[#This Row],[Times]])+2,LEN(iccwt20_2024[[#This Row],[Times]])-FIND(",",iccwt20_2024[[#This Row],[Times]])-1)</f>
        <v>07:30 PM LOCAL  </v>
      </c>
      <c r="D917" s="1" t="str">
        <f>MID(iccwt20_2024[[#This Row],[Times]],FIND(",",iccwt20_2024[[#This Row],[Times]])-3,6)&amp;" 2024"</f>
        <v> 14, 0 2024</v>
      </c>
      <c r="E917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7" t="str">
        <f>TEXT(DATE(2024,MONTH(DATEVALUE(LEFT(iccwt20_2024[[#This Row],[Times]],3)&amp;" 1")),MID(iccwt20_2024[[#This Row],[Times]],5,2)),"dddd")</f>
        <v>Friday</v>
      </c>
      <c r="G917" t="s">
        <v>854</v>
      </c>
      <c r="H917" t="s">
        <v>430</v>
      </c>
      <c r="I917" t="s">
        <v>438</v>
      </c>
      <c r="J917" t="s">
        <v>855</v>
      </c>
      <c r="K917" t="s">
        <v>18</v>
      </c>
      <c r="L917" s="2">
        <v>0</v>
      </c>
      <c r="M917" s="2">
        <v>0</v>
      </c>
      <c r="N917" s="2">
        <v>0</v>
      </c>
      <c r="O917" s="2">
        <f>iccwt20_2024[[#This Row],[scored_4s]]+iccwt20_2024[[#This Row],[scored_6s]]</f>
        <v>0</v>
      </c>
      <c r="P917" s="2">
        <v>0</v>
      </c>
      <c r="Q917" s="2">
        <v>0</v>
      </c>
      <c r="R917" s="2">
        <v>0</v>
      </c>
      <c r="S917" s="2">
        <v>3</v>
      </c>
      <c r="T917">
        <v>0</v>
      </c>
      <c r="U917">
        <v>19</v>
      </c>
      <c r="V917">
        <v>0</v>
      </c>
      <c r="W917">
        <v>0</v>
      </c>
      <c r="X917">
        <v>0</v>
      </c>
      <c r="Y917">
        <v>6.30000019073486</v>
      </c>
      <c r="Z917">
        <v>916</v>
      </c>
    </row>
    <row r="918" spans="1:26">
      <c r="A918" t="s">
        <v>82</v>
      </c>
      <c r="B918" t="s">
        <v>16</v>
      </c>
      <c r="C918" s="1" t="str">
        <f>MID(iccwt20_2024[[#This Row],[Times]],FIND(",",iccwt20_2024[[#This Row],[Times]])+2,LEN(iccwt20_2024[[#This Row],[Times]])-FIND(",",iccwt20_2024[[#This Row],[Times]])-1)</f>
        <v>07:30 PM LOCAL  </v>
      </c>
      <c r="D918" s="1" t="str">
        <f>MID(iccwt20_2024[[#This Row],[Times]],FIND(",",iccwt20_2024[[#This Row],[Times]])-3,6)&amp;" 2024"</f>
        <v> 14, 0 2024</v>
      </c>
      <c r="E918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8" t="str">
        <f>TEXT(DATE(2024,MONTH(DATEVALUE(LEFT(iccwt20_2024[[#This Row],[Times]],3)&amp;" 1")),MID(iccwt20_2024[[#This Row],[Times]],5,2)),"dddd")</f>
        <v>Friday</v>
      </c>
      <c r="G918" t="s">
        <v>854</v>
      </c>
      <c r="H918" t="s">
        <v>438</v>
      </c>
      <c r="I918" t="s">
        <v>430</v>
      </c>
      <c r="J918" t="s">
        <v>862</v>
      </c>
      <c r="K918" t="s">
        <v>226</v>
      </c>
      <c r="L918" s="2">
        <v>0</v>
      </c>
      <c r="M918" s="2">
        <v>0</v>
      </c>
      <c r="N918" s="2">
        <v>0</v>
      </c>
      <c r="O918" s="2">
        <f>iccwt20_2024[[#This Row],[scored_4s]]+iccwt20_2024[[#This Row],[scored_6s]]</f>
        <v>0</v>
      </c>
      <c r="P918" s="2">
        <v>0</v>
      </c>
      <c r="Q918" s="2">
        <v>0</v>
      </c>
      <c r="R918" s="2">
        <v>0</v>
      </c>
      <c r="S918" s="2">
        <v>4</v>
      </c>
      <c r="T918">
        <v>0</v>
      </c>
      <c r="U918">
        <v>16</v>
      </c>
      <c r="V918">
        <v>0</v>
      </c>
      <c r="W918">
        <v>0</v>
      </c>
      <c r="X918">
        <v>0</v>
      </c>
      <c r="Y918">
        <v>4</v>
      </c>
      <c r="Z918">
        <v>917</v>
      </c>
    </row>
    <row r="919" spans="1:26">
      <c r="A919" t="s">
        <v>82</v>
      </c>
      <c r="B919" t="s">
        <v>16</v>
      </c>
      <c r="C919" s="1" t="str">
        <f>MID(iccwt20_2024[[#This Row],[Times]],FIND(",",iccwt20_2024[[#This Row],[Times]])+2,LEN(iccwt20_2024[[#This Row],[Times]])-FIND(",",iccwt20_2024[[#This Row],[Times]])-1)</f>
        <v>07:30 PM LOCAL  </v>
      </c>
      <c r="D919" s="1" t="str">
        <f>MID(iccwt20_2024[[#This Row],[Times]],FIND(",",iccwt20_2024[[#This Row],[Times]])-3,6)&amp;" 2024"</f>
        <v> 14, 0 2024</v>
      </c>
      <c r="E919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19" t="str">
        <f>TEXT(DATE(2024,MONTH(DATEVALUE(LEFT(iccwt20_2024[[#This Row],[Times]],3)&amp;" 1")),MID(iccwt20_2024[[#This Row],[Times]],5,2)),"dddd")</f>
        <v>Friday</v>
      </c>
      <c r="G919" t="s">
        <v>854</v>
      </c>
      <c r="H919" t="s">
        <v>438</v>
      </c>
      <c r="I919" t="s">
        <v>430</v>
      </c>
      <c r="J919" t="s">
        <v>862</v>
      </c>
      <c r="K919" t="s">
        <v>192</v>
      </c>
      <c r="L919" s="2">
        <v>0</v>
      </c>
      <c r="M919" s="2">
        <v>0</v>
      </c>
      <c r="N919" s="2">
        <v>0</v>
      </c>
      <c r="O919" s="2">
        <f>iccwt20_2024[[#This Row],[scored_4s]]+iccwt20_2024[[#This Row],[scored_6s]]</f>
        <v>0</v>
      </c>
      <c r="P919" s="2">
        <v>0</v>
      </c>
      <c r="Q919" s="2">
        <v>0</v>
      </c>
      <c r="R919" s="2">
        <v>0</v>
      </c>
      <c r="S919" s="2">
        <v>2</v>
      </c>
      <c r="T919">
        <v>0</v>
      </c>
      <c r="U919">
        <v>17</v>
      </c>
      <c r="V919">
        <v>0</v>
      </c>
      <c r="W919">
        <v>0</v>
      </c>
      <c r="X919">
        <v>0</v>
      </c>
      <c r="Y919">
        <v>8.5</v>
      </c>
      <c r="Z919">
        <v>918</v>
      </c>
    </row>
    <row r="920" spans="1:26">
      <c r="A920" t="s">
        <v>82</v>
      </c>
      <c r="B920" t="s">
        <v>16</v>
      </c>
      <c r="C920" s="1" t="str">
        <f>MID(iccwt20_2024[[#This Row],[Times]],FIND(",",iccwt20_2024[[#This Row],[Times]])+2,LEN(iccwt20_2024[[#This Row],[Times]])-FIND(",",iccwt20_2024[[#This Row],[Times]])-1)</f>
        <v>07:30 PM LOCAL  </v>
      </c>
      <c r="D920" s="1" t="str">
        <f>MID(iccwt20_2024[[#This Row],[Times]],FIND(",",iccwt20_2024[[#This Row],[Times]])-3,6)&amp;" 2024"</f>
        <v> 14, 0 2024</v>
      </c>
      <c r="E920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20" t="str">
        <f>TEXT(DATE(2024,MONTH(DATEVALUE(LEFT(iccwt20_2024[[#This Row],[Times]],3)&amp;" 1")),MID(iccwt20_2024[[#This Row],[Times]],5,2)),"dddd")</f>
        <v>Friday</v>
      </c>
      <c r="G920" t="s">
        <v>854</v>
      </c>
      <c r="H920" t="s">
        <v>438</v>
      </c>
      <c r="I920" t="s">
        <v>430</v>
      </c>
      <c r="J920" t="s">
        <v>862</v>
      </c>
      <c r="K920" t="s">
        <v>290</v>
      </c>
      <c r="L920" s="2">
        <v>0</v>
      </c>
      <c r="M920" s="2">
        <v>0</v>
      </c>
      <c r="N920" s="2">
        <v>0</v>
      </c>
      <c r="O920" s="2">
        <f>iccwt20_2024[[#This Row],[scored_4s]]+iccwt20_2024[[#This Row],[scored_6s]]</f>
        <v>0</v>
      </c>
      <c r="P920" s="2">
        <v>0</v>
      </c>
      <c r="Q920" s="2">
        <v>0</v>
      </c>
      <c r="R920" s="2">
        <v>0</v>
      </c>
      <c r="S920" s="2">
        <v>4</v>
      </c>
      <c r="T920">
        <v>0</v>
      </c>
      <c r="U920">
        <v>20</v>
      </c>
      <c r="V920">
        <v>0</v>
      </c>
      <c r="W920">
        <v>0</v>
      </c>
      <c r="X920">
        <v>0</v>
      </c>
      <c r="Y920">
        <v>5</v>
      </c>
      <c r="Z920">
        <v>919</v>
      </c>
    </row>
    <row r="921" spans="1:26">
      <c r="A921" t="s">
        <v>82</v>
      </c>
      <c r="B921" t="s">
        <v>16</v>
      </c>
      <c r="C921" s="1" t="str">
        <f>MID(iccwt20_2024[[#This Row],[Times]],FIND(",",iccwt20_2024[[#This Row],[Times]])+2,LEN(iccwt20_2024[[#This Row],[Times]])-FIND(",",iccwt20_2024[[#This Row],[Times]])-1)</f>
        <v>07:30 PM LOCAL  </v>
      </c>
      <c r="D921" s="1" t="str">
        <f>MID(iccwt20_2024[[#This Row],[Times]],FIND(",",iccwt20_2024[[#This Row],[Times]])-3,6)&amp;" 2024"</f>
        <v> 14, 0 2024</v>
      </c>
      <c r="E921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21" t="str">
        <f>TEXT(DATE(2024,MONTH(DATEVALUE(LEFT(iccwt20_2024[[#This Row],[Times]],3)&amp;" 1")),MID(iccwt20_2024[[#This Row],[Times]],5,2)),"dddd")</f>
        <v>Friday</v>
      </c>
      <c r="G921" t="s">
        <v>854</v>
      </c>
      <c r="H921" t="s">
        <v>438</v>
      </c>
      <c r="I921" t="s">
        <v>430</v>
      </c>
      <c r="J921" t="s">
        <v>862</v>
      </c>
      <c r="K921" t="s">
        <v>61</v>
      </c>
      <c r="L921" s="2">
        <v>0</v>
      </c>
      <c r="M921" s="2">
        <v>0</v>
      </c>
      <c r="N921" s="2">
        <v>0</v>
      </c>
      <c r="O921" s="2">
        <f>iccwt20_2024[[#This Row],[scored_4s]]+iccwt20_2024[[#This Row],[scored_6s]]</f>
        <v>0</v>
      </c>
      <c r="P921" s="2">
        <v>0</v>
      </c>
      <c r="Q921" s="2">
        <v>0</v>
      </c>
      <c r="R921" s="2">
        <v>0</v>
      </c>
      <c r="S921" s="2">
        <v>4</v>
      </c>
      <c r="T921">
        <v>0</v>
      </c>
      <c r="U921">
        <v>27</v>
      </c>
      <c r="V921">
        <v>1</v>
      </c>
      <c r="W921">
        <v>0</v>
      </c>
      <c r="X921">
        <v>3</v>
      </c>
      <c r="Y921">
        <v>6.80000019073486</v>
      </c>
      <c r="Z921">
        <v>920</v>
      </c>
    </row>
    <row r="922" spans="1:26">
      <c r="A922" t="s">
        <v>82</v>
      </c>
      <c r="B922" t="s">
        <v>16</v>
      </c>
      <c r="C922" s="1" t="str">
        <f>MID(iccwt20_2024[[#This Row],[Times]],FIND(",",iccwt20_2024[[#This Row],[Times]])+2,LEN(iccwt20_2024[[#This Row],[Times]])-FIND(",",iccwt20_2024[[#This Row],[Times]])-1)</f>
        <v>07:30 PM LOCAL  </v>
      </c>
      <c r="D922" s="1" t="str">
        <f>MID(iccwt20_2024[[#This Row],[Times]],FIND(",",iccwt20_2024[[#This Row],[Times]])-3,6)&amp;" 2024"</f>
        <v> 14, 0 2024</v>
      </c>
      <c r="E922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22" t="str">
        <f>TEXT(DATE(2024,MONTH(DATEVALUE(LEFT(iccwt20_2024[[#This Row],[Times]],3)&amp;" 1")),MID(iccwt20_2024[[#This Row],[Times]],5,2)),"dddd")</f>
        <v>Friday</v>
      </c>
      <c r="G922" t="s">
        <v>854</v>
      </c>
      <c r="H922" t="s">
        <v>438</v>
      </c>
      <c r="I922" t="s">
        <v>430</v>
      </c>
      <c r="J922" t="s">
        <v>862</v>
      </c>
      <c r="K922" t="s">
        <v>368</v>
      </c>
      <c r="L922" s="2">
        <v>0</v>
      </c>
      <c r="M922" s="2">
        <v>0</v>
      </c>
      <c r="N922" s="2">
        <v>0</v>
      </c>
      <c r="O922" s="2">
        <f>iccwt20_2024[[#This Row],[scored_4s]]+iccwt20_2024[[#This Row],[scored_6s]]</f>
        <v>0</v>
      </c>
      <c r="P922" s="2">
        <v>0</v>
      </c>
      <c r="Q922" s="2">
        <v>0</v>
      </c>
      <c r="R922" s="2">
        <v>0</v>
      </c>
      <c r="S922" s="2">
        <v>4</v>
      </c>
      <c r="T922">
        <v>0</v>
      </c>
      <c r="U922">
        <v>19</v>
      </c>
      <c r="V922">
        <v>4</v>
      </c>
      <c r="W922">
        <v>0</v>
      </c>
      <c r="X922">
        <v>1</v>
      </c>
      <c r="Y922">
        <v>4.80000019073486</v>
      </c>
      <c r="Z922">
        <v>921</v>
      </c>
    </row>
    <row r="923" spans="1:26">
      <c r="A923" t="s">
        <v>82</v>
      </c>
      <c r="B923" t="s">
        <v>16</v>
      </c>
      <c r="C923" s="1" t="str">
        <f>MID(iccwt20_2024[[#This Row],[Times]],FIND(",",iccwt20_2024[[#This Row],[Times]])+2,LEN(iccwt20_2024[[#This Row],[Times]])-FIND(",",iccwt20_2024[[#This Row],[Times]])-1)</f>
        <v>07:30 PM LOCAL  </v>
      </c>
      <c r="D923" s="1" t="str">
        <f>MID(iccwt20_2024[[#This Row],[Times]],FIND(",",iccwt20_2024[[#This Row],[Times]])-3,6)&amp;" 2024"</f>
        <v> 14, 0 2024</v>
      </c>
      <c r="E923" s="1">
        <f>DATE(2024,MID(iccwt20_2024[[#This Row],[Date]],FIND(" ",iccwt20_2024[[#This Row],[Date]])+1,2),LEFT(iccwt20_2024[[#This Row],[Date]],FIND(",",iccwt20_2024[[#This Row],[Date]])-1))+TIMEVALUE(LEFT(iccwt20_2024[[#This Row],[Time]],8))</f>
        <v>45702.8125</v>
      </c>
      <c r="F923" t="str">
        <f>TEXT(DATE(2024,MONTH(DATEVALUE(LEFT(iccwt20_2024[[#This Row],[Times]],3)&amp;" 1")),MID(iccwt20_2024[[#This Row],[Times]],5,2)),"dddd")</f>
        <v>Friday</v>
      </c>
      <c r="G923" t="s">
        <v>854</v>
      </c>
      <c r="H923" t="s">
        <v>438</v>
      </c>
      <c r="I923" t="s">
        <v>430</v>
      </c>
      <c r="J923" t="s">
        <v>862</v>
      </c>
      <c r="K923" t="s">
        <v>30</v>
      </c>
      <c r="L923" s="2">
        <v>0</v>
      </c>
      <c r="M923" s="2">
        <v>0</v>
      </c>
      <c r="N923" s="2">
        <v>0</v>
      </c>
      <c r="O923" s="2">
        <f>iccwt20_2024[[#This Row],[scored_4s]]+iccwt20_2024[[#This Row],[scored_6s]]</f>
        <v>0</v>
      </c>
      <c r="P923" s="2">
        <v>0</v>
      </c>
      <c r="Q923" s="2">
        <v>0</v>
      </c>
      <c r="R923" s="2">
        <v>0</v>
      </c>
      <c r="S923" s="2">
        <v>2</v>
      </c>
      <c r="T923">
        <v>1</v>
      </c>
      <c r="U923">
        <v>8</v>
      </c>
      <c r="V923">
        <v>1</v>
      </c>
      <c r="W923">
        <v>0</v>
      </c>
      <c r="X923">
        <v>0</v>
      </c>
      <c r="Y923">
        <v>4</v>
      </c>
      <c r="Z923">
        <v>922</v>
      </c>
    </row>
    <row r="924" spans="1:26">
      <c r="A924" t="s">
        <v>68</v>
      </c>
      <c r="B924" t="s">
        <v>19</v>
      </c>
      <c r="C924" s="1" t="str">
        <f>MID(iccwt20_2024[[#This Row],[Times]],FIND(",",iccwt20_2024[[#This Row],[Times]])+2,LEN(iccwt20_2024[[#This Row],[Times]])-FIND(",",iccwt20_2024[[#This Row],[Times]])-1)</f>
        <v>08:30 PM LOCAL  </v>
      </c>
      <c r="D924" s="1" t="str">
        <f>MID(iccwt20_2024[[#This Row],[Times]],FIND(",",iccwt20_2024[[#This Row],[Times]])-3,6)&amp;" 2024"</f>
        <v> 14, 0 2024</v>
      </c>
      <c r="E924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4" t="str">
        <f>TEXT(DATE(2024,MONTH(DATEVALUE(LEFT(iccwt20_2024[[#This Row],[Times]],3)&amp;" 1")),MID(iccwt20_2024[[#This Row],[Times]],5,2)),"dddd")</f>
        <v>Friday</v>
      </c>
      <c r="G924" t="s">
        <v>868</v>
      </c>
      <c r="H924" t="s">
        <v>432</v>
      </c>
      <c r="I924" t="s">
        <v>440</v>
      </c>
      <c r="J924" t="s">
        <v>869</v>
      </c>
      <c r="K924" t="s">
        <v>360</v>
      </c>
      <c r="L924" s="2">
        <v>0</v>
      </c>
      <c r="M924" s="2">
        <v>0</v>
      </c>
      <c r="N924" s="2">
        <v>0</v>
      </c>
      <c r="O924" s="2">
        <f>iccwt20_2024[[#This Row],[scored_4s]]+iccwt20_2024[[#This Row],[scored_6s]]</f>
        <v>0</v>
      </c>
      <c r="P924" s="2">
        <v>0</v>
      </c>
      <c r="Q924" s="2">
        <v>0</v>
      </c>
      <c r="R924" s="2">
        <v>0</v>
      </c>
      <c r="S924" s="2">
        <v>4</v>
      </c>
      <c r="T924">
        <v>1</v>
      </c>
      <c r="U924">
        <v>7</v>
      </c>
      <c r="V924">
        <v>2</v>
      </c>
      <c r="W924">
        <v>0</v>
      </c>
      <c r="X924">
        <v>0</v>
      </c>
      <c r="Y924">
        <v>1.79999995231628</v>
      </c>
      <c r="Z924">
        <v>923</v>
      </c>
    </row>
    <row r="925" spans="1:26">
      <c r="A925" t="s">
        <v>68</v>
      </c>
      <c r="B925" t="s">
        <v>19</v>
      </c>
      <c r="C925" s="1" t="str">
        <f>MID(iccwt20_2024[[#This Row],[Times]],FIND(",",iccwt20_2024[[#This Row],[Times]])+2,LEN(iccwt20_2024[[#This Row],[Times]])-FIND(",",iccwt20_2024[[#This Row],[Times]])-1)</f>
        <v>08:30 PM LOCAL  </v>
      </c>
      <c r="D925" s="1" t="str">
        <f>MID(iccwt20_2024[[#This Row],[Times]],FIND(",",iccwt20_2024[[#This Row],[Times]])-3,6)&amp;" 2024"</f>
        <v> 14, 0 2024</v>
      </c>
      <c r="E925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5" t="str">
        <f>TEXT(DATE(2024,MONTH(DATEVALUE(LEFT(iccwt20_2024[[#This Row],[Times]],3)&amp;" 1")),MID(iccwt20_2024[[#This Row],[Times]],5,2)),"dddd")</f>
        <v>Friday</v>
      </c>
      <c r="G925" t="s">
        <v>868</v>
      </c>
      <c r="H925" t="s">
        <v>432</v>
      </c>
      <c r="I925" t="s">
        <v>440</v>
      </c>
      <c r="J925" t="s">
        <v>869</v>
      </c>
      <c r="K925" t="s">
        <v>335</v>
      </c>
      <c r="L925" s="2">
        <v>0</v>
      </c>
      <c r="M925" s="2">
        <v>0</v>
      </c>
      <c r="N925" s="2">
        <v>0</v>
      </c>
      <c r="O925" s="2">
        <f>iccwt20_2024[[#This Row],[scored_4s]]+iccwt20_2024[[#This Row],[scored_6s]]</f>
        <v>0</v>
      </c>
      <c r="P925" s="2">
        <v>0</v>
      </c>
      <c r="Q925" s="2">
        <v>0</v>
      </c>
      <c r="R925" s="2">
        <v>0</v>
      </c>
      <c r="S925" s="2">
        <v>4</v>
      </c>
      <c r="T925">
        <v>0</v>
      </c>
      <c r="U925">
        <v>4</v>
      </c>
      <c r="V925">
        <v>3</v>
      </c>
      <c r="W925">
        <v>0</v>
      </c>
      <c r="X925">
        <v>0</v>
      </c>
      <c r="Y925">
        <v>1</v>
      </c>
      <c r="Z925">
        <v>924</v>
      </c>
    </row>
    <row r="926" spans="1:26">
      <c r="A926" t="s">
        <v>68</v>
      </c>
      <c r="B926" t="s">
        <v>19</v>
      </c>
      <c r="C926" s="1" t="str">
        <f>MID(iccwt20_2024[[#This Row],[Times]],FIND(",",iccwt20_2024[[#This Row],[Times]])+2,LEN(iccwt20_2024[[#This Row],[Times]])-FIND(",",iccwt20_2024[[#This Row],[Times]])-1)</f>
        <v>08:30 PM LOCAL  </v>
      </c>
      <c r="D926" s="1" t="str">
        <f>MID(iccwt20_2024[[#This Row],[Times]],FIND(",",iccwt20_2024[[#This Row],[Times]])-3,6)&amp;" 2024"</f>
        <v> 14, 0 2024</v>
      </c>
      <c r="E926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6" t="str">
        <f>TEXT(DATE(2024,MONTH(DATEVALUE(LEFT(iccwt20_2024[[#This Row],[Times]],3)&amp;" 1")),MID(iccwt20_2024[[#This Row],[Times]],5,2)),"dddd")</f>
        <v>Friday</v>
      </c>
      <c r="G926" t="s">
        <v>868</v>
      </c>
      <c r="H926" t="s">
        <v>432</v>
      </c>
      <c r="I926" t="s">
        <v>440</v>
      </c>
      <c r="J926" t="s">
        <v>869</v>
      </c>
      <c r="K926" t="s">
        <v>217</v>
      </c>
      <c r="L926" s="2">
        <v>0</v>
      </c>
      <c r="M926" s="2">
        <v>0</v>
      </c>
      <c r="N926" s="2">
        <v>0</v>
      </c>
      <c r="O926" s="2">
        <f>iccwt20_2024[[#This Row],[scored_4s]]+iccwt20_2024[[#This Row],[scored_6s]]</f>
        <v>0</v>
      </c>
      <c r="P926" s="2">
        <v>0</v>
      </c>
      <c r="Q926" s="2">
        <v>0</v>
      </c>
      <c r="R926" s="2">
        <v>0</v>
      </c>
      <c r="S926" s="2">
        <v>3</v>
      </c>
      <c r="T926">
        <v>0</v>
      </c>
      <c r="U926">
        <v>8</v>
      </c>
      <c r="V926">
        <v>2</v>
      </c>
      <c r="W926">
        <v>0</v>
      </c>
      <c r="X926">
        <v>3</v>
      </c>
      <c r="Y926">
        <v>2.20000004768372</v>
      </c>
      <c r="Z926">
        <v>925</v>
      </c>
    </row>
    <row r="927" spans="1:26">
      <c r="A927" t="s">
        <v>68</v>
      </c>
      <c r="B927" t="s">
        <v>19</v>
      </c>
      <c r="C927" s="1" t="str">
        <f>MID(iccwt20_2024[[#This Row],[Times]],FIND(",",iccwt20_2024[[#This Row],[Times]])+2,LEN(iccwt20_2024[[#This Row],[Times]])-FIND(",",iccwt20_2024[[#This Row],[Times]])-1)</f>
        <v>08:30 PM LOCAL  </v>
      </c>
      <c r="D927" s="1" t="str">
        <f>MID(iccwt20_2024[[#This Row],[Times]],FIND(",",iccwt20_2024[[#This Row],[Times]])-3,6)&amp;" 2024"</f>
        <v> 14, 0 2024</v>
      </c>
      <c r="E927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7" t="str">
        <f>TEXT(DATE(2024,MONTH(DATEVALUE(LEFT(iccwt20_2024[[#This Row],[Times]],3)&amp;" 1")),MID(iccwt20_2024[[#This Row],[Times]],5,2)),"dddd")</f>
        <v>Friday</v>
      </c>
      <c r="G927" t="s">
        <v>868</v>
      </c>
      <c r="H927" t="s">
        <v>432</v>
      </c>
      <c r="I927" t="s">
        <v>440</v>
      </c>
      <c r="J927" t="s">
        <v>869</v>
      </c>
      <c r="K927" t="s">
        <v>303</v>
      </c>
      <c r="L927" s="2">
        <v>0</v>
      </c>
      <c r="M927" s="2">
        <v>0</v>
      </c>
      <c r="N927" s="2">
        <v>0</v>
      </c>
      <c r="O927" s="2">
        <f>iccwt20_2024[[#This Row],[scored_4s]]+iccwt20_2024[[#This Row],[scored_6s]]</f>
        <v>0</v>
      </c>
      <c r="P927" s="2">
        <v>0</v>
      </c>
      <c r="Q927" s="2">
        <v>0</v>
      </c>
      <c r="R927" s="2">
        <v>0</v>
      </c>
      <c r="S927" s="2">
        <v>4</v>
      </c>
      <c r="T927">
        <v>0</v>
      </c>
      <c r="U927">
        <v>9</v>
      </c>
      <c r="V927">
        <v>1</v>
      </c>
      <c r="W927">
        <v>0</v>
      </c>
      <c r="X927">
        <v>2</v>
      </c>
      <c r="Y927">
        <v>2.20000004768372</v>
      </c>
      <c r="Z927">
        <v>926</v>
      </c>
    </row>
    <row r="928" spans="1:26">
      <c r="A928" t="s">
        <v>68</v>
      </c>
      <c r="B928" t="s">
        <v>19</v>
      </c>
      <c r="C928" s="1" t="str">
        <f>MID(iccwt20_2024[[#This Row],[Times]],FIND(",",iccwt20_2024[[#This Row],[Times]])+2,LEN(iccwt20_2024[[#This Row],[Times]])-FIND(",",iccwt20_2024[[#This Row],[Times]])-1)</f>
        <v>08:30 PM LOCAL  </v>
      </c>
      <c r="D928" s="1" t="str">
        <f>MID(iccwt20_2024[[#This Row],[Times]],FIND(",",iccwt20_2024[[#This Row],[Times]])-3,6)&amp;" 2024"</f>
        <v> 14, 0 2024</v>
      </c>
      <c r="E928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8" t="str">
        <f>TEXT(DATE(2024,MONTH(DATEVALUE(LEFT(iccwt20_2024[[#This Row],[Times]],3)&amp;" 1")),MID(iccwt20_2024[[#This Row],[Times]],5,2)),"dddd")</f>
        <v>Friday</v>
      </c>
      <c r="G928" t="s">
        <v>868</v>
      </c>
      <c r="H928" t="s">
        <v>440</v>
      </c>
      <c r="I928" t="s">
        <v>432</v>
      </c>
      <c r="J928" t="s">
        <v>877</v>
      </c>
      <c r="K928" t="s">
        <v>120</v>
      </c>
      <c r="L928" s="2">
        <v>0</v>
      </c>
      <c r="M928" s="2">
        <v>0</v>
      </c>
      <c r="N928" s="2">
        <v>0</v>
      </c>
      <c r="O928" s="2">
        <f>iccwt20_2024[[#This Row],[scored_4s]]+iccwt20_2024[[#This Row],[scored_6s]]</f>
        <v>0</v>
      </c>
      <c r="P928" s="2">
        <v>0</v>
      </c>
      <c r="Q928" s="2">
        <v>0</v>
      </c>
      <c r="R928" s="2">
        <v>0</v>
      </c>
      <c r="S928" s="2">
        <v>2</v>
      </c>
      <c r="T928">
        <v>0</v>
      </c>
      <c r="U928">
        <v>13</v>
      </c>
      <c r="V928">
        <v>0</v>
      </c>
      <c r="W928">
        <v>1</v>
      </c>
      <c r="X928">
        <v>2</v>
      </c>
      <c r="Y928">
        <v>6.5</v>
      </c>
      <c r="Z928">
        <v>927</v>
      </c>
    </row>
    <row r="929" spans="1:26">
      <c r="A929" t="s">
        <v>68</v>
      </c>
      <c r="B929" t="s">
        <v>19</v>
      </c>
      <c r="C929" s="1" t="str">
        <f>MID(iccwt20_2024[[#This Row],[Times]],FIND(",",iccwt20_2024[[#This Row],[Times]])+2,LEN(iccwt20_2024[[#This Row],[Times]])-FIND(",",iccwt20_2024[[#This Row],[Times]])-1)</f>
        <v>08:30 PM LOCAL  </v>
      </c>
      <c r="D929" s="1" t="str">
        <f>MID(iccwt20_2024[[#This Row],[Times]],FIND(",",iccwt20_2024[[#This Row],[Times]])-3,6)&amp;" 2024"</f>
        <v> 14, 0 2024</v>
      </c>
      <c r="E929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29" t="str">
        <f>TEXT(DATE(2024,MONTH(DATEVALUE(LEFT(iccwt20_2024[[#This Row],[Times]],3)&amp;" 1")),MID(iccwt20_2024[[#This Row],[Times]],5,2)),"dddd")</f>
        <v>Friday</v>
      </c>
      <c r="G929" t="s">
        <v>868</v>
      </c>
      <c r="H929" t="s">
        <v>440</v>
      </c>
      <c r="I929" t="s">
        <v>432</v>
      </c>
      <c r="J929" t="s">
        <v>877</v>
      </c>
      <c r="K929" t="s">
        <v>188</v>
      </c>
      <c r="L929" s="2">
        <v>0</v>
      </c>
      <c r="M929" s="2">
        <v>0</v>
      </c>
      <c r="N929" s="2">
        <v>0</v>
      </c>
      <c r="O929" s="2">
        <f>iccwt20_2024[[#This Row],[scored_4s]]+iccwt20_2024[[#This Row],[scored_6s]]</f>
        <v>0</v>
      </c>
      <c r="P929" s="2">
        <v>0</v>
      </c>
      <c r="Q929" s="2">
        <v>0</v>
      </c>
      <c r="R929" s="2">
        <v>0</v>
      </c>
      <c r="S929" s="2">
        <v>2</v>
      </c>
      <c r="T929">
        <v>0</v>
      </c>
      <c r="U929">
        <v>16</v>
      </c>
      <c r="V929">
        <v>0</v>
      </c>
      <c r="W929">
        <v>0</v>
      </c>
      <c r="X929">
        <v>0</v>
      </c>
      <c r="Y929">
        <v>6.90000009536743</v>
      </c>
      <c r="Z929">
        <v>928</v>
      </c>
    </row>
    <row r="930" spans="1:26">
      <c r="A930" t="s">
        <v>68</v>
      </c>
      <c r="B930" t="s">
        <v>19</v>
      </c>
      <c r="C930" s="1" t="str">
        <f>MID(iccwt20_2024[[#This Row],[Times]],FIND(",",iccwt20_2024[[#This Row],[Times]])+2,LEN(iccwt20_2024[[#This Row],[Times]])-FIND(",",iccwt20_2024[[#This Row],[Times]])-1)</f>
        <v>08:30 PM LOCAL  </v>
      </c>
      <c r="D930" s="1" t="str">
        <f>MID(iccwt20_2024[[#This Row],[Times]],FIND(",",iccwt20_2024[[#This Row],[Times]])-3,6)&amp;" 2024"</f>
        <v> 14, 0 2024</v>
      </c>
      <c r="E930" s="1">
        <f>DATE(2024,MID(iccwt20_2024[[#This Row],[Date]],FIND(" ",iccwt20_2024[[#This Row],[Date]])+1,2),LEFT(iccwt20_2024[[#This Row],[Date]],FIND(",",iccwt20_2024[[#This Row],[Date]])-1))+TIMEVALUE(LEFT(iccwt20_2024[[#This Row],[Time]],8))</f>
        <v>45702.8541666667</v>
      </c>
      <c r="F930" t="str">
        <f>TEXT(DATE(2024,MONTH(DATEVALUE(LEFT(iccwt20_2024[[#This Row],[Times]],3)&amp;" 1")),MID(iccwt20_2024[[#This Row],[Times]],5,2)),"dddd")</f>
        <v>Friday</v>
      </c>
      <c r="G930" t="s">
        <v>868</v>
      </c>
      <c r="H930" t="s">
        <v>440</v>
      </c>
      <c r="I930" t="s">
        <v>432</v>
      </c>
      <c r="J930" t="s">
        <v>877</v>
      </c>
      <c r="K930" t="s">
        <v>311</v>
      </c>
      <c r="L930" s="2">
        <v>0</v>
      </c>
      <c r="M930" s="2">
        <v>0</v>
      </c>
      <c r="N930" s="2">
        <v>0</v>
      </c>
      <c r="O930" s="2">
        <f>iccwt20_2024[[#This Row],[scored_4s]]+iccwt20_2024[[#This Row],[scored_6s]]</f>
        <v>0</v>
      </c>
      <c r="P930" s="2">
        <v>0</v>
      </c>
      <c r="Q930" s="2">
        <v>0</v>
      </c>
      <c r="R930" s="2">
        <v>0</v>
      </c>
      <c r="S930" s="2">
        <v>1</v>
      </c>
      <c r="T930">
        <v>0</v>
      </c>
      <c r="U930">
        <v>10</v>
      </c>
      <c r="V930">
        <v>1</v>
      </c>
      <c r="W930">
        <v>0</v>
      </c>
      <c r="X930">
        <v>4</v>
      </c>
      <c r="Y930">
        <v>10</v>
      </c>
      <c r="Z930">
        <v>929</v>
      </c>
    </row>
    <row r="931" spans="1:26">
      <c r="A931" t="s">
        <v>52</v>
      </c>
      <c r="B931" t="s">
        <v>40</v>
      </c>
      <c r="C931" s="1" t="str">
        <f>MID(iccwt20_2024[[#This Row],[Times]],FIND(",",iccwt20_2024[[#This Row],[Times]])+2,LEN(iccwt20_2024[[#This Row],[Times]])-FIND(",",iccwt20_2024[[#This Row],[Times]])-1)</f>
        <v>01:00 PM LOCAL  </v>
      </c>
      <c r="D931" s="1" t="str">
        <f>MID(iccwt20_2024[[#This Row],[Times]],FIND(",",iccwt20_2024[[#This Row],[Times]])-3,6)&amp;" 2024"</f>
        <v> 15, 0 2024</v>
      </c>
      <c r="E931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1" t="str">
        <f>TEXT(DATE(2024,MONTH(DATEVALUE(LEFT(iccwt20_2024[[#This Row],[Times]],3)&amp;" 1")),MID(iccwt20_2024[[#This Row],[Times]],5,2)),"dddd")</f>
        <v>Saturday</v>
      </c>
      <c r="G931" t="s">
        <v>879</v>
      </c>
      <c r="H931" t="s">
        <v>429</v>
      </c>
      <c r="I931" t="s">
        <v>426</v>
      </c>
      <c r="J931" t="s">
        <v>880</v>
      </c>
      <c r="K931" t="s">
        <v>382</v>
      </c>
      <c r="L931" s="2">
        <v>0</v>
      </c>
      <c r="M931" s="2">
        <v>0</v>
      </c>
      <c r="N931" s="2">
        <v>0</v>
      </c>
      <c r="O931" s="2">
        <f>iccwt20_2024[[#This Row],[scored_4s]]+iccwt20_2024[[#This Row],[scored_6s]]</f>
        <v>0</v>
      </c>
      <c r="P931" s="2">
        <v>0</v>
      </c>
      <c r="Q931" s="2">
        <v>0</v>
      </c>
      <c r="R931" s="2">
        <v>0</v>
      </c>
      <c r="S931" s="2">
        <v>2</v>
      </c>
      <c r="T931">
        <v>0</v>
      </c>
      <c r="U931">
        <v>6</v>
      </c>
      <c r="V931">
        <v>1</v>
      </c>
      <c r="W931">
        <v>0</v>
      </c>
      <c r="X931">
        <v>0</v>
      </c>
      <c r="Y931">
        <v>3</v>
      </c>
      <c r="Z931">
        <v>930</v>
      </c>
    </row>
    <row r="932" spans="1:26">
      <c r="A932" t="s">
        <v>52</v>
      </c>
      <c r="B932" t="s">
        <v>40</v>
      </c>
      <c r="C932" s="1" t="str">
        <f>MID(iccwt20_2024[[#This Row],[Times]],FIND(",",iccwt20_2024[[#This Row],[Times]])+2,LEN(iccwt20_2024[[#This Row],[Times]])-FIND(",",iccwt20_2024[[#This Row],[Times]])-1)</f>
        <v>01:00 PM LOCAL  </v>
      </c>
      <c r="D932" s="1" t="str">
        <f>MID(iccwt20_2024[[#This Row],[Times]],FIND(",",iccwt20_2024[[#This Row],[Times]])-3,6)&amp;" 2024"</f>
        <v> 15, 0 2024</v>
      </c>
      <c r="E932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2" t="str">
        <f>TEXT(DATE(2024,MONTH(DATEVALUE(LEFT(iccwt20_2024[[#This Row],[Times]],3)&amp;" 1")),MID(iccwt20_2024[[#This Row],[Times]],5,2)),"dddd")</f>
        <v>Saturday</v>
      </c>
      <c r="G932" t="s">
        <v>879</v>
      </c>
      <c r="H932" t="s">
        <v>429</v>
      </c>
      <c r="I932" t="s">
        <v>426</v>
      </c>
      <c r="J932" t="s">
        <v>880</v>
      </c>
      <c r="K932" t="s">
        <v>101</v>
      </c>
      <c r="L932" s="2">
        <v>0</v>
      </c>
      <c r="M932" s="2">
        <v>0</v>
      </c>
      <c r="N932" s="2">
        <v>0</v>
      </c>
      <c r="O932" s="2">
        <f>iccwt20_2024[[#This Row],[scored_4s]]+iccwt20_2024[[#This Row],[scored_6s]]</f>
        <v>0</v>
      </c>
      <c r="P932" s="2">
        <v>0</v>
      </c>
      <c r="Q932" s="2">
        <v>0</v>
      </c>
      <c r="R932" s="2">
        <v>0</v>
      </c>
      <c r="S932" s="2">
        <v>2</v>
      </c>
      <c r="T932">
        <v>0</v>
      </c>
      <c r="U932">
        <v>31</v>
      </c>
      <c r="V932">
        <v>2</v>
      </c>
      <c r="W932">
        <v>0</v>
      </c>
      <c r="X932">
        <v>1</v>
      </c>
      <c r="Y932">
        <v>15.5</v>
      </c>
      <c r="Z932">
        <v>931</v>
      </c>
    </row>
    <row r="933" spans="1:26">
      <c r="A933" t="s">
        <v>52</v>
      </c>
      <c r="B933" t="s">
        <v>40</v>
      </c>
      <c r="C933" s="1" t="str">
        <f>MID(iccwt20_2024[[#This Row],[Times]],FIND(",",iccwt20_2024[[#This Row],[Times]])+2,LEN(iccwt20_2024[[#This Row],[Times]])-FIND(",",iccwt20_2024[[#This Row],[Times]])-1)</f>
        <v>01:00 PM LOCAL  </v>
      </c>
      <c r="D933" s="1" t="str">
        <f>MID(iccwt20_2024[[#This Row],[Times]],FIND(",",iccwt20_2024[[#This Row],[Times]])-3,6)&amp;" 2024"</f>
        <v> 15, 0 2024</v>
      </c>
      <c r="E933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3" t="str">
        <f>TEXT(DATE(2024,MONTH(DATEVALUE(LEFT(iccwt20_2024[[#This Row],[Times]],3)&amp;" 1")),MID(iccwt20_2024[[#This Row],[Times]],5,2)),"dddd")</f>
        <v>Saturday</v>
      </c>
      <c r="G933" t="s">
        <v>879</v>
      </c>
      <c r="H933" t="s">
        <v>429</v>
      </c>
      <c r="I933" t="s">
        <v>426</v>
      </c>
      <c r="J933" t="s">
        <v>880</v>
      </c>
      <c r="K933" t="s">
        <v>149</v>
      </c>
      <c r="L933" s="2">
        <v>0</v>
      </c>
      <c r="M933" s="2">
        <v>0</v>
      </c>
      <c r="N933" s="2">
        <v>0</v>
      </c>
      <c r="O933" s="2">
        <f>iccwt20_2024[[#This Row],[scored_4s]]+iccwt20_2024[[#This Row],[scored_6s]]</f>
        <v>0</v>
      </c>
      <c r="P933" s="2">
        <v>0</v>
      </c>
      <c r="Q933" s="2">
        <v>0</v>
      </c>
      <c r="R933" s="2">
        <v>0</v>
      </c>
      <c r="S933" s="2">
        <v>2</v>
      </c>
      <c r="T933">
        <v>0</v>
      </c>
      <c r="U933">
        <v>24</v>
      </c>
      <c r="V933">
        <v>1</v>
      </c>
      <c r="W933">
        <v>0</v>
      </c>
      <c r="X933">
        <v>0</v>
      </c>
      <c r="Y933">
        <v>12</v>
      </c>
      <c r="Z933">
        <v>932</v>
      </c>
    </row>
    <row r="934" spans="1:26">
      <c r="A934" t="s">
        <v>52</v>
      </c>
      <c r="B934" t="s">
        <v>40</v>
      </c>
      <c r="C934" s="1" t="str">
        <f>MID(iccwt20_2024[[#This Row],[Times]],FIND(",",iccwt20_2024[[#This Row],[Times]])+2,LEN(iccwt20_2024[[#This Row],[Times]])-FIND(",",iccwt20_2024[[#This Row],[Times]])-1)</f>
        <v>01:00 PM LOCAL  </v>
      </c>
      <c r="D934" s="1" t="str">
        <f>MID(iccwt20_2024[[#This Row],[Times]],FIND(",",iccwt20_2024[[#This Row],[Times]])-3,6)&amp;" 2024"</f>
        <v> 15, 0 2024</v>
      </c>
      <c r="E934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4" t="str">
        <f>TEXT(DATE(2024,MONTH(DATEVALUE(LEFT(iccwt20_2024[[#This Row],[Times]],3)&amp;" 1")),MID(iccwt20_2024[[#This Row],[Times]],5,2)),"dddd")</f>
        <v>Saturday</v>
      </c>
      <c r="G934" t="s">
        <v>879</v>
      </c>
      <c r="H934" t="s">
        <v>429</v>
      </c>
      <c r="I934" t="s">
        <v>426</v>
      </c>
      <c r="J934" t="s">
        <v>880</v>
      </c>
      <c r="K934" t="s">
        <v>172</v>
      </c>
      <c r="L934" s="2">
        <v>0</v>
      </c>
      <c r="M934" s="2">
        <v>0</v>
      </c>
      <c r="N934" s="2">
        <v>0</v>
      </c>
      <c r="O934" s="2">
        <f>iccwt20_2024[[#This Row],[scored_4s]]+iccwt20_2024[[#This Row],[scored_6s]]</f>
        <v>0</v>
      </c>
      <c r="P934" s="2">
        <v>0</v>
      </c>
      <c r="Q934" s="2">
        <v>0</v>
      </c>
      <c r="R934" s="2">
        <v>0</v>
      </c>
      <c r="S934" s="2">
        <v>2</v>
      </c>
      <c r="T934">
        <v>0</v>
      </c>
      <c r="U934">
        <v>26</v>
      </c>
      <c r="V934">
        <v>0</v>
      </c>
      <c r="W934">
        <v>0</v>
      </c>
      <c r="X934">
        <v>0</v>
      </c>
      <c r="Y934">
        <v>13</v>
      </c>
      <c r="Z934">
        <v>933</v>
      </c>
    </row>
    <row r="935" spans="1:26">
      <c r="A935" t="s">
        <v>52</v>
      </c>
      <c r="B935" t="s">
        <v>40</v>
      </c>
      <c r="C935" s="1" t="str">
        <f>MID(iccwt20_2024[[#This Row],[Times]],FIND(",",iccwt20_2024[[#This Row],[Times]])+2,LEN(iccwt20_2024[[#This Row],[Times]])-FIND(",",iccwt20_2024[[#This Row],[Times]])-1)</f>
        <v>01:00 PM LOCAL  </v>
      </c>
      <c r="D935" s="1" t="str">
        <f>MID(iccwt20_2024[[#This Row],[Times]],FIND(",",iccwt20_2024[[#This Row],[Times]])-3,6)&amp;" 2024"</f>
        <v> 15, 0 2024</v>
      </c>
      <c r="E935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5" t="str">
        <f>TEXT(DATE(2024,MONTH(DATEVALUE(LEFT(iccwt20_2024[[#This Row],[Times]],3)&amp;" 1")),MID(iccwt20_2024[[#This Row],[Times]],5,2)),"dddd")</f>
        <v>Saturday</v>
      </c>
      <c r="G935" t="s">
        <v>879</v>
      </c>
      <c r="H935" t="s">
        <v>426</v>
      </c>
      <c r="I935" t="s">
        <v>429</v>
      </c>
      <c r="J935" t="s">
        <v>886</v>
      </c>
      <c r="K935" t="s">
        <v>309</v>
      </c>
      <c r="L935" s="2">
        <v>0</v>
      </c>
      <c r="M935" s="2">
        <v>0</v>
      </c>
      <c r="N935" s="2">
        <v>0</v>
      </c>
      <c r="O935" s="2">
        <f>iccwt20_2024[[#This Row],[scored_4s]]+iccwt20_2024[[#This Row],[scored_6s]]</f>
        <v>0</v>
      </c>
      <c r="P935" s="2">
        <v>0</v>
      </c>
      <c r="Q935" s="2">
        <v>0</v>
      </c>
      <c r="R935" s="2">
        <v>0</v>
      </c>
      <c r="S935" s="2">
        <v>2</v>
      </c>
      <c r="T935">
        <v>0</v>
      </c>
      <c r="U935">
        <v>6</v>
      </c>
      <c r="V935">
        <v>0</v>
      </c>
      <c r="W935">
        <v>1</v>
      </c>
      <c r="X935">
        <v>0</v>
      </c>
      <c r="Y935">
        <v>3</v>
      </c>
      <c r="Z935">
        <v>934</v>
      </c>
    </row>
    <row r="936" spans="1:26">
      <c r="A936" t="s">
        <v>52</v>
      </c>
      <c r="B936" t="s">
        <v>40</v>
      </c>
      <c r="C936" s="1" t="str">
        <f>MID(iccwt20_2024[[#This Row],[Times]],FIND(",",iccwt20_2024[[#This Row],[Times]])+2,LEN(iccwt20_2024[[#This Row],[Times]])-FIND(",",iccwt20_2024[[#This Row],[Times]])-1)</f>
        <v>01:00 PM LOCAL  </v>
      </c>
      <c r="D936" s="1" t="str">
        <f>MID(iccwt20_2024[[#This Row],[Times]],FIND(",",iccwt20_2024[[#This Row],[Times]])-3,6)&amp;" 2024"</f>
        <v> 15, 0 2024</v>
      </c>
      <c r="E936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6" t="str">
        <f>TEXT(DATE(2024,MONTH(DATEVALUE(LEFT(iccwt20_2024[[#This Row],[Times]],3)&amp;" 1")),MID(iccwt20_2024[[#This Row],[Times]],5,2)),"dddd")</f>
        <v>Saturday</v>
      </c>
      <c r="G936" t="s">
        <v>879</v>
      </c>
      <c r="H936" t="s">
        <v>426</v>
      </c>
      <c r="I936" t="s">
        <v>429</v>
      </c>
      <c r="J936" t="s">
        <v>886</v>
      </c>
      <c r="K936" t="s">
        <v>181</v>
      </c>
      <c r="L936" s="2">
        <v>0</v>
      </c>
      <c r="M936" s="2">
        <v>0</v>
      </c>
      <c r="N936" s="2">
        <v>0</v>
      </c>
      <c r="O936" s="2">
        <f>iccwt20_2024[[#This Row],[scored_4s]]+iccwt20_2024[[#This Row],[scored_6s]]</f>
        <v>0</v>
      </c>
      <c r="P936" s="2">
        <v>0</v>
      </c>
      <c r="Q936" s="2">
        <v>0</v>
      </c>
      <c r="R936" s="2">
        <v>0</v>
      </c>
      <c r="S936" s="2">
        <v>2</v>
      </c>
      <c r="T936">
        <v>0</v>
      </c>
      <c r="U936">
        <v>15</v>
      </c>
      <c r="V936">
        <v>1</v>
      </c>
      <c r="W936">
        <v>0</v>
      </c>
      <c r="X936">
        <v>1</v>
      </c>
      <c r="Y936">
        <v>7.5</v>
      </c>
      <c r="Z936">
        <v>935</v>
      </c>
    </row>
    <row r="937" spans="1:26">
      <c r="A937" t="s">
        <v>52</v>
      </c>
      <c r="B937" t="s">
        <v>40</v>
      </c>
      <c r="C937" s="1" t="str">
        <f>MID(iccwt20_2024[[#This Row],[Times]],FIND(",",iccwt20_2024[[#This Row],[Times]])+2,LEN(iccwt20_2024[[#This Row],[Times]])-FIND(",",iccwt20_2024[[#This Row],[Times]])-1)</f>
        <v>01:00 PM LOCAL  </v>
      </c>
      <c r="D937" s="1" t="str">
        <f>MID(iccwt20_2024[[#This Row],[Times]],FIND(",",iccwt20_2024[[#This Row],[Times]])-3,6)&amp;" 2024"</f>
        <v> 15, 0 2024</v>
      </c>
      <c r="E937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7" t="str">
        <f>TEXT(DATE(2024,MONTH(DATEVALUE(LEFT(iccwt20_2024[[#This Row],[Times]],3)&amp;" 1")),MID(iccwt20_2024[[#This Row],[Times]],5,2)),"dddd")</f>
        <v>Saturday</v>
      </c>
      <c r="G937" t="s">
        <v>879</v>
      </c>
      <c r="H937" t="s">
        <v>426</v>
      </c>
      <c r="I937" t="s">
        <v>429</v>
      </c>
      <c r="J937" t="s">
        <v>886</v>
      </c>
      <c r="K937" t="s">
        <v>332</v>
      </c>
      <c r="L937" s="2">
        <v>0</v>
      </c>
      <c r="M937" s="2">
        <v>0</v>
      </c>
      <c r="N937" s="2">
        <v>0</v>
      </c>
      <c r="O937" s="2">
        <f>iccwt20_2024[[#This Row],[scored_4s]]+iccwt20_2024[[#This Row],[scored_6s]]</f>
        <v>0</v>
      </c>
      <c r="P937" s="2">
        <v>0</v>
      </c>
      <c r="Q937" s="2">
        <v>0</v>
      </c>
      <c r="R937" s="2">
        <v>0</v>
      </c>
      <c r="S937" s="2">
        <v>2</v>
      </c>
      <c r="T937">
        <v>0</v>
      </c>
      <c r="U937">
        <v>13</v>
      </c>
      <c r="V937">
        <v>0</v>
      </c>
      <c r="W937">
        <v>0</v>
      </c>
      <c r="X937">
        <v>0</v>
      </c>
      <c r="Y937">
        <v>6.5</v>
      </c>
      <c r="Z937">
        <v>936</v>
      </c>
    </row>
    <row r="938" spans="1:26">
      <c r="A938" t="s">
        <v>52</v>
      </c>
      <c r="B938" t="s">
        <v>40</v>
      </c>
      <c r="C938" s="1" t="str">
        <f>MID(iccwt20_2024[[#This Row],[Times]],FIND(",",iccwt20_2024[[#This Row],[Times]])+2,LEN(iccwt20_2024[[#This Row],[Times]])-FIND(",",iccwt20_2024[[#This Row],[Times]])-1)</f>
        <v>01:00 PM LOCAL  </v>
      </c>
      <c r="D938" s="1" t="str">
        <f>MID(iccwt20_2024[[#This Row],[Times]],FIND(",",iccwt20_2024[[#This Row],[Times]])-3,6)&amp;" 2024"</f>
        <v> 15, 0 2024</v>
      </c>
      <c r="E938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8" t="str">
        <f>TEXT(DATE(2024,MONTH(DATEVALUE(LEFT(iccwt20_2024[[#This Row],[Times]],3)&amp;" 1")),MID(iccwt20_2024[[#This Row],[Times]],5,2)),"dddd")</f>
        <v>Saturday</v>
      </c>
      <c r="G938" t="s">
        <v>879</v>
      </c>
      <c r="H938" t="s">
        <v>426</v>
      </c>
      <c r="I938" t="s">
        <v>429</v>
      </c>
      <c r="J938" t="s">
        <v>886</v>
      </c>
      <c r="K938" t="s">
        <v>116</v>
      </c>
      <c r="L938" s="2">
        <v>0</v>
      </c>
      <c r="M938" s="2">
        <v>0</v>
      </c>
      <c r="N938" s="2">
        <v>0</v>
      </c>
      <c r="O938" s="2">
        <f>iccwt20_2024[[#This Row],[scored_4s]]+iccwt20_2024[[#This Row],[scored_6s]]</f>
        <v>0</v>
      </c>
      <c r="P938" s="2">
        <v>0</v>
      </c>
      <c r="Q938" s="2">
        <v>0</v>
      </c>
      <c r="R938" s="2">
        <v>0</v>
      </c>
      <c r="S938" s="2">
        <v>2</v>
      </c>
      <c r="T938">
        <v>0</v>
      </c>
      <c r="U938">
        <v>19</v>
      </c>
      <c r="V938">
        <v>1</v>
      </c>
      <c r="W938">
        <v>0</v>
      </c>
      <c r="X938">
        <v>0</v>
      </c>
      <c r="Y938">
        <v>9.5</v>
      </c>
      <c r="Z938">
        <v>937</v>
      </c>
    </row>
    <row r="939" spans="1:26">
      <c r="A939" t="s">
        <v>52</v>
      </c>
      <c r="B939" t="s">
        <v>40</v>
      </c>
      <c r="C939" s="1" t="str">
        <f>MID(iccwt20_2024[[#This Row],[Times]],FIND(",",iccwt20_2024[[#This Row],[Times]])+2,LEN(iccwt20_2024[[#This Row],[Times]])-FIND(",",iccwt20_2024[[#This Row],[Times]])-1)</f>
        <v>01:00 PM LOCAL  </v>
      </c>
      <c r="D939" s="1" t="str">
        <f>MID(iccwt20_2024[[#This Row],[Times]],FIND(",",iccwt20_2024[[#This Row],[Times]])-3,6)&amp;" 2024"</f>
        <v> 15, 0 2024</v>
      </c>
      <c r="E939" s="1">
        <f>DATE(2024,MID(iccwt20_2024[[#This Row],[Date]],FIND(" ",iccwt20_2024[[#This Row],[Date]])+1,2),LEFT(iccwt20_2024[[#This Row],[Date]],FIND(",",iccwt20_2024[[#This Row],[Date]])-1))+TIMEVALUE(LEFT(iccwt20_2024[[#This Row],[Time]],8))</f>
        <v>45731.5416666667</v>
      </c>
      <c r="F939" t="str">
        <f>TEXT(DATE(2024,MONTH(DATEVALUE(LEFT(iccwt20_2024[[#This Row],[Times]],3)&amp;" 1")),MID(iccwt20_2024[[#This Row],[Times]],5,2)),"dddd")</f>
        <v>Saturday</v>
      </c>
      <c r="G939" t="s">
        <v>879</v>
      </c>
      <c r="H939" t="s">
        <v>426</v>
      </c>
      <c r="I939" t="s">
        <v>429</v>
      </c>
      <c r="J939" t="s">
        <v>886</v>
      </c>
      <c r="K939" t="s">
        <v>27</v>
      </c>
      <c r="L939" s="2">
        <v>0</v>
      </c>
      <c r="M939" s="2">
        <v>0</v>
      </c>
      <c r="N939" s="2">
        <v>0</v>
      </c>
      <c r="O939" s="2">
        <f>iccwt20_2024[[#This Row],[scored_4s]]+iccwt20_2024[[#This Row],[scored_6s]]</f>
        <v>0</v>
      </c>
      <c r="P939" s="2">
        <v>0</v>
      </c>
      <c r="Q939" s="2">
        <v>0</v>
      </c>
      <c r="R939" s="2">
        <v>0</v>
      </c>
      <c r="S939" s="2">
        <v>2</v>
      </c>
      <c r="T939">
        <v>0</v>
      </c>
      <c r="U939">
        <v>29</v>
      </c>
      <c r="V939">
        <v>0</v>
      </c>
      <c r="W939">
        <v>0</v>
      </c>
      <c r="X939">
        <v>1</v>
      </c>
      <c r="Y939">
        <v>14.5</v>
      </c>
      <c r="Z939">
        <v>938</v>
      </c>
    </row>
    <row r="940" spans="1:26">
      <c r="A940" t="s">
        <v>32</v>
      </c>
      <c r="B940" t="s">
        <v>25</v>
      </c>
      <c r="C940" s="1" t="str">
        <f>MID(iccwt20_2024[[#This Row],[Times]],FIND(",",iccwt20_2024[[#This Row],[Times]])+2,LEN(iccwt20_2024[[#This Row],[Times]])-FIND(",",iccwt20_2024[[#This Row],[Times]])-1)</f>
        <v>08:30 PM LOCAL  </v>
      </c>
      <c r="D940" s="1" t="str">
        <f>MID(iccwt20_2024[[#This Row],[Times]],FIND(",",iccwt20_2024[[#This Row],[Times]])-3,6)&amp;" 2024"</f>
        <v> 15, 0 2024</v>
      </c>
      <c r="E940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0" t="str">
        <f>TEXT(DATE(2024,MONTH(DATEVALUE(LEFT(iccwt20_2024[[#This Row],[Times]],3)&amp;" 1")),MID(iccwt20_2024[[#This Row],[Times]],5,2)),"dddd")</f>
        <v>Saturday</v>
      </c>
      <c r="G940" t="s">
        <v>889</v>
      </c>
      <c r="H940" t="s">
        <v>423</v>
      </c>
      <c r="I940" t="s">
        <v>437</v>
      </c>
      <c r="J940" t="s">
        <v>890</v>
      </c>
      <c r="K940" t="s">
        <v>249</v>
      </c>
      <c r="L940" s="2">
        <v>0</v>
      </c>
      <c r="M940" s="2">
        <v>0</v>
      </c>
      <c r="N940" s="2">
        <v>0</v>
      </c>
      <c r="O940" s="2">
        <f>iccwt20_2024[[#This Row],[scored_4s]]+iccwt20_2024[[#This Row],[scored_6s]]</f>
        <v>0</v>
      </c>
      <c r="P940" s="2">
        <v>0</v>
      </c>
      <c r="Q940" s="2">
        <v>0</v>
      </c>
      <c r="R940" s="2">
        <v>0</v>
      </c>
      <c r="S940" s="2">
        <v>4</v>
      </c>
      <c r="T940">
        <v>0</v>
      </c>
      <c r="U940">
        <v>39</v>
      </c>
      <c r="V940">
        <v>1</v>
      </c>
      <c r="W940">
        <v>0</v>
      </c>
      <c r="X940">
        <v>1</v>
      </c>
      <c r="Y940">
        <v>9.80000019073486</v>
      </c>
      <c r="Z940">
        <v>939</v>
      </c>
    </row>
    <row r="941" spans="1:26">
      <c r="A941" t="s">
        <v>32</v>
      </c>
      <c r="B941" t="s">
        <v>25</v>
      </c>
      <c r="C941" s="1" t="str">
        <f>MID(iccwt20_2024[[#This Row],[Times]],FIND(",",iccwt20_2024[[#This Row],[Times]])+2,LEN(iccwt20_2024[[#This Row],[Times]])-FIND(",",iccwt20_2024[[#This Row],[Times]])-1)</f>
        <v>08:30 PM LOCAL  </v>
      </c>
      <c r="D941" s="1" t="str">
        <f>MID(iccwt20_2024[[#This Row],[Times]],FIND(",",iccwt20_2024[[#This Row],[Times]])-3,6)&amp;" 2024"</f>
        <v> 15, 0 2024</v>
      </c>
      <c r="E941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1" t="str">
        <f>TEXT(DATE(2024,MONTH(DATEVALUE(LEFT(iccwt20_2024[[#This Row],[Times]],3)&amp;" 1")),MID(iccwt20_2024[[#This Row],[Times]],5,2)),"dddd")</f>
        <v>Saturday</v>
      </c>
      <c r="G941" t="s">
        <v>889</v>
      </c>
      <c r="H941" t="s">
        <v>423</v>
      </c>
      <c r="I941" t="s">
        <v>437</v>
      </c>
      <c r="J941" t="s">
        <v>890</v>
      </c>
      <c r="K941" t="s">
        <v>271</v>
      </c>
      <c r="L941" s="2">
        <v>0</v>
      </c>
      <c r="M941" s="2">
        <v>0</v>
      </c>
      <c r="N941" s="2">
        <v>0</v>
      </c>
      <c r="O941" s="2">
        <f>iccwt20_2024[[#This Row],[scored_4s]]+iccwt20_2024[[#This Row],[scored_6s]]</f>
        <v>0</v>
      </c>
      <c r="P941" s="2">
        <v>0</v>
      </c>
      <c r="Q941" s="2">
        <v>0</v>
      </c>
      <c r="R941" s="2">
        <v>0</v>
      </c>
      <c r="S941" s="2">
        <v>4</v>
      </c>
      <c r="T941">
        <v>0</v>
      </c>
      <c r="U941">
        <v>31</v>
      </c>
      <c r="V941">
        <v>0</v>
      </c>
      <c r="W941">
        <v>0</v>
      </c>
      <c r="X941">
        <v>1</v>
      </c>
      <c r="Y941">
        <v>7.80000019073486</v>
      </c>
      <c r="Z941">
        <v>940</v>
      </c>
    </row>
    <row r="942" spans="1:26">
      <c r="A942" t="s">
        <v>32</v>
      </c>
      <c r="B942" t="s">
        <v>25</v>
      </c>
      <c r="C942" s="1" t="str">
        <f>MID(iccwt20_2024[[#This Row],[Times]],FIND(",",iccwt20_2024[[#This Row],[Times]])+2,LEN(iccwt20_2024[[#This Row],[Times]])-FIND(",",iccwt20_2024[[#This Row],[Times]])-1)</f>
        <v>08:30 PM LOCAL  </v>
      </c>
      <c r="D942" s="1" t="str">
        <f>MID(iccwt20_2024[[#This Row],[Times]],FIND(",",iccwt20_2024[[#This Row],[Times]])-3,6)&amp;" 2024"</f>
        <v> 15, 0 2024</v>
      </c>
      <c r="E942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2" t="str">
        <f>TEXT(DATE(2024,MONTH(DATEVALUE(LEFT(iccwt20_2024[[#This Row],[Times]],3)&amp;" 1")),MID(iccwt20_2024[[#This Row],[Times]],5,2)),"dddd")</f>
        <v>Saturday</v>
      </c>
      <c r="G942" t="s">
        <v>889</v>
      </c>
      <c r="H942" t="s">
        <v>423</v>
      </c>
      <c r="I942" t="s">
        <v>437</v>
      </c>
      <c r="J942" t="s">
        <v>890</v>
      </c>
      <c r="K942" t="s">
        <v>240</v>
      </c>
      <c r="L942" s="2">
        <v>0</v>
      </c>
      <c r="M942" s="2">
        <v>0</v>
      </c>
      <c r="N942" s="2">
        <v>0</v>
      </c>
      <c r="O942" s="2">
        <f>iccwt20_2024[[#This Row],[scored_4s]]+iccwt20_2024[[#This Row],[scored_6s]]</f>
        <v>0</v>
      </c>
      <c r="P942" s="2">
        <v>0</v>
      </c>
      <c r="Q942" s="2">
        <v>0</v>
      </c>
      <c r="R942" s="2">
        <v>0</v>
      </c>
      <c r="S942" s="2">
        <v>4</v>
      </c>
      <c r="T942">
        <v>0</v>
      </c>
      <c r="U942">
        <v>34</v>
      </c>
      <c r="V942">
        <v>1</v>
      </c>
      <c r="W942">
        <v>0</v>
      </c>
      <c r="X942">
        <v>4</v>
      </c>
      <c r="Y942">
        <v>8.5</v>
      </c>
      <c r="Z942">
        <v>941</v>
      </c>
    </row>
    <row r="943" spans="1:26">
      <c r="A943" t="s">
        <v>32</v>
      </c>
      <c r="B943" t="s">
        <v>25</v>
      </c>
      <c r="C943" s="1" t="str">
        <f>MID(iccwt20_2024[[#This Row],[Times]],FIND(",",iccwt20_2024[[#This Row],[Times]])+2,LEN(iccwt20_2024[[#This Row],[Times]])-FIND(",",iccwt20_2024[[#This Row],[Times]])-1)</f>
        <v>08:30 PM LOCAL  </v>
      </c>
      <c r="D943" s="1" t="str">
        <f>MID(iccwt20_2024[[#This Row],[Times]],FIND(",",iccwt20_2024[[#This Row],[Times]])-3,6)&amp;" 2024"</f>
        <v> 15, 0 2024</v>
      </c>
      <c r="E943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3" t="str">
        <f>TEXT(DATE(2024,MONTH(DATEVALUE(LEFT(iccwt20_2024[[#This Row],[Times]],3)&amp;" 1")),MID(iccwt20_2024[[#This Row],[Times]],5,2)),"dddd")</f>
        <v>Saturday</v>
      </c>
      <c r="G943" t="s">
        <v>889</v>
      </c>
      <c r="H943" t="s">
        <v>437</v>
      </c>
      <c r="I943" t="s">
        <v>423</v>
      </c>
      <c r="J943" t="s">
        <v>896</v>
      </c>
      <c r="K943" t="s">
        <v>244</v>
      </c>
      <c r="L943" s="2">
        <v>0</v>
      </c>
      <c r="M943" s="2">
        <v>0</v>
      </c>
      <c r="N943" s="2">
        <v>0</v>
      </c>
      <c r="O943" s="2">
        <f>iccwt20_2024[[#This Row],[scored_4s]]+iccwt20_2024[[#This Row],[scored_6s]]</f>
        <v>0</v>
      </c>
      <c r="P943" s="2">
        <v>0</v>
      </c>
      <c r="Q943" s="2">
        <v>0</v>
      </c>
      <c r="R943" s="2">
        <v>0</v>
      </c>
      <c r="S943" s="2">
        <v>4</v>
      </c>
      <c r="T943">
        <v>1</v>
      </c>
      <c r="U943">
        <v>39</v>
      </c>
      <c r="V943">
        <v>0</v>
      </c>
      <c r="W943">
        <v>0</v>
      </c>
      <c r="X943">
        <v>0</v>
      </c>
      <c r="Y943">
        <v>9.80000019073486</v>
      </c>
      <c r="Z943">
        <v>942</v>
      </c>
    </row>
    <row r="944" spans="1:26">
      <c r="A944" t="s">
        <v>32</v>
      </c>
      <c r="B944" t="s">
        <v>25</v>
      </c>
      <c r="C944" s="1" t="str">
        <f>MID(iccwt20_2024[[#This Row],[Times]],FIND(",",iccwt20_2024[[#This Row],[Times]])+2,LEN(iccwt20_2024[[#This Row],[Times]])-FIND(",",iccwt20_2024[[#This Row],[Times]])-1)</f>
        <v>08:30 PM LOCAL  </v>
      </c>
      <c r="D944" s="1" t="str">
        <f>MID(iccwt20_2024[[#This Row],[Times]],FIND(",",iccwt20_2024[[#This Row],[Times]])-3,6)&amp;" 2024"</f>
        <v> 15, 0 2024</v>
      </c>
      <c r="E944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4" t="str">
        <f>TEXT(DATE(2024,MONTH(DATEVALUE(LEFT(iccwt20_2024[[#This Row],[Times]],3)&amp;" 1")),MID(iccwt20_2024[[#This Row],[Times]],5,2)),"dddd")</f>
        <v>Saturday</v>
      </c>
      <c r="G944" t="s">
        <v>889</v>
      </c>
      <c r="H944" t="s">
        <v>437</v>
      </c>
      <c r="I944" t="s">
        <v>423</v>
      </c>
      <c r="J944" t="s">
        <v>896</v>
      </c>
      <c r="K944" t="s">
        <v>107</v>
      </c>
      <c r="L944" s="2">
        <v>0</v>
      </c>
      <c r="M944" s="2">
        <v>0</v>
      </c>
      <c r="N944" s="2">
        <v>0</v>
      </c>
      <c r="O944" s="2">
        <f>iccwt20_2024[[#This Row],[scored_4s]]+iccwt20_2024[[#This Row],[scored_6s]]</f>
        <v>0</v>
      </c>
      <c r="P944" s="2">
        <v>0</v>
      </c>
      <c r="Q944" s="2">
        <v>0</v>
      </c>
      <c r="R944" s="2">
        <v>0</v>
      </c>
      <c r="S944" s="2">
        <v>3</v>
      </c>
      <c r="T944">
        <v>0</v>
      </c>
      <c r="U944">
        <v>28</v>
      </c>
      <c r="V944">
        <v>1</v>
      </c>
      <c r="W944">
        <v>0</v>
      </c>
      <c r="X944">
        <v>0</v>
      </c>
      <c r="Y944">
        <v>7.59999990463257</v>
      </c>
      <c r="Z944">
        <v>943</v>
      </c>
    </row>
    <row r="945" spans="1:26">
      <c r="A945" t="s">
        <v>32</v>
      </c>
      <c r="B945" t="s">
        <v>25</v>
      </c>
      <c r="C945" s="1" t="str">
        <f>MID(iccwt20_2024[[#This Row],[Times]],FIND(",",iccwt20_2024[[#This Row],[Times]])+2,LEN(iccwt20_2024[[#This Row],[Times]])-FIND(",",iccwt20_2024[[#This Row],[Times]])-1)</f>
        <v>08:30 PM LOCAL  </v>
      </c>
      <c r="D945" s="1" t="str">
        <f>MID(iccwt20_2024[[#This Row],[Times]],FIND(",",iccwt20_2024[[#This Row],[Times]])-3,6)&amp;" 2024"</f>
        <v> 15, 0 2024</v>
      </c>
      <c r="E945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5" t="str">
        <f>TEXT(DATE(2024,MONTH(DATEVALUE(LEFT(iccwt20_2024[[#This Row],[Times]],3)&amp;" 1")),MID(iccwt20_2024[[#This Row],[Times]],5,2)),"dddd")</f>
        <v>Saturday</v>
      </c>
      <c r="G945" t="s">
        <v>889</v>
      </c>
      <c r="H945" t="s">
        <v>437</v>
      </c>
      <c r="I945" t="s">
        <v>423</v>
      </c>
      <c r="J945" t="s">
        <v>896</v>
      </c>
      <c r="K945" t="s">
        <v>230</v>
      </c>
      <c r="L945" s="2">
        <v>0</v>
      </c>
      <c r="M945" s="2">
        <v>0</v>
      </c>
      <c r="N945" s="2">
        <v>0</v>
      </c>
      <c r="O945" s="2">
        <f>iccwt20_2024[[#This Row],[scored_4s]]+iccwt20_2024[[#This Row],[scored_6s]]</f>
        <v>0</v>
      </c>
      <c r="P945" s="2">
        <v>0</v>
      </c>
      <c r="Q945" s="2">
        <v>0</v>
      </c>
      <c r="R945" s="2">
        <v>0</v>
      </c>
      <c r="S945" s="2">
        <v>4</v>
      </c>
      <c r="T945">
        <v>0</v>
      </c>
      <c r="U945">
        <v>34</v>
      </c>
      <c r="V945">
        <v>2</v>
      </c>
      <c r="W945">
        <v>0</v>
      </c>
      <c r="X945">
        <v>1</v>
      </c>
      <c r="Y945">
        <v>8.5</v>
      </c>
      <c r="Z945">
        <v>944</v>
      </c>
    </row>
    <row r="946" spans="1:26">
      <c r="A946" t="s">
        <v>32</v>
      </c>
      <c r="B946" t="s">
        <v>25</v>
      </c>
      <c r="C946" s="1" t="str">
        <f>MID(iccwt20_2024[[#This Row],[Times]],FIND(",",iccwt20_2024[[#This Row],[Times]])+2,LEN(iccwt20_2024[[#This Row],[Times]])-FIND(",",iccwt20_2024[[#This Row],[Times]])-1)</f>
        <v>08:30 PM LOCAL  </v>
      </c>
      <c r="D946" s="1" t="str">
        <f>MID(iccwt20_2024[[#This Row],[Times]],FIND(",",iccwt20_2024[[#This Row],[Times]])-3,6)&amp;" 2024"</f>
        <v> 15, 0 2024</v>
      </c>
      <c r="E946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6" t="str">
        <f>TEXT(DATE(2024,MONTH(DATEVALUE(LEFT(iccwt20_2024[[#This Row],[Times]],3)&amp;" 1")),MID(iccwt20_2024[[#This Row],[Times]],5,2)),"dddd")</f>
        <v>Saturday</v>
      </c>
      <c r="G946" t="s">
        <v>889</v>
      </c>
      <c r="H946" t="s">
        <v>437</v>
      </c>
      <c r="I946" t="s">
        <v>423</v>
      </c>
      <c r="J946" t="s">
        <v>896</v>
      </c>
      <c r="K946" t="s">
        <v>117</v>
      </c>
      <c r="L946" s="2">
        <v>0</v>
      </c>
      <c r="M946" s="2">
        <v>0</v>
      </c>
      <c r="N946" s="2">
        <v>0</v>
      </c>
      <c r="O946" s="2">
        <f>iccwt20_2024[[#This Row],[scored_4s]]+iccwt20_2024[[#This Row],[scored_6s]]</f>
        <v>0</v>
      </c>
      <c r="P946" s="2">
        <v>0</v>
      </c>
      <c r="Q946" s="2">
        <v>0</v>
      </c>
      <c r="R946" s="2">
        <v>0</v>
      </c>
      <c r="S946" s="2">
        <v>3</v>
      </c>
      <c r="T946">
        <v>0</v>
      </c>
      <c r="U946">
        <v>33</v>
      </c>
      <c r="V946">
        <v>0</v>
      </c>
      <c r="W946">
        <v>0</v>
      </c>
      <c r="X946">
        <v>1</v>
      </c>
      <c r="Y946">
        <v>11</v>
      </c>
      <c r="Z946">
        <v>945</v>
      </c>
    </row>
    <row r="947" spans="1:26">
      <c r="A947" t="s">
        <v>32</v>
      </c>
      <c r="B947" t="s">
        <v>25</v>
      </c>
      <c r="C947" s="1" t="str">
        <f>MID(iccwt20_2024[[#This Row],[Times]],FIND(",",iccwt20_2024[[#This Row],[Times]])+2,LEN(iccwt20_2024[[#This Row],[Times]])-FIND(",",iccwt20_2024[[#This Row],[Times]])-1)</f>
        <v>08:30 PM LOCAL  </v>
      </c>
      <c r="D947" s="1" t="str">
        <f>MID(iccwt20_2024[[#This Row],[Times]],FIND(",",iccwt20_2024[[#This Row],[Times]])-3,6)&amp;" 2024"</f>
        <v> 15, 0 2024</v>
      </c>
      <c r="E947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7" t="str">
        <f>TEXT(DATE(2024,MONTH(DATEVALUE(LEFT(iccwt20_2024[[#This Row],[Times]],3)&amp;" 1")),MID(iccwt20_2024[[#This Row],[Times]],5,2)),"dddd")</f>
        <v>Saturday</v>
      </c>
      <c r="G947" t="s">
        <v>889</v>
      </c>
      <c r="H947" t="s">
        <v>437</v>
      </c>
      <c r="I947" t="s">
        <v>423</v>
      </c>
      <c r="J947" t="s">
        <v>896</v>
      </c>
      <c r="K947" t="s">
        <v>328</v>
      </c>
      <c r="L947" s="2">
        <v>0</v>
      </c>
      <c r="M947" s="2">
        <v>0</v>
      </c>
      <c r="N947" s="2">
        <v>0</v>
      </c>
      <c r="O947" s="2">
        <f>iccwt20_2024[[#This Row],[scored_4s]]+iccwt20_2024[[#This Row],[scored_6s]]</f>
        <v>0</v>
      </c>
      <c r="P947" s="2">
        <v>0</v>
      </c>
      <c r="Q947" s="2">
        <v>0</v>
      </c>
      <c r="R947" s="2">
        <v>0</v>
      </c>
      <c r="S947" s="2">
        <v>4</v>
      </c>
      <c r="T947">
        <v>0</v>
      </c>
      <c r="U947">
        <v>42</v>
      </c>
      <c r="V947">
        <v>2</v>
      </c>
      <c r="W947">
        <v>0</v>
      </c>
      <c r="X947">
        <v>3</v>
      </c>
      <c r="Y947">
        <v>10.5</v>
      </c>
      <c r="Z947">
        <v>946</v>
      </c>
    </row>
    <row r="948" spans="1:26">
      <c r="A948" t="s">
        <v>32</v>
      </c>
      <c r="B948" t="s">
        <v>25</v>
      </c>
      <c r="C948" s="1" t="str">
        <f>MID(iccwt20_2024[[#This Row],[Times]],FIND(",",iccwt20_2024[[#This Row],[Times]])+2,LEN(iccwt20_2024[[#This Row],[Times]])-FIND(",",iccwt20_2024[[#This Row],[Times]])-1)</f>
        <v>08:30 PM LOCAL  </v>
      </c>
      <c r="D948" s="1" t="str">
        <f>MID(iccwt20_2024[[#This Row],[Times]],FIND(",",iccwt20_2024[[#This Row],[Times]])-3,6)&amp;" 2024"</f>
        <v> 15, 0 2024</v>
      </c>
      <c r="E948" s="1">
        <f>DATE(2024,MID(iccwt20_2024[[#This Row],[Date]],FIND(" ",iccwt20_2024[[#This Row],[Date]])+1,2),LEFT(iccwt20_2024[[#This Row],[Date]],FIND(",",iccwt20_2024[[#This Row],[Date]])-1))+TIMEVALUE(LEFT(iccwt20_2024[[#This Row],[Time]],8))</f>
        <v>45731.8541666667</v>
      </c>
      <c r="F948" t="str">
        <f>TEXT(DATE(2024,MONTH(DATEVALUE(LEFT(iccwt20_2024[[#This Row],[Times]],3)&amp;" 1")),MID(iccwt20_2024[[#This Row],[Times]],5,2)),"dddd")</f>
        <v>Saturday</v>
      </c>
      <c r="G948" t="s">
        <v>889</v>
      </c>
      <c r="H948" t="s">
        <v>437</v>
      </c>
      <c r="I948" t="s">
        <v>423</v>
      </c>
      <c r="J948" t="s">
        <v>896</v>
      </c>
      <c r="K948" t="s">
        <v>115</v>
      </c>
      <c r="L948" s="2">
        <v>0</v>
      </c>
      <c r="M948" s="2">
        <v>0</v>
      </c>
      <c r="N948" s="2">
        <v>0</v>
      </c>
      <c r="O948" s="2">
        <f>iccwt20_2024[[#This Row],[scored_4s]]+iccwt20_2024[[#This Row],[scored_6s]]</f>
        <v>0</v>
      </c>
      <c r="P948" s="2">
        <v>0</v>
      </c>
      <c r="Q948" s="2">
        <v>0</v>
      </c>
      <c r="R948" s="2">
        <v>0</v>
      </c>
      <c r="S948" s="2">
        <v>1</v>
      </c>
      <c r="T948">
        <v>0</v>
      </c>
      <c r="U948">
        <v>4</v>
      </c>
      <c r="V948">
        <v>0</v>
      </c>
      <c r="W948">
        <v>0</v>
      </c>
      <c r="X948">
        <v>0</v>
      </c>
      <c r="Y948">
        <v>4</v>
      </c>
      <c r="Z948">
        <v>947</v>
      </c>
    </row>
    <row r="949" spans="1:26">
      <c r="A949" t="s">
        <v>75</v>
      </c>
      <c r="B949" t="s">
        <v>22</v>
      </c>
      <c r="C949" s="1" t="str">
        <f>MID(iccwt20_2024[[#This Row],[Times]],FIND(",",iccwt20_2024[[#This Row],[Times]])+2,LEN(iccwt20_2024[[#This Row],[Times]])-FIND(",",iccwt20_2024[[#This Row],[Times]])-1)</f>
        <v>10:30 AM LOCAL  </v>
      </c>
      <c r="D949" s="1" t="str">
        <f>MID(iccwt20_2024[[#This Row],[Times]],FIND(",",iccwt20_2024[[#This Row],[Times]])-3,6)&amp;" 2024"</f>
        <v> 16, 1 2024</v>
      </c>
      <c r="E949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49" t="str">
        <f>TEXT(DATE(2024,MONTH(DATEVALUE(LEFT(iccwt20_2024[[#This Row],[Times]],3)&amp;" 1")),MID(iccwt20_2024[[#This Row],[Times]],5,2)),"dddd")</f>
        <v>Sunday</v>
      </c>
      <c r="G949" t="s">
        <v>901</v>
      </c>
      <c r="H949" t="s">
        <v>435</v>
      </c>
      <c r="I949" t="s">
        <v>428</v>
      </c>
      <c r="J949" t="s">
        <v>902</v>
      </c>
      <c r="K949" t="s">
        <v>342</v>
      </c>
      <c r="L949" s="2">
        <v>0</v>
      </c>
      <c r="M949" s="2">
        <v>0</v>
      </c>
      <c r="N949" s="2">
        <v>0</v>
      </c>
      <c r="O949" s="2">
        <f>iccwt20_2024[[#This Row],[scored_4s]]+iccwt20_2024[[#This Row],[scored_6s]]</f>
        <v>0</v>
      </c>
      <c r="P949" s="2">
        <v>0</v>
      </c>
      <c r="Q949" s="2">
        <v>0</v>
      </c>
      <c r="R949" s="2">
        <v>0</v>
      </c>
      <c r="S949" s="2">
        <v>4</v>
      </c>
      <c r="T949">
        <v>1</v>
      </c>
      <c r="U949">
        <v>22</v>
      </c>
      <c r="V949">
        <v>3</v>
      </c>
      <c r="W949">
        <v>0</v>
      </c>
      <c r="X949">
        <v>2</v>
      </c>
      <c r="Y949">
        <v>5.5</v>
      </c>
      <c r="Z949">
        <v>948</v>
      </c>
    </row>
    <row r="950" spans="1:26">
      <c r="A950" t="s">
        <v>75</v>
      </c>
      <c r="B950" t="s">
        <v>22</v>
      </c>
      <c r="C950" s="1" t="str">
        <f>MID(iccwt20_2024[[#This Row],[Times]],FIND(",",iccwt20_2024[[#This Row],[Times]])+2,LEN(iccwt20_2024[[#This Row],[Times]])-FIND(",",iccwt20_2024[[#This Row],[Times]])-1)</f>
        <v>10:30 AM LOCAL  </v>
      </c>
      <c r="D950" s="1" t="str">
        <f>MID(iccwt20_2024[[#This Row],[Times]],FIND(",",iccwt20_2024[[#This Row],[Times]])-3,6)&amp;" 2024"</f>
        <v> 16, 1 2024</v>
      </c>
      <c r="E950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0" t="str">
        <f>TEXT(DATE(2024,MONTH(DATEVALUE(LEFT(iccwt20_2024[[#This Row],[Times]],3)&amp;" 1")),MID(iccwt20_2024[[#This Row],[Times]],5,2)),"dddd")</f>
        <v>Sunday</v>
      </c>
      <c r="G950" t="s">
        <v>901</v>
      </c>
      <c r="H950" t="s">
        <v>435</v>
      </c>
      <c r="I950" t="s">
        <v>428</v>
      </c>
      <c r="J950" t="s">
        <v>902</v>
      </c>
      <c r="K950" t="s">
        <v>158</v>
      </c>
      <c r="L950" s="2">
        <v>0</v>
      </c>
      <c r="M950" s="2">
        <v>0</v>
      </c>
      <c r="N950" s="2">
        <v>0</v>
      </c>
      <c r="O950" s="2">
        <f>iccwt20_2024[[#This Row],[scored_4s]]+iccwt20_2024[[#This Row],[scored_6s]]</f>
        <v>0</v>
      </c>
      <c r="P950" s="2">
        <v>0</v>
      </c>
      <c r="Q950" s="2">
        <v>0</v>
      </c>
      <c r="R950" s="2">
        <v>0</v>
      </c>
      <c r="S950" s="2">
        <v>4</v>
      </c>
      <c r="T950">
        <v>0</v>
      </c>
      <c r="U950">
        <v>11</v>
      </c>
      <c r="V950">
        <v>2</v>
      </c>
      <c r="W950">
        <v>0</v>
      </c>
      <c r="X950">
        <v>0</v>
      </c>
      <c r="Y950">
        <v>2.79999995231628</v>
      </c>
      <c r="Z950">
        <v>949</v>
      </c>
    </row>
    <row r="951" spans="1:26">
      <c r="A951" t="s">
        <v>75</v>
      </c>
      <c r="B951" t="s">
        <v>22</v>
      </c>
      <c r="C951" s="1" t="str">
        <f>MID(iccwt20_2024[[#This Row],[Times]],FIND(",",iccwt20_2024[[#This Row],[Times]])+2,LEN(iccwt20_2024[[#This Row],[Times]])-FIND(",",iccwt20_2024[[#This Row],[Times]])-1)</f>
        <v>10:30 AM LOCAL  </v>
      </c>
      <c r="D951" s="1" t="str">
        <f>MID(iccwt20_2024[[#This Row],[Times]],FIND(",",iccwt20_2024[[#This Row],[Times]])-3,6)&amp;" 2024"</f>
        <v> 16, 1 2024</v>
      </c>
      <c r="E951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1" t="str">
        <f>TEXT(DATE(2024,MONTH(DATEVALUE(LEFT(iccwt20_2024[[#This Row],[Times]],3)&amp;" 1")),MID(iccwt20_2024[[#This Row],[Times]],5,2)),"dddd")</f>
        <v>Sunday</v>
      </c>
      <c r="G951" t="s">
        <v>901</v>
      </c>
      <c r="H951" t="s">
        <v>435</v>
      </c>
      <c r="I951" t="s">
        <v>428</v>
      </c>
      <c r="J951" t="s">
        <v>902</v>
      </c>
      <c r="K951" t="s">
        <v>14</v>
      </c>
      <c r="L951" s="2">
        <v>0</v>
      </c>
      <c r="M951" s="2">
        <v>0</v>
      </c>
      <c r="N951" s="2">
        <v>0</v>
      </c>
      <c r="O951" s="2">
        <f>iccwt20_2024[[#This Row],[scored_4s]]+iccwt20_2024[[#This Row],[scored_6s]]</f>
        <v>0</v>
      </c>
      <c r="P951" s="2">
        <v>0</v>
      </c>
      <c r="Q951" s="2">
        <v>0</v>
      </c>
      <c r="R951" s="2">
        <v>0</v>
      </c>
      <c r="S951" s="2">
        <v>4</v>
      </c>
      <c r="T951">
        <v>0</v>
      </c>
      <c r="U951">
        <v>17</v>
      </c>
      <c r="V951">
        <v>1</v>
      </c>
      <c r="W951">
        <v>0</v>
      </c>
      <c r="X951">
        <v>0</v>
      </c>
      <c r="Y951">
        <v>4.19999980926514</v>
      </c>
      <c r="Z951">
        <v>950</v>
      </c>
    </row>
    <row r="952" spans="1:26">
      <c r="A952" t="s">
        <v>75</v>
      </c>
      <c r="B952" t="s">
        <v>22</v>
      </c>
      <c r="C952" s="1" t="str">
        <f>MID(iccwt20_2024[[#This Row],[Times]],FIND(",",iccwt20_2024[[#This Row],[Times]])+2,LEN(iccwt20_2024[[#This Row],[Times]])-FIND(",",iccwt20_2024[[#This Row],[Times]])-1)</f>
        <v>10:30 AM LOCAL  </v>
      </c>
      <c r="D952" s="1" t="str">
        <f>MID(iccwt20_2024[[#This Row],[Times]],FIND(",",iccwt20_2024[[#This Row],[Times]])-3,6)&amp;" 2024"</f>
        <v> 16, 1 2024</v>
      </c>
      <c r="E952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2" t="str">
        <f>TEXT(DATE(2024,MONTH(DATEVALUE(LEFT(iccwt20_2024[[#This Row],[Times]],3)&amp;" 1")),MID(iccwt20_2024[[#This Row],[Times]],5,2)),"dddd")</f>
        <v>Sunday</v>
      </c>
      <c r="G952" t="s">
        <v>901</v>
      </c>
      <c r="H952" t="s">
        <v>435</v>
      </c>
      <c r="I952" t="s">
        <v>428</v>
      </c>
      <c r="J952" t="s">
        <v>902</v>
      </c>
      <c r="K952" t="s">
        <v>340</v>
      </c>
      <c r="L952" s="2">
        <v>0</v>
      </c>
      <c r="M952" s="2">
        <v>0</v>
      </c>
      <c r="N952" s="2">
        <v>0</v>
      </c>
      <c r="O952" s="2">
        <f>iccwt20_2024[[#This Row],[scored_4s]]+iccwt20_2024[[#This Row],[scored_6s]]</f>
        <v>0</v>
      </c>
      <c r="P952" s="2">
        <v>0</v>
      </c>
      <c r="Q952" s="2">
        <v>0</v>
      </c>
      <c r="R952" s="2">
        <v>0</v>
      </c>
      <c r="S952" s="2">
        <v>3</v>
      </c>
      <c r="T952">
        <v>0</v>
      </c>
      <c r="U952">
        <v>31</v>
      </c>
      <c r="V952">
        <v>0</v>
      </c>
      <c r="W952">
        <v>0</v>
      </c>
      <c r="X952">
        <v>2</v>
      </c>
      <c r="Y952">
        <v>10.3000001907349</v>
      </c>
      <c r="Z952">
        <v>951</v>
      </c>
    </row>
    <row r="953" spans="1:26">
      <c r="A953" t="s">
        <v>75</v>
      </c>
      <c r="B953" t="s">
        <v>22</v>
      </c>
      <c r="C953" s="1" t="str">
        <f>MID(iccwt20_2024[[#This Row],[Times]],FIND(",",iccwt20_2024[[#This Row],[Times]])+2,LEN(iccwt20_2024[[#This Row],[Times]])-FIND(",",iccwt20_2024[[#This Row],[Times]])-1)</f>
        <v>10:30 AM LOCAL  </v>
      </c>
      <c r="D953" s="1" t="str">
        <f>MID(iccwt20_2024[[#This Row],[Times]],FIND(",",iccwt20_2024[[#This Row],[Times]])-3,6)&amp;" 2024"</f>
        <v> 16, 1 2024</v>
      </c>
      <c r="E953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3" t="str">
        <f>TEXT(DATE(2024,MONTH(DATEVALUE(LEFT(iccwt20_2024[[#This Row],[Times]],3)&amp;" 1")),MID(iccwt20_2024[[#This Row],[Times]],5,2)),"dddd")</f>
        <v>Sunday</v>
      </c>
      <c r="G953" t="s">
        <v>901</v>
      </c>
      <c r="H953" t="s">
        <v>435</v>
      </c>
      <c r="I953" t="s">
        <v>428</v>
      </c>
      <c r="J953" t="s">
        <v>902</v>
      </c>
      <c r="K953" t="s">
        <v>169</v>
      </c>
      <c r="L953" s="2">
        <v>0</v>
      </c>
      <c r="M953" s="2">
        <v>0</v>
      </c>
      <c r="N953" s="2">
        <v>0</v>
      </c>
      <c r="O953" s="2">
        <f>iccwt20_2024[[#This Row],[scored_4s]]+iccwt20_2024[[#This Row],[scored_6s]]</f>
        <v>0</v>
      </c>
      <c r="P953" s="2">
        <v>0</v>
      </c>
      <c r="Q953" s="2">
        <v>0</v>
      </c>
      <c r="R953" s="2">
        <v>0</v>
      </c>
      <c r="S953" s="2">
        <v>1</v>
      </c>
      <c r="T953">
        <v>0</v>
      </c>
      <c r="U953">
        <v>11</v>
      </c>
      <c r="V953">
        <v>0</v>
      </c>
      <c r="W953">
        <v>0</v>
      </c>
      <c r="X953">
        <v>0</v>
      </c>
      <c r="Y953">
        <v>11</v>
      </c>
      <c r="Z953">
        <v>952</v>
      </c>
    </row>
    <row r="954" spans="1:26">
      <c r="A954" t="s">
        <v>75</v>
      </c>
      <c r="B954" t="s">
        <v>22</v>
      </c>
      <c r="C954" s="1" t="str">
        <f>MID(iccwt20_2024[[#This Row],[Times]],FIND(",",iccwt20_2024[[#This Row],[Times]])+2,LEN(iccwt20_2024[[#This Row],[Times]])-FIND(",",iccwt20_2024[[#This Row],[Times]])-1)</f>
        <v>10:30 AM LOCAL  </v>
      </c>
      <c r="D954" s="1" t="str">
        <f>MID(iccwt20_2024[[#This Row],[Times]],FIND(",",iccwt20_2024[[#This Row],[Times]])-3,6)&amp;" 2024"</f>
        <v> 16, 1 2024</v>
      </c>
      <c r="E954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4" t="str">
        <f>TEXT(DATE(2024,MONTH(DATEVALUE(LEFT(iccwt20_2024[[#This Row],[Times]],3)&amp;" 1")),MID(iccwt20_2024[[#This Row],[Times]],5,2)),"dddd")</f>
        <v>Sunday</v>
      </c>
      <c r="G954" t="s">
        <v>901</v>
      </c>
      <c r="H954" t="s">
        <v>428</v>
      </c>
      <c r="I954" t="s">
        <v>435</v>
      </c>
      <c r="J954" t="s">
        <v>911</v>
      </c>
      <c r="K954" t="s">
        <v>228</v>
      </c>
      <c r="L954" s="2">
        <v>0</v>
      </c>
      <c r="M954" s="2">
        <v>0</v>
      </c>
      <c r="N954" s="2">
        <v>0</v>
      </c>
      <c r="O954" s="2">
        <f>iccwt20_2024[[#This Row],[scored_4s]]+iccwt20_2024[[#This Row],[scored_6s]]</f>
        <v>0</v>
      </c>
      <c r="P954" s="2">
        <v>0</v>
      </c>
      <c r="Q954" s="2">
        <v>0</v>
      </c>
      <c r="R954" s="2">
        <v>0</v>
      </c>
      <c r="S954" s="2">
        <v>4</v>
      </c>
      <c r="T954">
        <v>0</v>
      </c>
      <c r="U954">
        <v>24</v>
      </c>
      <c r="V954">
        <v>1</v>
      </c>
      <c r="W954">
        <v>0</v>
      </c>
      <c r="X954">
        <v>1</v>
      </c>
      <c r="Y954">
        <v>6</v>
      </c>
      <c r="Z954">
        <v>953</v>
      </c>
    </row>
    <row r="955" spans="1:26">
      <c r="A955" t="s">
        <v>75</v>
      </c>
      <c r="B955" t="s">
        <v>22</v>
      </c>
      <c r="C955" s="1" t="str">
        <f>MID(iccwt20_2024[[#This Row],[Times]],FIND(",",iccwt20_2024[[#This Row],[Times]])+2,LEN(iccwt20_2024[[#This Row],[Times]])-FIND(",",iccwt20_2024[[#This Row],[Times]])-1)</f>
        <v>10:30 AM LOCAL  </v>
      </c>
      <c r="D955" s="1" t="str">
        <f>MID(iccwt20_2024[[#This Row],[Times]],FIND(",",iccwt20_2024[[#This Row],[Times]])-3,6)&amp;" 2024"</f>
        <v> 16, 1 2024</v>
      </c>
      <c r="E955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5" t="str">
        <f>TEXT(DATE(2024,MONTH(DATEVALUE(LEFT(iccwt20_2024[[#This Row],[Times]],3)&amp;" 1")),MID(iccwt20_2024[[#This Row],[Times]],5,2)),"dddd")</f>
        <v>Sunday</v>
      </c>
      <c r="G955" t="s">
        <v>901</v>
      </c>
      <c r="H955" t="s">
        <v>428</v>
      </c>
      <c r="I955" t="s">
        <v>435</v>
      </c>
      <c r="J955" t="s">
        <v>911</v>
      </c>
      <c r="K955" t="s">
        <v>187</v>
      </c>
      <c r="L955" s="2">
        <v>0</v>
      </c>
      <c r="M955" s="2">
        <v>0</v>
      </c>
      <c r="N955" s="2">
        <v>0</v>
      </c>
      <c r="O955" s="2">
        <f>iccwt20_2024[[#This Row],[scored_4s]]+iccwt20_2024[[#This Row],[scored_6s]]</f>
        <v>0</v>
      </c>
      <c r="P955" s="2">
        <v>0</v>
      </c>
      <c r="Q955" s="2">
        <v>0</v>
      </c>
      <c r="R955" s="2">
        <v>0</v>
      </c>
      <c r="S955" s="2">
        <v>3</v>
      </c>
      <c r="T955">
        <v>1</v>
      </c>
      <c r="U955">
        <v>17</v>
      </c>
      <c r="V955">
        <v>0</v>
      </c>
      <c r="W955">
        <v>0</v>
      </c>
      <c r="X955">
        <v>0</v>
      </c>
      <c r="Y955">
        <v>5.69999980926514</v>
      </c>
      <c r="Z955">
        <v>954</v>
      </c>
    </row>
    <row r="956" spans="1:26">
      <c r="A956" t="s">
        <v>75</v>
      </c>
      <c r="B956" t="s">
        <v>22</v>
      </c>
      <c r="C956" s="1" t="str">
        <f>MID(iccwt20_2024[[#This Row],[Times]],FIND(",",iccwt20_2024[[#This Row],[Times]])+2,LEN(iccwt20_2024[[#This Row],[Times]])-FIND(",",iccwt20_2024[[#This Row],[Times]])-1)</f>
        <v>10:30 AM LOCAL  </v>
      </c>
      <c r="D956" s="1" t="str">
        <f>MID(iccwt20_2024[[#This Row],[Times]],FIND(",",iccwt20_2024[[#This Row],[Times]])-3,6)&amp;" 2024"</f>
        <v> 16, 1 2024</v>
      </c>
      <c r="E956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6" t="str">
        <f>TEXT(DATE(2024,MONTH(DATEVALUE(LEFT(iccwt20_2024[[#This Row],[Times]],3)&amp;" 1")),MID(iccwt20_2024[[#This Row],[Times]],5,2)),"dddd")</f>
        <v>Sunday</v>
      </c>
      <c r="G956" t="s">
        <v>901</v>
      </c>
      <c r="H956" t="s">
        <v>428</v>
      </c>
      <c r="I956" t="s">
        <v>435</v>
      </c>
      <c r="J956" t="s">
        <v>911</v>
      </c>
      <c r="K956" t="s">
        <v>93</v>
      </c>
      <c r="L956" s="2">
        <v>0</v>
      </c>
      <c r="M956" s="2">
        <v>0</v>
      </c>
      <c r="N956" s="2">
        <v>0</v>
      </c>
      <c r="O956" s="2">
        <f>iccwt20_2024[[#This Row],[scored_4s]]+iccwt20_2024[[#This Row],[scored_6s]]</f>
        <v>0</v>
      </c>
      <c r="P956" s="2">
        <v>0</v>
      </c>
      <c r="Q956" s="2">
        <v>0</v>
      </c>
      <c r="R956" s="2">
        <v>0</v>
      </c>
      <c r="S956" s="2">
        <v>4</v>
      </c>
      <c r="T956">
        <v>0</v>
      </c>
      <c r="U956">
        <v>15</v>
      </c>
      <c r="V956">
        <v>3</v>
      </c>
      <c r="W956">
        <v>0</v>
      </c>
      <c r="X956">
        <v>1</v>
      </c>
      <c r="Y956">
        <v>3.79999995231628</v>
      </c>
      <c r="Z956">
        <v>955</v>
      </c>
    </row>
    <row r="957" spans="1:26">
      <c r="A957" t="s">
        <v>75</v>
      </c>
      <c r="B957" t="s">
        <v>22</v>
      </c>
      <c r="C957" s="1" t="str">
        <f>MID(iccwt20_2024[[#This Row],[Times]],FIND(",",iccwt20_2024[[#This Row],[Times]])+2,LEN(iccwt20_2024[[#This Row],[Times]])-FIND(",",iccwt20_2024[[#This Row],[Times]])-1)</f>
        <v>10:30 AM LOCAL  </v>
      </c>
      <c r="D957" s="1" t="str">
        <f>MID(iccwt20_2024[[#This Row],[Times]],FIND(",",iccwt20_2024[[#This Row],[Times]])-3,6)&amp;" 2024"</f>
        <v> 16, 1 2024</v>
      </c>
      <c r="E957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7" t="str">
        <f>TEXT(DATE(2024,MONTH(DATEVALUE(LEFT(iccwt20_2024[[#This Row],[Times]],3)&amp;" 1")),MID(iccwt20_2024[[#This Row],[Times]],5,2)),"dddd")</f>
        <v>Sunday</v>
      </c>
      <c r="G957" t="s">
        <v>901</v>
      </c>
      <c r="H957" t="s">
        <v>428</v>
      </c>
      <c r="I957" t="s">
        <v>435</v>
      </c>
      <c r="J957" t="s">
        <v>911</v>
      </c>
      <c r="K957" t="s">
        <v>99</v>
      </c>
      <c r="L957" s="2">
        <v>0</v>
      </c>
      <c r="M957" s="2">
        <v>0</v>
      </c>
      <c r="N957" s="2">
        <v>0</v>
      </c>
      <c r="O957" s="2">
        <f>iccwt20_2024[[#This Row],[scored_4s]]+iccwt20_2024[[#This Row],[scored_6s]]</f>
        <v>0</v>
      </c>
      <c r="P957" s="2">
        <v>0</v>
      </c>
      <c r="Q957" s="2">
        <v>0</v>
      </c>
      <c r="R957" s="2">
        <v>0</v>
      </c>
      <c r="S957" s="2">
        <v>2</v>
      </c>
      <c r="T957">
        <v>0</v>
      </c>
      <c r="U957">
        <v>11</v>
      </c>
      <c r="V957">
        <v>1</v>
      </c>
      <c r="W957">
        <v>0</v>
      </c>
      <c r="X957">
        <v>0</v>
      </c>
      <c r="Y957">
        <v>5.5</v>
      </c>
      <c r="Z957">
        <v>956</v>
      </c>
    </row>
    <row r="958" spans="1:26">
      <c r="A958" t="s">
        <v>75</v>
      </c>
      <c r="B958" t="s">
        <v>22</v>
      </c>
      <c r="C958" s="1" t="str">
        <f>MID(iccwt20_2024[[#This Row],[Times]],FIND(",",iccwt20_2024[[#This Row],[Times]])+2,LEN(iccwt20_2024[[#This Row],[Times]])-FIND(",",iccwt20_2024[[#This Row],[Times]])-1)</f>
        <v>10:30 AM LOCAL  </v>
      </c>
      <c r="D958" s="1" t="str">
        <f>MID(iccwt20_2024[[#This Row],[Times]],FIND(",",iccwt20_2024[[#This Row],[Times]])-3,6)&amp;" 2024"</f>
        <v> 16, 1 2024</v>
      </c>
      <c r="E958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8" t="str">
        <f>TEXT(DATE(2024,MONTH(DATEVALUE(LEFT(iccwt20_2024[[#This Row],[Times]],3)&amp;" 1")),MID(iccwt20_2024[[#This Row],[Times]],5,2)),"dddd")</f>
        <v>Sunday</v>
      </c>
      <c r="G958" t="s">
        <v>901</v>
      </c>
      <c r="H958" t="s">
        <v>428</v>
      </c>
      <c r="I958" t="s">
        <v>435</v>
      </c>
      <c r="J958" t="s">
        <v>911</v>
      </c>
      <c r="K958" t="s">
        <v>123</v>
      </c>
      <c r="L958" s="2">
        <v>0</v>
      </c>
      <c r="M958" s="2">
        <v>0</v>
      </c>
      <c r="N958" s="2">
        <v>0</v>
      </c>
      <c r="O958" s="2">
        <f>iccwt20_2024[[#This Row],[scored_4s]]+iccwt20_2024[[#This Row],[scored_6s]]</f>
        <v>0</v>
      </c>
      <c r="P958" s="2">
        <v>0</v>
      </c>
      <c r="Q958" s="2">
        <v>0</v>
      </c>
      <c r="R958" s="2">
        <v>0</v>
      </c>
      <c r="S958" s="2">
        <v>4</v>
      </c>
      <c r="T958">
        <v>0</v>
      </c>
      <c r="U958">
        <v>24</v>
      </c>
      <c r="V958">
        <v>2</v>
      </c>
      <c r="W958">
        <v>0</v>
      </c>
      <c r="X958">
        <v>0</v>
      </c>
      <c r="Y958">
        <v>6</v>
      </c>
      <c r="Z958">
        <v>957</v>
      </c>
    </row>
    <row r="959" spans="1:26">
      <c r="A959" t="s">
        <v>75</v>
      </c>
      <c r="B959" t="s">
        <v>22</v>
      </c>
      <c r="C959" s="1" t="str">
        <f>MID(iccwt20_2024[[#This Row],[Times]],FIND(",",iccwt20_2024[[#This Row],[Times]])+2,LEN(iccwt20_2024[[#This Row],[Times]])-FIND(",",iccwt20_2024[[#This Row],[Times]])-1)</f>
        <v>10:30 AM LOCAL  </v>
      </c>
      <c r="D959" s="1" t="str">
        <f>MID(iccwt20_2024[[#This Row],[Times]],FIND(",",iccwt20_2024[[#This Row],[Times]])-3,6)&amp;" 2024"</f>
        <v> 16, 1 2024</v>
      </c>
      <c r="E959" s="1">
        <f>DATE(2024,MID(iccwt20_2024[[#This Row],[Date]],FIND(" ",iccwt20_2024[[#This Row],[Date]])+1,2),LEFT(iccwt20_2024[[#This Row],[Date]],FIND(",",iccwt20_2024[[#This Row],[Date]])-1))+TIMEVALUE(LEFT(iccwt20_2024[[#This Row],[Time]],8))</f>
        <v>45763.4375</v>
      </c>
      <c r="F959" t="str">
        <f>TEXT(DATE(2024,MONTH(DATEVALUE(LEFT(iccwt20_2024[[#This Row],[Times]],3)&amp;" 1")),MID(iccwt20_2024[[#This Row],[Times]],5,2)),"dddd")</f>
        <v>Sunday</v>
      </c>
      <c r="G959" t="s">
        <v>901</v>
      </c>
      <c r="H959" t="s">
        <v>428</v>
      </c>
      <c r="I959" t="s">
        <v>435</v>
      </c>
      <c r="J959" t="s">
        <v>911</v>
      </c>
      <c r="K959" t="s">
        <v>146</v>
      </c>
      <c r="L959" s="2">
        <v>0</v>
      </c>
      <c r="M959" s="2">
        <v>0</v>
      </c>
      <c r="N959" s="2">
        <v>0</v>
      </c>
      <c r="O959" s="2">
        <f>iccwt20_2024[[#This Row],[scored_4s]]+iccwt20_2024[[#This Row],[scored_6s]]</f>
        <v>0</v>
      </c>
      <c r="P959" s="2">
        <v>0</v>
      </c>
      <c r="Q959" s="2">
        <v>0</v>
      </c>
      <c r="R959" s="2">
        <v>0</v>
      </c>
      <c r="S959" s="2">
        <v>2</v>
      </c>
      <c r="T959">
        <v>0</v>
      </c>
      <c r="U959">
        <v>19</v>
      </c>
      <c r="V959">
        <v>0</v>
      </c>
      <c r="W959">
        <v>0</v>
      </c>
      <c r="X959">
        <v>1</v>
      </c>
      <c r="Y959">
        <v>10.3999996185303</v>
      </c>
      <c r="Z959">
        <v>958</v>
      </c>
    </row>
    <row r="960" spans="1:26">
      <c r="A960" t="s">
        <v>35</v>
      </c>
      <c r="B960" t="s">
        <v>16</v>
      </c>
      <c r="C960" s="1" t="str">
        <f>MID(iccwt20_2024[[#This Row],[Times]],FIND(",",iccwt20_2024[[#This Row],[Times]])+2,LEN(iccwt20_2024[[#This Row],[Times]])-FIND(",",iccwt20_2024[[#This Row],[Times]])-1)</f>
        <v>07:30 PM LOCAL  </v>
      </c>
      <c r="D960" s="1" t="str">
        <f>MID(iccwt20_2024[[#This Row],[Times]],FIND(",",iccwt20_2024[[#This Row],[Times]])-3,6)&amp;" 2024"</f>
        <v> 16, 0 2024</v>
      </c>
      <c r="E960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0" t="str">
        <f>TEXT(DATE(2024,MONTH(DATEVALUE(LEFT(iccwt20_2024[[#This Row],[Times]],3)&amp;" 1")),MID(iccwt20_2024[[#This Row],[Times]],5,2)),"dddd")</f>
        <v>Sunday</v>
      </c>
      <c r="G960" t="s">
        <v>919</v>
      </c>
      <c r="H960" t="s">
        <v>430</v>
      </c>
      <c r="I960" t="s">
        <v>424</v>
      </c>
      <c r="J960" t="s">
        <v>920</v>
      </c>
      <c r="K960" t="s">
        <v>358</v>
      </c>
      <c r="L960" s="2">
        <v>0</v>
      </c>
      <c r="M960" s="2">
        <v>0</v>
      </c>
      <c r="N960" s="2">
        <v>0</v>
      </c>
      <c r="O960" s="2">
        <f>iccwt20_2024[[#This Row],[scored_4s]]+iccwt20_2024[[#This Row],[scored_6s]]</f>
        <v>0</v>
      </c>
      <c r="P960" s="2">
        <v>0</v>
      </c>
      <c r="Q960" s="2">
        <v>0</v>
      </c>
      <c r="R960" s="2">
        <v>0</v>
      </c>
      <c r="S960" s="2">
        <v>3</v>
      </c>
      <c r="T960">
        <v>0</v>
      </c>
      <c r="U960">
        <v>10</v>
      </c>
      <c r="V960">
        <v>2</v>
      </c>
      <c r="W960">
        <v>0</v>
      </c>
      <c r="X960">
        <v>0</v>
      </c>
      <c r="Y960">
        <v>3.29999995231628</v>
      </c>
      <c r="Z960">
        <v>959</v>
      </c>
    </row>
    <row r="961" spans="1:26">
      <c r="A961" t="s">
        <v>35</v>
      </c>
      <c r="B961" t="s">
        <v>16</v>
      </c>
      <c r="C961" s="1" t="str">
        <f>MID(iccwt20_2024[[#This Row],[Times]],FIND(",",iccwt20_2024[[#This Row],[Times]])+2,LEN(iccwt20_2024[[#This Row],[Times]])-FIND(",",iccwt20_2024[[#This Row],[Times]])-1)</f>
        <v>07:30 PM LOCAL  </v>
      </c>
      <c r="D961" s="1" t="str">
        <f>MID(iccwt20_2024[[#This Row],[Times]],FIND(",",iccwt20_2024[[#This Row],[Times]])-3,6)&amp;" 2024"</f>
        <v> 16, 0 2024</v>
      </c>
      <c r="E961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1" t="str">
        <f>TEXT(DATE(2024,MONTH(DATEVALUE(LEFT(iccwt20_2024[[#This Row],[Times]],3)&amp;" 1")),MID(iccwt20_2024[[#This Row],[Times]],5,2)),"dddd")</f>
        <v>Sunday</v>
      </c>
      <c r="G961" t="s">
        <v>919</v>
      </c>
      <c r="H961" t="s">
        <v>430</v>
      </c>
      <c r="I961" t="s">
        <v>424</v>
      </c>
      <c r="J961" t="s">
        <v>920</v>
      </c>
      <c r="K961" t="s">
        <v>137</v>
      </c>
      <c r="L961" s="2">
        <v>0</v>
      </c>
      <c r="M961" s="2">
        <v>0</v>
      </c>
      <c r="N961" s="2">
        <v>0</v>
      </c>
      <c r="O961" s="2">
        <f>iccwt20_2024[[#This Row],[scored_4s]]+iccwt20_2024[[#This Row],[scored_6s]]</f>
        <v>0</v>
      </c>
      <c r="P961" s="2">
        <v>0</v>
      </c>
      <c r="Q961" s="2">
        <v>0</v>
      </c>
      <c r="R961" s="2">
        <v>0</v>
      </c>
      <c r="S961" s="2">
        <v>3</v>
      </c>
      <c r="T961">
        <v>0</v>
      </c>
      <c r="U961">
        <v>22</v>
      </c>
      <c r="V961">
        <v>2</v>
      </c>
      <c r="W961">
        <v>0</v>
      </c>
      <c r="X961">
        <v>0</v>
      </c>
      <c r="Y961">
        <v>6.30000019073486</v>
      </c>
      <c r="Z961">
        <v>960</v>
      </c>
    </row>
    <row r="962" spans="1:26">
      <c r="A962" t="s">
        <v>35</v>
      </c>
      <c r="B962" t="s">
        <v>16</v>
      </c>
      <c r="C962" s="1" t="str">
        <f>MID(iccwt20_2024[[#This Row],[Times]],FIND(",",iccwt20_2024[[#This Row],[Times]])+2,LEN(iccwt20_2024[[#This Row],[Times]])-FIND(",",iccwt20_2024[[#This Row],[Times]])-1)</f>
        <v>07:30 PM LOCAL  </v>
      </c>
      <c r="D962" s="1" t="str">
        <f>MID(iccwt20_2024[[#This Row],[Times]],FIND(",",iccwt20_2024[[#This Row],[Times]])-3,6)&amp;" 2024"</f>
        <v> 16, 0 2024</v>
      </c>
      <c r="E962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2" t="str">
        <f>TEXT(DATE(2024,MONTH(DATEVALUE(LEFT(iccwt20_2024[[#This Row],[Times]],3)&amp;" 1")),MID(iccwt20_2024[[#This Row],[Times]],5,2)),"dddd")</f>
        <v>Sunday</v>
      </c>
      <c r="G962" t="s">
        <v>919</v>
      </c>
      <c r="H962" t="s">
        <v>430</v>
      </c>
      <c r="I962" t="s">
        <v>424</v>
      </c>
      <c r="J962" t="s">
        <v>920</v>
      </c>
      <c r="K962" t="s">
        <v>319</v>
      </c>
      <c r="L962" s="2">
        <v>0</v>
      </c>
      <c r="M962" s="2">
        <v>0</v>
      </c>
      <c r="N962" s="2">
        <v>0</v>
      </c>
      <c r="O962" s="2">
        <f>iccwt20_2024[[#This Row],[scored_4s]]+iccwt20_2024[[#This Row],[scored_6s]]</f>
        <v>0</v>
      </c>
      <c r="P962" s="2">
        <v>0</v>
      </c>
      <c r="Q962" s="2">
        <v>0</v>
      </c>
      <c r="R962" s="2">
        <v>0</v>
      </c>
      <c r="S962" s="2">
        <v>4</v>
      </c>
      <c r="T962">
        <v>1</v>
      </c>
      <c r="U962">
        <v>20</v>
      </c>
      <c r="V962">
        <v>2</v>
      </c>
      <c r="W962">
        <v>0</v>
      </c>
      <c r="X962">
        <v>0</v>
      </c>
      <c r="Y962">
        <v>5</v>
      </c>
      <c r="Z962">
        <v>961</v>
      </c>
    </row>
    <row r="963" spans="1:26">
      <c r="A963" t="s">
        <v>35</v>
      </c>
      <c r="B963" t="s">
        <v>16</v>
      </c>
      <c r="C963" s="1" t="str">
        <f>MID(iccwt20_2024[[#This Row],[Times]],FIND(",",iccwt20_2024[[#This Row],[Times]])+2,LEN(iccwt20_2024[[#This Row],[Times]])-FIND(",",iccwt20_2024[[#This Row],[Times]])-1)</f>
        <v>07:30 PM LOCAL  </v>
      </c>
      <c r="D963" s="1" t="str">
        <f>MID(iccwt20_2024[[#This Row],[Times]],FIND(",",iccwt20_2024[[#This Row],[Times]])-3,6)&amp;" 2024"</f>
        <v> 16, 0 2024</v>
      </c>
      <c r="E963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3" t="str">
        <f>TEXT(DATE(2024,MONTH(DATEVALUE(LEFT(iccwt20_2024[[#This Row],[Times]],3)&amp;" 1")),MID(iccwt20_2024[[#This Row],[Times]],5,2)),"dddd")</f>
        <v>Sunday</v>
      </c>
      <c r="G963" t="s">
        <v>919</v>
      </c>
      <c r="H963" t="s">
        <v>430</v>
      </c>
      <c r="I963" t="s">
        <v>424</v>
      </c>
      <c r="J963" t="s">
        <v>920</v>
      </c>
      <c r="K963" t="s">
        <v>212</v>
      </c>
      <c r="L963" s="2">
        <v>0</v>
      </c>
      <c r="M963" s="2">
        <v>0</v>
      </c>
      <c r="N963" s="2">
        <v>0</v>
      </c>
      <c r="O963" s="2">
        <f>iccwt20_2024[[#This Row],[scored_4s]]+iccwt20_2024[[#This Row],[scored_6s]]</f>
        <v>0</v>
      </c>
      <c r="P963" s="2">
        <v>0</v>
      </c>
      <c r="Q963" s="2">
        <v>0</v>
      </c>
      <c r="R963" s="2">
        <v>0</v>
      </c>
      <c r="S963" s="2">
        <v>4</v>
      </c>
      <c r="T963">
        <v>0</v>
      </c>
      <c r="U963">
        <v>17</v>
      </c>
      <c r="V963">
        <v>2</v>
      </c>
      <c r="W963">
        <v>0</v>
      </c>
      <c r="X963">
        <v>1</v>
      </c>
      <c r="Y963">
        <v>4.19999980926514</v>
      </c>
      <c r="Z963">
        <v>962</v>
      </c>
    </row>
    <row r="964" spans="1:26">
      <c r="A964" t="s">
        <v>35</v>
      </c>
      <c r="B964" t="s">
        <v>16</v>
      </c>
      <c r="C964" s="1" t="str">
        <f>MID(iccwt20_2024[[#This Row],[Times]],FIND(",",iccwt20_2024[[#This Row],[Times]])+2,LEN(iccwt20_2024[[#This Row],[Times]])-FIND(",",iccwt20_2024[[#This Row],[Times]])-1)</f>
        <v>07:30 PM LOCAL  </v>
      </c>
      <c r="D964" s="1" t="str">
        <f>MID(iccwt20_2024[[#This Row],[Times]],FIND(",",iccwt20_2024[[#This Row],[Times]])-3,6)&amp;" 2024"</f>
        <v> 16, 0 2024</v>
      </c>
      <c r="E964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4" t="str">
        <f>TEXT(DATE(2024,MONTH(DATEVALUE(LEFT(iccwt20_2024[[#This Row],[Times]],3)&amp;" 1")),MID(iccwt20_2024[[#This Row],[Times]],5,2)),"dddd")</f>
        <v>Sunday</v>
      </c>
      <c r="G964" t="s">
        <v>919</v>
      </c>
      <c r="H964" t="s">
        <v>430</v>
      </c>
      <c r="I964" t="s">
        <v>424</v>
      </c>
      <c r="J964" t="s">
        <v>920</v>
      </c>
      <c r="K964" t="s">
        <v>210</v>
      </c>
      <c r="L964" s="2">
        <v>0</v>
      </c>
      <c r="M964" s="2">
        <v>0</v>
      </c>
      <c r="N964" s="2">
        <v>0</v>
      </c>
      <c r="O964" s="2">
        <f>iccwt20_2024[[#This Row],[scored_4s]]+iccwt20_2024[[#This Row],[scored_6s]]</f>
        <v>0</v>
      </c>
      <c r="P964" s="2">
        <v>0</v>
      </c>
      <c r="Q964" s="2">
        <v>0</v>
      </c>
      <c r="R964" s="2">
        <v>0</v>
      </c>
      <c r="S964" s="2">
        <v>4</v>
      </c>
      <c r="T964">
        <v>0</v>
      </c>
      <c r="U964">
        <v>22</v>
      </c>
      <c r="V964">
        <v>0</v>
      </c>
      <c r="W964">
        <v>0</v>
      </c>
      <c r="X964">
        <v>2</v>
      </c>
      <c r="Y964">
        <v>5.5</v>
      </c>
      <c r="Z964">
        <v>963</v>
      </c>
    </row>
    <row r="965" spans="1:26">
      <c r="A965" t="s">
        <v>35</v>
      </c>
      <c r="B965" t="s">
        <v>16</v>
      </c>
      <c r="C965" s="1" t="str">
        <f>MID(iccwt20_2024[[#This Row],[Times]],FIND(",",iccwt20_2024[[#This Row],[Times]])+2,LEN(iccwt20_2024[[#This Row],[Times]])-FIND(",",iccwt20_2024[[#This Row],[Times]])-1)</f>
        <v>07:30 PM LOCAL  </v>
      </c>
      <c r="D965" s="1" t="str">
        <f>MID(iccwt20_2024[[#This Row],[Times]],FIND(",",iccwt20_2024[[#This Row],[Times]])-3,6)&amp;" 2024"</f>
        <v> 16, 0 2024</v>
      </c>
      <c r="E965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5" t="str">
        <f>TEXT(DATE(2024,MONTH(DATEVALUE(LEFT(iccwt20_2024[[#This Row],[Times]],3)&amp;" 1")),MID(iccwt20_2024[[#This Row],[Times]],5,2)),"dddd")</f>
        <v>Sunday</v>
      </c>
      <c r="G965" t="s">
        <v>919</v>
      </c>
      <c r="H965" t="s">
        <v>430</v>
      </c>
      <c r="I965" t="s">
        <v>424</v>
      </c>
      <c r="J965" t="s">
        <v>920</v>
      </c>
      <c r="K965" t="s">
        <v>18</v>
      </c>
      <c r="L965" s="2">
        <v>0</v>
      </c>
      <c r="M965" s="2">
        <v>0</v>
      </c>
      <c r="N965" s="2">
        <v>0</v>
      </c>
      <c r="O965" s="2">
        <f>iccwt20_2024[[#This Row],[scored_4s]]+iccwt20_2024[[#This Row],[scored_6s]]</f>
        <v>0</v>
      </c>
      <c r="P965" s="2">
        <v>0</v>
      </c>
      <c r="Q965" s="2">
        <v>0</v>
      </c>
      <c r="R965" s="2">
        <v>0</v>
      </c>
      <c r="S965" s="2">
        <v>1</v>
      </c>
      <c r="T965">
        <v>2</v>
      </c>
      <c r="U965">
        <v>10</v>
      </c>
      <c r="V965">
        <v>0</v>
      </c>
      <c r="W965">
        <v>0</v>
      </c>
      <c r="X965">
        <v>2</v>
      </c>
      <c r="Y965">
        <v>10</v>
      </c>
      <c r="Z965">
        <v>964</v>
      </c>
    </row>
    <row r="966" spans="1:26">
      <c r="A966" t="s">
        <v>35</v>
      </c>
      <c r="B966" t="s">
        <v>16</v>
      </c>
      <c r="C966" s="1" t="str">
        <f>MID(iccwt20_2024[[#This Row],[Times]],FIND(",",iccwt20_2024[[#This Row],[Times]])+2,LEN(iccwt20_2024[[#This Row],[Times]])-FIND(",",iccwt20_2024[[#This Row],[Times]])-1)</f>
        <v>07:30 PM LOCAL  </v>
      </c>
      <c r="D966" s="1" t="str">
        <f>MID(iccwt20_2024[[#This Row],[Times]],FIND(",",iccwt20_2024[[#This Row],[Times]])-3,6)&amp;" 2024"</f>
        <v> 16, 0 2024</v>
      </c>
      <c r="E966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6" t="str">
        <f>TEXT(DATE(2024,MONTH(DATEVALUE(LEFT(iccwt20_2024[[#This Row],[Times]],3)&amp;" 1")),MID(iccwt20_2024[[#This Row],[Times]],5,2)),"dddd")</f>
        <v>Sunday</v>
      </c>
      <c r="G966" t="s">
        <v>919</v>
      </c>
      <c r="H966" t="s">
        <v>424</v>
      </c>
      <c r="I966" t="s">
        <v>430</v>
      </c>
      <c r="J966" t="s">
        <v>930</v>
      </c>
      <c r="K966" t="s">
        <v>371</v>
      </c>
      <c r="L966" s="2">
        <v>0</v>
      </c>
      <c r="M966" s="2">
        <v>0</v>
      </c>
      <c r="N966" s="2">
        <v>0</v>
      </c>
      <c r="O966" s="2">
        <f>iccwt20_2024[[#This Row],[scored_4s]]+iccwt20_2024[[#This Row],[scored_6s]]</f>
        <v>0</v>
      </c>
      <c r="P966" s="2">
        <v>0</v>
      </c>
      <c r="Q966" s="2">
        <v>0</v>
      </c>
      <c r="R966" s="2">
        <v>0</v>
      </c>
      <c r="S966" s="2">
        <v>4</v>
      </c>
      <c r="T966">
        <v>0</v>
      </c>
      <c r="U966">
        <v>7</v>
      </c>
      <c r="V966">
        <v>4</v>
      </c>
      <c r="W966">
        <v>0</v>
      </c>
      <c r="X966">
        <v>1</v>
      </c>
      <c r="Y966">
        <v>1.79999995231628</v>
      </c>
      <c r="Z966">
        <v>965</v>
      </c>
    </row>
    <row r="967" spans="1:26">
      <c r="A967" t="s">
        <v>35</v>
      </c>
      <c r="B967" t="s">
        <v>16</v>
      </c>
      <c r="C967" s="1" t="str">
        <f>MID(iccwt20_2024[[#This Row],[Times]],FIND(",",iccwt20_2024[[#This Row],[Times]])+2,LEN(iccwt20_2024[[#This Row],[Times]])-FIND(",",iccwt20_2024[[#This Row],[Times]])-1)</f>
        <v>07:30 PM LOCAL  </v>
      </c>
      <c r="D967" s="1" t="str">
        <f>MID(iccwt20_2024[[#This Row],[Times]],FIND(",",iccwt20_2024[[#This Row],[Times]])-3,6)&amp;" 2024"</f>
        <v> 16, 0 2024</v>
      </c>
      <c r="E967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7" t="str">
        <f>TEXT(DATE(2024,MONTH(DATEVALUE(LEFT(iccwt20_2024[[#This Row],[Times]],3)&amp;" 1")),MID(iccwt20_2024[[#This Row],[Times]],5,2)),"dddd")</f>
        <v>Sunday</v>
      </c>
      <c r="G967" t="s">
        <v>919</v>
      </c>
      <c r="H967" t="s">
        <v>424</v>
      </c>
      <c r="I967" t="s">
        <v>430</v>
      </c>
      <c r="J967" t="s">
        <v>930</v>
      </c>
      <c r="K967" t="s">
        <v>372</v>
      </c>
      <c r="L967" s="2">
        <v>0</v>
      </c>
      <c r="M967" s="2">
        <v>0</v>
      </c>
      <c r="N967" s="2">
        <v>0</v>
      </c>
      <c r="O967" s="2">
        <f>iccwt20_2024[[#This Row],[scored_4s]]+iccwt20_2024[[#This Row],[scored_6s]]</f>
        <v>0</v>
      </c>
      <c r="P967" s="2">
        <v>0</v>
      </c>
      <c r="Q967" s="2">
        <v>0</v>
      </c>
      <c r="R967" s="2">
        <v>0</v>
      </c>
      <c r="S967" s="2">
        <v>4</v>
      </c>
      <c r="T967">
        <v>1</v>
      </c>
      <c r="U967">
        <v>29</v>
      </c>
      <c r="V967">
        <v>1</v>
      </c>
      <c r="W967">
        <v>0</v>
      </c>
      <c r="X967">
        <v>1</v>
      </c>
      <c r="Y967">
        <v>7.19999980926514</v>
      </c>
      <c r="Z967">
        <v>966</v>
      </c>
    </row>
    <row r="968" spans="1:26">
      <c r="A968" t="s">
        <v>35</v>
      </c>
      <c r="B968" t="s">
        <v>16</v>
      </c>
      <c r="C968" s="1" t="str">
        <f>MID(iccwt20_2024[[#This Row],[Times]],FIND(",",iccwt20_2024[[#This Row],[Times]])+2,LEN(iccwt20_2024[[#This Row],[Times]])-FIND(",",iccwt20_2024[[#This Row],[Times]])-1)</f>
        <v>07:30 PM LOCAL  </v>
      </c>
      <c r="D968" s="1" t="str">
        <f>MID(iccwt20_2024[[#This Row],[Times]],FIND(",",iccwt20_2024[[#This Row],[Times]])-3,6)&amp;" 2024"</f>
        <v> 16, 0 2024</v>
      </c>
      <c r="E968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8" t="str">
        <f>TEXT(DATE(2024,MONTH(DATEVALUE(LEFT(iccwt20_2024[[#This Row],[Times]],3)&amp;" 1")),MID(iccwt20_2024[[#This Row],[Times]],5,2)),"dddd")</f>
        <v>Sunday</v>
      </c>
      <c r="G968" t="s">
        <v>919</v>
      </c>
      <c r="H968" t="s">
        <v>424</v>
      </c>
      <c r="I968" t="s">
        <v>430</v>
      </c>
      <c r="J968" t="s">
        <v>930</v>
      </c>
      <c r="K968" t="s">
        <v>262</v>
      </c>
      <c r="L968" s="2">
        <v>0</v>
      </c>
      <c r="M968" s="2">
        <v>0</v>
      </c>
      <c r="N968" s="2">
        <v>0</v>
      </c>
      <c r="O968" s="2">
        <f>iccwt20_2024[[#This Row],[scored_4s]]+iccwt20_2024[[#This Row],[scored_6s]]</f>
        <v>0</v>
      </c>
      <c r="P968" s="2">
        <v>0</v>
      </c>
      <c r="Q968" s="2">
        <v>0</v>
      </c>
      <c r="R968" s="2">
        <v>0</v>
      </c>
      <c r="S968" s="2">
        <v>4</v>
      </c>
      <c r="T968">
        <v>0</v>
      </c>
      <c r="U968">
        <v>7</v>
      </c>
      <c r="V968">
        <v>3</v>
      </c>
      <c r="W968">
        <v>0</v>
      </c>
      <c r="X968">
        <v>0</v>
      </c>
      <c r="Y968">
        <v>1.79999995231628</v>
      </c>
      <c r="Z968">
        <v>967</v>
      </c>
    </row>
    <row r="969" spans="1:26">
      <c r="A969" t="s">
        <v>35</v>
      </c>
      <c r="B969" t="s">
        <v>16</v>
      </c>
      <c r="C969" s="1" t="str">
        <f>MID(iccwt20_2024[[#This Row],[Times]],FIND(",",iccwt20_2024[[#This Row],[Times]])+2,LEN(iccwt20_2024[[#This Row],[Times]])-FIND(",",iccwt20_2024[[#This Row],[Times]])-1)</f>
        <v>07:30 PM LOCAL  </v>
      </c>
      <c r="D969" s="1" t="str">
        <f>MID(iccwt20_2024[[#This Row],[Times]],FIND(",",iccwt20_2024[[#This Row],[Times]])-3,6)&amp;" 2024"</f>
        <v> 16, 0 2024</v>
      </c>
      <c r="E969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69" t="str">
        <f>TEXT(DATE(2024,MONTH(DATEVALUE(LEFT(iccwt20_2024[[#This Row],[Times]],3)&amp;" 1")),MID(iccwt20_2024[[#This Row],[Times]],5,2)),"dddd")</f>
        <v>Sunday</v>
      </c>
      <c r="G969" t="s">
        <v>919</v>
      </c>
      <c r="H969" t="s">
        <v>424</v>
      </c>
      <c r="I969" t="s">
        <v>430</v>
      </c>
      <c r="J969" t="s">
        <v>930</v>
      </c>
      <c r="K969" t="s">
        <v>314</v>
      </c>
      <c r="L969" s="2">
        <v>0</v>
      </c>
      <c r="M969" s="2">
        <v>0</v>
      </c>
      <c r="N969" s="2">
        <v>0</v>
      </c>
      <c r="O969" s="2">
        <f>iccwt20_2024[[#This Row],[scored_4s]]+iccwt20_2024[[#This Row],[scored_6s]]</f>
        <v>0</v>
      </c>
      <c r="P969" s="2">
        <v>0</v>
      </c>
      <c r="Q969" s="2">
        <v>0</v>
      </c>
      <c r="R969" s="2">
        <v>0</v>
      </c>
      <c r="S969" s="2">
        <v>3</v>
      </c>
      <c r="T969">
        <v>0</v>
      </c>
      <c r="U969">
        <v>15</v>
      </c>
      <c r="V969">
        <v>0</v>
      </c>
      <c r="W969">
        <v>0</v>
      </c>
      <c r="X969">
        <v>5</v>
      </c>
      <c r="Y969">
        <v>5</v>
      </c>
      <c r="Z969">
        <v>968</v>
      </c>
    </row>
    <row r="970" spans="1:26">
      <c r="A970" t="s">
        <v>35</v>
      </c>
      <c r="B970" t="s">
        <v>16</v>
      </c>
      <c r="C970" s="1" t="str">
        <f>MID(iccwt20_2024[[#This Row],[Times]],FIND(",",iccwt20_2024[[#This Row],[Times]])+2,LEN(iccwt20_2024[[#This Row],[Times]])-FIND(",",iccwt20_2024[[#This Row],[Times]])-1)</f>
        <v>07:30 PM LOCAL  </v>
      </c>
      <c r="D970" s="1" t="str">
        <f>MID(iccwt20_2024[[#This Row],[Times]],FIND(",",iccwt20_2024[[#This Row],[Times]])-3,6)&amp;" 2024"</f>
        <v> 16, 0 2024</v>
      </c>
      <c r="E970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70" t="str">
        <f>TEXT(DATE(2024,MONTH(DATEVALUE(LEFT(iccwt20_2024[[#This Row],[Times]],3)&amp;" 1")),MID(iccwt20_2024[[#This Row],[Times]],5,2)),"dddd")</f>
        <v>Sunday</v>
      </c>
      <c r="G970" t="s">
        <v>919</v>
      </c>
      <c r="H970" t="s">
        <v>424</v>
      </c>
      <c r="I970" t="s">
        <v>430</v>
      </c>
      <c r="J970" t="s">
        <v>930</v>
      </c>
      <c r="K970" t="s">
        <v>346</v>
      </c>
      <c r="L970" s="2">
        <v>0</v>
      </c>
      <c r="M970" s="2">
        <v>0</v>
      </c>
      <c r="N970" s="2">
        <v>0</v>
      </c>
      <c r="O970" s="2">
        <f>iccwt20_2024[[#This Row],[scored_4s]]+iccwt20_2024[[#This Row],[scored_6s]]</f>
        <v>0</v>
      </c>
      <c r="P970" s="2">
        <v>0</v>
      </c>
      <c r="Q970" s="2">
        <v>0</v>
      </c>
      <c r="R970" s="2">
        <v>0</v>
      </c>
      <c r="S970" s="2">
        <v>2</v>
      </c>
      <c r="T970">
        <v>0</v>
      </c>
      <c r="U970">
        <v>9</v>
      </c>
      <c r="V970">
        <v>2</v>
      </c>
      <c r="W970">
        <v>0</v>
      </c>
      <c r="X970">
        <v>0</v>
      </c>
      <c r="Y970">
        <v>3.90000009536743</v>
      </c>
      <c r="Z970">
        <v>969</v>
      </c>
    </row>
    <row r="971" spans="1:26">
      <c r="A971" t="s">
        <v>35</v>
      </c>
      <c r="B971" t="s">
        <v>16</v>
      </c>
      <c r="C971" s="1" t="str">
        <f>MID(iccwt20_2024[[#This Row],[Times]],FIND(",",iccwt20_2024[[#This Row],[Times]])+2,LEN(iccwt20_2024[[#This Row],[Times]])-FIND(",",iccwt20_2024[[#This Row],[Times]])-1)</f>
        <v>07:30 PM LOCAL  </v>
      </c>
      <c r="D971" s="1" t="str">
        <f>MID(iccwt20_2024[[#This Row],[Times]],FIND(",",iccwt20_2024[[#This Row],[Times]])-3,6)&amp;" 2024"</f>
        <v> 16, 0 2024</v>
      </c>
      <c r="E971" s="1">
        <f>DATE(2024,MID(iccwt20_2024[[#This Row],[Date]],FIND(" ",iccwt20_2024[[#This Row],[Date]])+1,2),LEFT(iccwt20_2024[[#This Row],[Date]],FIND(",",iccwt20_2024[[#This Row],[Date]])-1))+TIMEVALUE(LEFT(iccwt20_2024[[#This Row],[Time]],8))</f>
        <v>45763.8125</v>
      </c>
      <c r="F971" t="str">
        <f>TEXT(DATE(2024,MONTH(DATEVALUE(LEFT(iccwt20_2024[[#This Row],[Times]],3)&amp;" 1")),MID(iccwt20_2024[[#This Row],[Times]],5,2)),"dddd")</f>
        <v>Sunday</v>
      </c>
      <c r="G971" t="s">
        <v>919</v>
      </c>
      <c r="H971" t="s">
        <v>424</v>
      </c>
      <c r="I971" t="s">
        <v>430</v>
      </c>
      <c r="J971" t="s">
        <v>930</v>
      </c>
      <c r="K971" t="s">
        <v>224</v>
      </c>
      <c r="L971" s="2">
        <v>0</v>
      </c>
      <c r="M971" s="2">
        <v>0</v>
      </c>
      <c r="N971" s="2">
        <v>0</v>
      </c>
      <c r="O971" s="2">
        <f>iccwt20_2024[[#This Row],[scored_4s]]+iccwt20_2024[[#This Row],[scored_6s]]</f>
        <v>0</v>
      </c>
      <c r="P971" s="2">
        <v>0</v>
      </c>
      <c r="Q971" s="2">
        <v>0</v>
      </c>
      <c r="R971" s="2">
        <v>0</v>
      </c>
      <c r="S971" s="2">
        <v>2</v>
      </c>
      <c r="T971">
        <v>0</v>
      </c>
      <c r="U971">
        <v>15</v>
      </c>
      <c r="V971">
        <v>0</v>
      </c>
      <c r="W971">
        <v>0</v>
      </c>
      <c r="X971">
        <v>0</v>
      </c>
      <c r="Y971">
        <v>7.5</v>
      </c>
      <c r="Z971">
        <v>970</v>
      </c>
    </row>
    <row r="972" spans="1:26">
      <c r="A972" t="s">
        <v>86</v>
      </c>
      <c r="B972" t="s">
        <v>25</v>
      </c>
      <c r="C972" s="1" t="str">
        <f>MID(iccwt20_2024[[#This Row],[Times]],FIND(",",iccwt20_2024[[#This Row],[Times]])+2,LEN(iccwt20_2024[[#This Row],[Times]])-FIND(",",iccwt20_2024[[#This Row],[Times]])-1)</f>
        <v>08:30 PM LOCAL  </v>
      </c>
      <c r="D972" s="1" t="str">
        <f>MID(iccwt20_2024[[#This Row],[Times]],FIND(",",iccwt20_2024[[#This Row],[Times]])-3,6)&amp;" 2024"</f>
        <v> 16, 0 2024</v>
      </c>
      <c r="E972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2" t="str">
        <f>TEXT(DATE(2024,MONTH(DATEVALUE(LEFT(iccwt20_2024[[#This Row],[Times]],3)&amp;" 1")),MID(iccwt20_2024[[#This Row],[Times]],5,2)),"dddd")</f>
        <v>Sunday</v>
      </c>
      <c r="G972" t="s">
        <v>937</v>
      </c>
      <c r="H972" t="s">
        <v>431</v>
      </c>
      <c r="I972" t="s">
        <v>439</v>
      </c>
      <c r="J972" t="s">
        <v>938</v>
      </c>
      <c r="K972" t="s">
        <v>204</v>
      </c>
      <c r="L972" s="2">
        <v>0</v>
      </c>
      <c r="M972" s="2">
        <v>0</v>
      </c>
      <c r="N972" s="2">
        <v>0</v>
      </c>
      <c r="O972" s="2">
        <f>iccwt20_2024[[#This Row],[scored_4s]]+iccwt20_2024[[#This Row],[scored_6s]]</f>
        <v>0</v>
      </c>
      <c r="P972" s="2">
        <v>0</v>
      </c>
      <c r="Q972" s="2">
        <v>0</v>
      </c>
      <c r="R972" s="2">
        <v>0</v>
      </c>
      <c r="S972" s="2">
        <v>3</v>
      </c>
      <c r="T972">
        <v>0</v>
      </c>
      <c r="U972">
        <v>23</v>
      </c>
      <c r="V972">
        <v>1</v>
      </c>
      <c r="W972">
        <v>0</v>
      </c>
      <c r="X972">
        <v>3</v>
      </c>
      <c r="Y972">
        <v>7.69999980926514</v>
      </c>
      <c r="Z972">
        <v>971</v>
      </c>
    </row>
    <row r="973" spans="1:26">
      <c r="A973" t="s">
        <v>86</v>
      </c>
      <c r="B973" t="s">
        <v>25</v>
      </c>
      <c r="C973" s="1" t="str">
        <f>MID(iccwt20_2024[[#This Row],[Times]],FIND(",",iccwt20_2024[[#This Row],[Times]])+2,LEN(iccwt20_2024[[#This Row],[Times]])-FIND(",",iccwt20_2024[[#This Row],[Times]])-1)</f>
        <v>08:30 PM LOCAL  </v>
      </c>
      <c r="D973" s="1" t="str">
        <f>MID(iccwt20_2024[[#This Row],[Times]],FIND(",",iccwt20_2024[[#This Row],[Times]])-3,6)&amp;" 2024"</f>
        <v> 16, 0 2024</v>
      </c>
      <c r="E973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3" t="str">
        <f>TEXT(DATE(2024,MONTH(DATEVALUE(LEFT(iccwt20_2024[[#This Row],[Times]],3)&amp;" 1")),MID(iccwt20_2024[[#This Row],[Times]],5,2)),"dddd")</f>
        <v>Sunday</v>
      </c>
      <c r="G973" t="s">
        <v>937</v>
      </c>
      <c r="H973" t="s">
        <v>431</v>
      </c>
      <c r="I973" t="s">
        <v>439</v>
      </c>
      <c r="J973" t="s">
        <v>938</v>
      </c>
      <c r="K973" t="s">
        <v>67</v>
      </c>
      <c r="L973" s="2">
        <v>0</v>
      </c>
      <c r="M973" s="2">
        <v>0</v>
      </c>
      <c r="N973" s="2">
        <v>0</v>
      </c>
      <c r="O973" s="2">
        <f>iccwt20_2024[[#This Row],[scored_4s]]+iccwt20_2024[[#This Row],[scored_6s]]</f>
        <v>0</v>
      </c>
      <c r="P973" s="2">
        <v>0</v>
      </c>
      <c r="Q973" s="2">
        <v>0</v>
      </c>
      <c r="R973" s="2">
        <v>0</v>
      </c>
      <c r="S973" s="2">
        <v>3</v>
      </c>
      <c r="T973">
        <v>0</v>
      </c>
      <c r="U973">
        <v>23</v>
      </c>
      <c r="V973">
        <v>1</v>
      </c>
      <c r="W973">
        <v>0</v>
      </c>
      <c r="X973">
        <v>1</v>
      </c>
      <c r="Y973">
        <v>7.69999980926514</v>
      </c>
      <c r="Z973">
        <v>972</v>
      </c>
    </row>
    <row r="974" spans="1:26">
      <c r="A974" t="s">
        <v>86</v>
      </c>
      <c r="B974" t="s">
        <v>25</v>
      </c>
      <c r="C974" s="1" t="str">
        <f>MID(iccwt20_2024[[#This Row],[Times]],FIND(",",iccwt20_2024[[#This Row],[Times]])+2,LEN(iccwt20_2024[[#This Row],[Times]])-FIND(",",iccwt20_2024[[#This Row],[Times]])-1)</f>
        <v>08:30 PM LOCAL  </v>
      </c>
      <c r="D974" s="1" t="str">
        <f>MID(iccwt20_2024[[#This Row],[Times]],FIND(",",iccwt20_2024[[#This Row],[Times]])-3,6)&amp;" 2024"</f>
        <v> 16, 0 2024</v>
      </c>
      <c r="E974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4" t="str">
        <f>TEXT(DATE(2024,MONTH(DATEVALUE(LEFT(iccwt20_2024[[#This Row],[Times]],3)&amp;" 1")),MID(iccwt20_2024[[#This Row],[Times]],5,2)),"dddd")</f>
        <v>Sunday</v>
      </c>
      <c r="G974" t="s">
        <v>937</v>
      </c>
      <c r="H974" t="s">
        <v>431</v>
      </c>
      <c r="I974" t="s">
        <v>439</v>
      </c>
      <c r="J974" t="s">
        <v>938</v>
      </c>
      <c r="K974" t="s">
        <v>384</v>
      </c>
      <c r="L974" s="2">
        <v>0</v>
      </c>
      <c r="M974" s="2">
        <v>0</v>
      </c>
      <c r="N974" s="2">
        <v>0</v>
      </c>
      <c r="O974" s="2">
        <f>iccwt20_2024[[#This Row],[scored_4s]]+iccwt20_2024[[#This Row],[scored_6s]]</f>
        <v>0</v>
      </c>
      <c r="P974" s="2">
        <v>0</v>
      </c>
      <c r="Q974" s="2">
        <v>0</v>
      </c>
      <c r="R974" s="2">
        <v>0</v>
      </c>
      <c r="S974" s="2">
        <v>4</v>
      </c>
      <c r="T974">
        <v>0</v>
      </c>
      <c r="U974">
        <v>45</v>
      </c>
      <c r="V974">
        <v>2</v>
      </c>
      <c r="W974">
        <v>0</v>
      </c>
      <c r="X974">
        <v>2</v>
      </c>
      <c r="Y974">
        <v>11.1999998092651</v>
      </c>
      <c r="Z974">
        <v>973</v>
      </c>
    </row>
    <row r="975" spans="1:26">
      <c r="A975" t="s">
        <v>86</v>
      </c>
      <c r="B975" t="s">
        <v>25</v>
      </c>
      <c r="C975" s="1" t="str">
        <f>MID(iccwt20_2024[[#This Row],[Times]],FIND(",",iccwt20_2024[[#This Row],[Times]])+2,LEN(iccwt20_2024[[#This Row],[Times]])-FIND(",",iccwt20_2024[[#This Row],[Times]])-1)</f>
        <v>08:30 PM LOCAL  </v>
      </c>
      <c r="D975" s="1" t="str">
        <f>MID(iccwt20_2024[[#This Row],[Times]],FIND(",",iccwt20_2024[[#This Row],[Times]])-3,6)&amp;" 2024"</f>
        <v> 16, 0 2024</v>
      </c>
      <c r="E975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5" t="str">
        <f>TEXT(DATE(2024,MONTH(DATEVALUE(LEFT(iccwt20_2024[[#This Row],[Times]],3)&amp;" 1")),MID(iccwt20_2024[[#This Row],[Times]],5,2)),"dddd")</f>
        <v>Sunday</v>
      </c>
      <c r="G975" t="s">
        <v>937</v>
      </c>
      <c r="H975" t="s">
        <v>431</v>
      </c>
      <c r="I975" t="s">
        <v>439</v>
      </c>
      <c r="J975" t="s">
        <v>938</v>
      </c>
      <c r="K975" t="s">
        <v>385</v>
      </c>
      <c r="L975" s="2">
        <v>0</v>
      </c>
      <c r="M975" s="2">
        <v>0</v>
      </c>
      <c r="N975" s="2">
        <v>0</v>
      </c>
      <c r="O975" s="2">
        <f>iccwt20_2024[[#This Row],[scored_4s]]+iccwt20_2024[[#This Row],[scored_6s]]</f>
        <v>0</v>
      </c>
      <c r="P975" s="2">
        <v>0</v>
      </c>
      <c r="Q975" s="2">
        <v>0</v>
      </c>
      <c r="R975" s="2">
        <v>0</v>
      </c>
      <c r="S975" s="2">
        <v>3</v>
      </c>
      <c r="T975">
        <v>0</v>
      </c>
      <c r="U975">
        <v>37</v>
      </c>
      <c r="V975">
        <v>1</v>
      </c>
      <c r="W975">
        <v>0</v>
      </c>
      <c r="X975">
        <v>2</v>
      </c>
      <c r="Y975">
        <v>12.3000001907349</v>
      </c>
      <c r="Z975">
        <v>974</v>
      </c>
    </row>
    <row r="976" spans="1:26">
      <c r="A976" t="s">
        <v>86</v>
      </c>
      <c r="B976" t="s">
        <v>25</v>
      </c>
      <c r="C976" s="1" t="str">
        <f>MID(iccwt20_2024[[#This Row],[Times]],FIND(",",iccwt20_2024[[#This Row],[Times]])+2,LEN(iccwt20_2024[[#This Row],[Times]])-FIND(",",iccwt20_2024[[#This Row],[Times]])-1)</f>
        <v>08:30 PM LOCAL  </v>
      </c>
      <c r="D976" s="1" t="str">
        <f>MID(iccwt20_2024[[#This Row],[Times]],FIND(",",iccwt20_2024[[#This Row],[Times]])-3,6)&amp;" 2024"</f>
        <v> 16, 0 2024</v>
      </c>
      <c r="E976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6" t="str">
        <f>TEXT(DATE(2024,MONTH(DATEVALUE(LEFT(iccwt20_2024[[#This Row],[Times]],3)&amp;" 1")),MID(iccwt20_2024[[#This Row],[Times]],5,2)),"dddd")</f>
        <v>Sunday</v>
      </c>
      <c r="G976" t="s">
        <v>937</v>
      </c>
      <c r="H976" t="s">
        <v>431</v>
      </c>
      <c r="I976" t="s">
        <v>439</v>
      </c>
      <c r="J976" t="s">
        <v>938</v>
      </c>
      <c r="K976" t="s">
        <v>375</v>
      </c>
      <c r="L976" s="2">
        <v>0</v>
      </c>
      <c r="M976" s="2">
        <v>0</v>
      </c>
      <c r="N976" s="2">
        <v>0</v>
      </c>
      <c r="O976" s="2">
        <f>iccwt20_2024[[#This Row],[scored_4s]]+iccwt20_2024[[#This Row],[scored_6s]]</f>
        <v>0</v>
      </c>
      <c r="P976" s="2">
        <v>0</v>
      </c>
      <c r="Q976" s="2">
        <v>0</v>
      </c>
      <c r="R976" s="2">
        <v>0</v>
      </c>
      <c r="S976" s="2">
        <v>4</v>
      </c>
      <c r="T976">
        <v>0</v>
      </c>
      <c r="U976">
        <v>41</v>
      </c>
      <c r="V976">
        <v>1</v>
      </c>
      <c r="W976">
        <v>0</v>
      </c>
      <c r="X976">
        <v>0</v>
      </c>
      <c r="Y976">
        <v>10.1999998092651</v>
      </c>
      <c r="Z976">
        <v>975</v>
      </c>
    </row>
    <row r="977" spans="1:26">
      <c r="A977" t="s">
        <v>86</v>
      </c>
      <c r="B977" t="s">
        <v>25</v>
      </c>
      <c r="C977" s="1" t="str">
        <f>MID(iccwt20_2024[[#This Row],[Times]],FIND(",",iccwt20_2024[[#This Row],[Times]])+2,LEN(iccwt20_2024[[#This Row],[Times]])-FIND(",",iccwt20_2024[[#This Row],[Times]])-1)</f>
        <v>08:30 PM LOCAL  </v>
      </c>
      <c r="D977" s="1" t="str">
        <f>MID(iccwt20_2024[[#This Row],[Times]],FIND(",",iccwt20_2024[[#This Row],[Times]])-3,6)&amp;" 2024"</f>
        <v> 16, 0 2024</v>
      </c>
      <c r="E977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7" t="str">
        <f>TEXT(DATE(2024,MONTH(DATEVALUE(LEFT(iccwt20_2024[[#This Row],[Times]],3)&amp;" 1")),MID(iccwt20_2024[[#This Row],[Times]],5,2)),"dddd")</f>
        <v>Sunday</v>
      </c>
      <c r="G977" t="s">
        <v>937</v>
      </c>
      <c r="H977" t="s">
        <v>431</v>
      </c>
      <c r="I977" t="s">
        <v>439</v>
      </c>
      <c r="J977" t="s">
        <v>938</v>
      </c>
      <c r="K977" t="s">
        <v>95</v>
      </c>
      <c r="L977" s="2">
        <v>0</v>
      </c>
      <c r="M977" s="2">
        <v>0</v>
      </c>
      <c r="N977" s="2">
        <v>0</v>
      </c>
      <c r="O977" s="2">
        <f>iccwt20_2024[[#This Row],[scored_4s]]+iccwt20_2024[[#This Row],[scored_6s]]</f>
        <v>0</v>
      </c>
      <c r="P977" s="2">
        <v>0</v>
      </c>
      <c r="Q977" s="2">
        <v>0</v>
      </c>
      <c r="R977" s="2">
        <v>0</v>
      </c>
      <c r="S977" s="2">
        <v>3</v>
      </c>
      <c r="T977">
        <v>0</v>
      </c>
      <c r="U977">
        <v>32</v>
      </c>
      <c r="V977">
        <v>0</v>
      </c>
      <c r="W977">
        <v>0</v>
      </c>
      <c r="X977">
        <v>0</v>
      </c>
      <c r="Y977">
        <v>10.6999998092651</v>
      </c>
      <c r="Z977">
        <v>976</v>
      </c>
    </row>
    <row r="978" spans="1:26">
      <c r="A978" t="s">
        <v>86</v>
      </c>
      <c r="B978" t="s">
        <v>25</v>
      </c>
      <c r="C978" s="1" t="str">
        <f>MID(iccwt20_2024[[#This Row],[Times]],FIND(",",iccwt20_2024[[#This Row],[Times]])+2,LEN(iccwt20_2024[[#This Row],[Times]])-FIND(",",iccwt20_2024[[#This Row],[Times]])-1)</f>
        <v>08:30 PM LOCAL  </v>
      </c>
      <c r="D978" s="1" t="str">
        <f>MID(iccwt20_2024[[#This Row],[Times]],FIND(",",iccwt20_2024[[#This Row],[Times]])-3,6)&amp;" 2024"</f>
        <v> 16, 0 2024</v>
      </c>
      <c r="E978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8" t="str">
        <f>TEXT(DATE(2024,MONTH(DATEVALUE(LEFT(iccwt20_2024[[#This Row],[Times]],3)&amp;" 1")),MID(iccwt20_2024[[#This Row],[Times]],5,2)),"dddd")</f>
        <v>Sunday</v>
      </c>
      <c r="G978" t="s">
        <v>937</v>
      </c>
      <c r="H978" t="s">
        <v>439</v>
      </c>
      <c r="I978" t="s">
        <v>431</v>
      </c>
      <c r="J978" t="s">
        <v>944</v>
      </c>
      <c r="K978" t="s">
        <v>55</v>
      </c>
      <c r="L978" s="2">
        <v>0</v>
      </c>
      <c r="M978" s="2">
        <v>0</v>
      </c>
      <c r="N978" s="2">
        <v>0</v>
      </c>
      <c r="O978" s="2">
        <f>iccwt20_2024[[#This Row],[scored_4s]]+iccwt20_2024[[#This Row],[scored_6s]]</f>
        <v>0</v>
      </c>
      <c r="P978" s="2">
        <v>0</v>
      </c>
      <c r="Q978" s="2">
        <v>0</v>
      </c>
      <c r="R978" s="2">
        <v>0</v>
      </c>
      <c r="S978" s="2">
        <v>2</v>
      </c>
      <c r="T978">
        <v>0</v>
      </c>
      <c r="U978">
        <v>20</v>
      </c>
      <c r="V978">
        <v>0</v>
      </c>
      <c r="W978">
        <v>1</v>
      </c>
      <c r="X978">
        <v>1</v>
      </c>
      <c r="Y978">
        <v>10</v>
      </c>
      <c r="Z978">
        <v>977</v>
      </c>
    </row>
    <row r="979" spans="1:26">
      <c r="A979" t="s">
        <v>86</v>
      </c>
      <c r="B979" t="s">
        <v>25</v>
      </c>
      <c r="C979" s="1" t="str">
        <f>MID(iccwt20_2024[[#This Row],[Times]],FIND(",",iccwt20_2024[[#This Row],[Times]])+2,LEN(iccwt20_2024[[#This Row],[Times]])-FIND(",",iccwt20_2024[[#This Row],[Times]])-1)</f>
        <v>08:30 PM LOCAL  </v>
      </c>
      <c r="D979" s="1" t="str">
        <f>MID(iccwt20_2024[[#This Row],[Times]],FIND(",",iccwt20_2024[[#This Row],[Times]])-3,6)&amp;" 2024"</f>
        <v> 16, 0 2024</v>
      </c>
      <c r="E979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79" t="str">
        <f>TEXT(DATE(2024,MONTH(DATEVALUE(LEFT(iccwt20_2024[[#This Row],[Times]],3)&amp;" 1")),MID(iccwt20_2024[[#This Row],[Times]],5,2)),"dddd")</f>
        <v>Sunday</v>
      </c>
      <c r="G979" t="s">
        <v>937</v>
      </c>
      <c r="H979" t="s">
        <v>439</v>
      </c>
      <c r="I979" t="s">
        <v>431</v>
      </c>
      <c r="J979" t="s">
        <v>944</v>
      </c>
      <c r="K979" t="s">
        <v>288</v>
      </c>
      <c r="L979" s="2">
        <v>0</v>
      </c>
      <c r="M979" s="2">
        <v>0</v>
      </c>
      <c r="N979" s="2">
        <v>0</v>
      </c>
      <c r="O979" s="2">
        <f>iccwt20_2024[[#This Row],[scored_4s]]+iccwt20_2024[[#This Row],[scored_6s]]</f>
        <v>0</v>
      </c>
      <c r="P979" s="2">
        <v>0</v>
      </c>
      <c r="Q979" s="2">
        <v>0</v>
      </c>
      <c r="R979" s="2">
        <v>0</v>
      </c>
      <c r="S979" s="2">
        <v>3</v>
      </c>
      <c r="T979">
        <v>0</v>
      </c>
      <c r="U979">
        <v>24</v>
      </c>
      <c r="V979">
        <v>3</v>
      </c>
      <c r="W979">
        <v>0</v>
      </c>
      <c r="X979">
        <v>2</v>
      </c>
      <c r="Y979">
        <v>6.5</v>
      </c>
      <c r="Z979">
        <v>978</v>
      </c>
    </row>
    <row r="980" spans="1:26">
      <c r="A980" t="s">
        <v>86</v>
      </c>
      <c r="B980" t="s">
        <v>25</v>
      </c>
      <c r="C980" s="1" t="str">
        <f>MID(iccwt20_2024[[#This Row],[Times]],FIND(",",iccwt20_2024[[#This Row],[Times]])+2,LEN(iccwt20_2024[[#This Row],[Times]])-FIND(",",iccwt20_2024[[#This Row],[Times]])-1)</f>
        <v>08:30 PM LOCAL  </v>
      </c>
      <c r="D980" s="1" t="str">
        <f>MID(iccwt20_2024[[#This Row],[Times]],FIND(",",iccwt20_2024[[#This Row],[Times]])-3,6)&amp;" 2024"</f>
        <v> 16, 0 2024</v>
      </c>
      <c r="E980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80" t="str">
        <f>TEXT(DATE(2024,MONTH(DATEVALUE(LEFT(iccwt20_2024[[#This Row],[Times]],3)&amp;" 1")),MID(iccwt20_2024[[#This Row],[Times]],5,2)),"dddd")</f>
        <v>Sunday</v>
      </c>
      <c r="G980" t="s">
        <v>937</v>
      </c>
      <c r="H980" t="s">
        <v>439</v>
      </c>
      <c r="I980" t="s">
        <v>431</v>
      </c>
      <c r="J980" t="s">
        <v>944</v>
      </c>
      <c r="K980" t="s">
        <v>223</v>
      </c>
      <c r="L980" s="2">
        <v>0</v>
      </c>
      <c r="M980" s="2">
        <v>0</v>
      </c>
      <c r="N980" s="2">
        <v>0</v>
      </c>
      <c r="O980" s="2">
        <f>iccwt20_2024[[#This Row],[scored_4s]]+iccwt20_2024[[#This Row],[scored_6s]]</f>
        <v>0</v>
      </c>
      <c r="P980" s="2">
        <v>0</v>
      </c>
      <c r="Q980" s="2">
        <v>0</v>
      </c>
      <c r="R980" s="2">
        <v>0</v>
      </c>
      <c r="S980" s="2">
        <v>3</v>
      </c>
      <c r="T980">
        <v>0</v>
      </c>
      <c r="U980">
        <v>25</v>
      </c>
      <c r="V980">
        <v>1</v>
      </c>
      <c r="W980">
        <v>0</v>
      </c>
      <c r="X980">
        <v>1</v>
      </c>
      <c r="Y980">
        <v>8.30000019073486</v>
      </c>
      <c r="Z980">
        <v>979</v>
      </c>
    </row>
    <row r="981" spans="1:26">
      <c r="A981" t="s">
        <v>86</v>
      </c>
      <c r="B981" t="s">
        <v>25</v>
      </c>
      <c r="C981" s="1" t="str">
        <f>MID(iccwt20_2024[[#This Row],[Times]],FIND(",",iccwt20_2024[[#This Row],[Times]])+2,LEN(iccwt20_2024[[#This Row],[Times]])-FIND(",",iccwt20_2024[[#This Row],[Times]])-1)</f>
        <v>08:30 PM LOCAL  </v>
      </c>
      <c r="D981" s="1" t="str">
        <f>MID(iccwt20_2024[[#This Row],[Times]],FIND(",",iccwt20_2024[[#This Row],[Times]])-3,6)&amp;" 2024"</f>
        <v> 16, 0 2024</v>
      </c>
      <c r="E981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81" t="str">
        <f>TEXT(DATE(2024,MONTH(DATEVALUE(LEFT(iccwt20_2024[[#This Row],[Times]],3)&amp;" 1")),MID(iccwt20_2024[[#This Row],[Times]],5,2)),"dddd")</f>
        <v>Sunday</v>
      </c>
      <c r="G981" t="s">
        <v>937</v>
      </c>
      <c r="H981" t="s">
        <v>439</v>
      </c>
      <c r="I981" t="s">
        <v>431</v>
      </c>
      <c r="J981" t="s">
        <v>944</v>
      </c>
      <c r="K981" t="s">
        <v>392</v>
      </c>
      <c r="L981" s="2">
        <v>0</v>
      </c>
      <c r="M981" s="2">
        <v>0</v>
      </c>
      <c r="N981" s="2">
        <v>0</v>
      </c>
      <c r="O981" s="2">
        <f>iccwt20_2024[[#This Row],[scored_4s]]+iccwt20_2024[[#This Row],[scored_6s]]</f>
        <v>0</v>
      </c>
      <c r="P981" s="2">
        <v>0</v>
      </c>
      <c r="Q981" s="2">
        <v>0</v>
      </c>
      <c r="R981" s="2">
        <v>0</v>
      </c>
      <c r="S981" s="2">
        <v>4</v>
      </c>
      <c r="T981">
        <v>0</v>
      </c>
      <c r="U981">
        <v>25</v>
      </c>
      <c r="V981">
        <v>2</v>
      </c>
      <c r="W981">
        <v>0</v>
      </c>
      <c r="X981">
        <v>0</v>
      </c>
      <c r="Y981">
        <v>6.19999980926514</v>
      </c>
      <c r="Z981">
        <v>980</v>
      </c>
    </row>
    <row r="982" spans="1:26">
      <c r="A982" t="s">
        <v>86</v>
      </c>
      <c r="B982" t="s">
        <v>25</v>
      </c>
      <c r="C982" s="1" t="str">
        <f>MID(iccwt20_2024[[#This Row],[Times]],FIND(",",iccwt20_2024[[#This Row],[Times]])+2,LEN(iccwt20_2024[[#This Row],[Times]])-FIND(",",iccwt20_2024[[#This Row],[Times]])-1)</f>
        <v>08:30 PM LOCAL  </v>
      </c>
      <c r="D982" s="1" t="str">
        <f>MID(iccwt20_2024[[#This Row],[Times]],FIND(",",iccwt20_2024[[#This Row],[Times]])-3,6)&amp;" 2024"</f>
        <v> 16, 0 2024</v>
      </c>
      <c r="E982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82" t="str">
        <f>TEXT(DATE(2024,MONTH(DATEVALUE(LEFT(iccwt20_2024[[#This Row],[Times]],3)&amp;" 1")),MID(iccwt20_2024[[#This Row],[Times]],5,2)),"dddd")</f>
        <v>Sunday</v>
      </c>
      <c r="G982" t="s">
        <v>937</v>
      </c>
      <c r="H982" t="s">
        <v>439</v>
      </c>
      <c r="I982" t="s">
        <v>431</v>
      </c>
      <c r="J982" t="s">
        <v>944</v>
      </c>
      <c r="K982" t="s">
        <v>125</v>
      </c>
      <c r="L982" s="2">
        <v>0</v>
      </c>
      <c r="M982" s="2">
        <v>0</v>
      </c>
      <c r="N982" s="2">
        <v>0</v>
      </c>
      <c r="O982" s="2">
        <f>iccwt20_2024[[#This Row],[scored_4s]]+iccwt20_2024[[#This Row],[scored_6s]]</f>
        <v>0</v>
      </c>
      <c r="P982" s="2">
        <v>0</v>
      </c>
      <c r="Q982" s="2">
        <v>0</v>
      </c>
      <c r="R982" s="2">
        <v>0</v>
      </c>
      <c r="S982" s="2">
        <v>1</v>
      </c>
      <c r="T982">
        <v>0</v>
      </c>
      <c r="U982">
        <v>10</v>
      </c>
      <c r="V982">
        <v>1</v>
      </c>
      <c r="W982">
        <v>0</v>
      </c>
      <c r="X982">
        <v>0</v>
      </c>
      <c r="Y982">
        <v>10</v>
      </c>
      <c r="Z982">
        <v>981</v>
      </c>
    </row>
    <row r="983" spans="1:26">
      <c r="A983" t="s">
        <v>86</v>
      </c>
      <c r="B983" t="s">
        <v>25</v>
      </c>
      <c r="C983" s="1" t="str">
        <f>MID(iccwt20_2024[[#This Row],[Times]],FIND(",",iccwt20_2024[[#This Row],[Times]])+2,LEN(iccwt20_2024[[#This Row],[Times]])-FIND(",",iccwt20_2024[[#This Row],[Times]])-1)</f>
        <v>08:30 PM LOCAL  </v>
      </c>
      <c r="D983" s="1" t="str">
        <f>MID(iccwt20_2024[[#This Row],[Times]],FIND(",",iccwt20_2024[[#This Row],[Times]])-3,6)&amp;" 2024"</f>
        <v> 16, 0 2024</v>
      </c>
      <c r="E983" s="1">
        <f>DATE(2024,MID(iccwt20_2024[[#This Row],[Date]],FIND(" ",iccwt20_2024[[#This Row],[Date]])+1,2),LEFT(iccwt20_2024[[#This Row],[Date]],FIND(",",iccwt20_2024[[#This Row],[Date]])-1))+TIMEVALUE(LEFT(iccwt20_2024[[#This Row],[Time]],8))</f>
        <v>45763.8541666667</v>
      </c>
      <c r="F983" t="str">
        <f>TEXT(DATE(2024,MONTH(DATEVALUE(LEFT(iccwt20_2024[[#This Row],[Times]],3)&amp;" 1")),MID(iccwt20_2024[[#This Row],[Times]],5,2)),"dddd")</f>
        <v>Sunday</v>
      </c>
      <c r="G983" t="s">
        <v>937</v>
      </c>
      <c r="H983" t="s">
        <v>439</v>
      </c>
      <c r="I983" t="s">
        <v>431</v>
      </c>
      <c r="J983" t="s">
        <v>944</v>
      </c>
      <c r="K983" t="s">
        <v>234</v>
      </c>
      <c r="L983" s="2">
        <v>0</v>
      </c>
      <c r="M983" s="2">
        <v>0</v>
      </c>
      <c r="N983" s="2">
        <v>0</v>
      </c>
      <c r="O983" s="2">
        <f>iccwt20_2024[[#This Row],[scored_4s]]+iccwt20_2024[[#This Row],[scored_6s]]</f>
        <v>0</v>
      </c>
      <c r="P983" s="2">
        <v>0</v>
      </c>
      <c r="Q983" s="2">
        <v>0</v>
      </c>
      <c r="R983" s="2">
        <v>0</v>
      </c>
      <c r="S983" s="2">
        <v>3</v>
      </c>
      <c r="T983">
        <v>0</v>
      </c>
      <c r="U983">
        <v>12</v>
      </c>
      <c r="V983">
        <v>2</v>
      </c>
      <c r="W983">
        <v>0</v>
      </c>
      <c r="X983">
        <v>1</v>
      </c>
      <c r="Y983">
        <v>4</v>
      </c>
      <c r="Z983">
        <v>982</v>
      </c>
    </row>
    <row r="984" spans="1:26">
      <c r="A984" t="s">
        <v>66</v>
      </c>
      <c r="B984" t="s">
        <v>19</v>
      </c>
      <c r="C984" s="1" t="str">
        <f>MID(iccwt20_2024[[#This Row],[Times]],FIND(",",iccwt20_2024[[#This Row],[Times]])+2,LEN(iccwt20_2024[[#This Row],[Times]])-FIND(",",iccwt20_2024[[#This Row],[Times]])-1)</f>
        <v>10:30 AM LOCAL  </v>
      </c>
      <c r="D984" s="1" t="str">
        <f>MID(iccwt20_2024[[#This Row],[Times]],FIND(",",iccwt20_2024[[#This Row],[Times]])-3,6)&amp;" 2024"</f>
        <v> 17, 1 2024</v>
      </c>
      <c r="E984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4" t="str">
        <f>TEXT(DATE(2024,MONTH(DATEVALUE(LEFT(iccwt20_2024[[#This Row],[Times]],3)&amp;" 1")),MID(iccwt20_2024[[#This Row],[Times]],5,2)),"dddd")</f>
        <v>Monday</v>
      </c>
      <c r="G984" t="s">
        <v>951</v>
      </c>
      <c r="H984" t="s">
        <v>432</v>
      </c>
      <c r="I984" t="s">
        <v>436</v>
      </c>
      <c r="J984" t="s">
        <v>952</v>
      </c>
      <c r="K984" t="s">
        <v>360</v>
      </c>
      <c r="L984" s="2">
        <v>0</v>
      </c>
      <c r="M984" s="2">
        <v>0</v>
      </c>
      <c r="N984" s="2">
        <v>0</v>
      </c>
      <c r="O984" s="2">
        <f>iccwt20_2024[[#This Row],[scored_4s]]+iccwt20_2024[[#This Row],[scored_6s]]</f>
        <v>0</v>
      </c>
      <c r="P984" s="2">
        <v>0</v>
      </c>
      <c r="Q984" s="2">
        <v>0</v>
      </c>
      <c r="R984" s="2">
        <v>0</v>
      </c>
      <c r="S984" s="2">
        <v>4</v>
      </c>
      <c r="T984">
        <v>0</v>
      </c>
      <c r="U984">
        <v>14</v>
      </c>
      <c r="V984">
        <v>2</v>
      </c>
      <c r="W984">
        <v>0</v>
      </c>
      <c r="X984">
        <v>0</v>
      </c>
      <c r="Y984">
        <v>3.5</v>
      </c>
      <c r="Z984">
        <v>983</v>
      </c>
    </row>
    <row r="985" spans="1:26">
      <c r="A985" t="s">
        <v>66</v>
      </c>
      <c r="B985" t="s">
        <v>19</v>
      </c>
      <c r="C985" s="1" t="str">
        <f>MID(iccwt20_2024[[#This Row],[Times]],FIND(",",iccwt20_2024[[#This Row],[Times]])+2,LEN(iccwt20_2024[[#This Row],[Times]])-FIND(",",iccwt20_2024[[#This Row],[Times]])-1)</f>
        <v>10:30 AM LOCAL  </v>
      </c>
      <c r="D985" s="1" t="str">
        <f>MID(iccwt20_2024[[#This Row],[Times]],FIND(",",iccwt20_2024[[#This Row],[Times]])-3,6)&amp;" 2024"</f>
        <v> 17, 1 2024</v>
      </c>
      <c r="E985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5" t="str">
        <f>TEXT(DATE(2024,MONTH(DATEVALUE(LEFT(iccwt20_2024[[#This Row],[Times]],3)&amp;" 1")),MID(iccwt20_2024[[#This Row],[Times]],5,2)),"dddd")</f>
        <v>Monday</v>
      </c>
      <c r="G985" t="s">
        <v>951</v>
      </c>
      <c r="H985" t="s">
        <v>432</v>
      </c>
      <c r="I985" t="s">
        <v>436</v>
      </c>
      <c r="J985" t="s">
        <v>952</v>
      </c>
      <c r="K985" t="s">
        <v>217</v>
      </c>
      <c r="L985" s="2">
        <v>0</v>
      </c>
      <c r="M985" s="2">
        <v>0</v>
      </c>
      <c r="N985" s="2">
        <v>0</v>
      </c>
      <c r="O985" s="2">
        <f>iccwt20_2024[[#This Row],[scored_4s]]+iccwt20_2024[[#This Row],[scored_6s]]</f>
        <v>0</v>
      </c>
      <c r="P985" s="2">
        <v>0</v>
      </c>
      <c r="Q985" s="2">
        <v>0</v>
      </c>
      <c r="R985" s="2">
        <v>0</v>
      </c>
      <c r="S985" s="2">
        <v>4</v>
      </c>
      <c r="T985">
        <v>4</v>
      </c>
      <c r="U985">
        <v>11</v>
      </c>
      <c r="V985">
        <v>2</v>
      </c>
      <c r="W985">
        <v>0</v>
      </c>
      <c r="X985">
        <v>2</v>
      </c>
      <c r="Y985">
        <v>2.79999995231628</v>
      </c>
      <c r="Z985">
        <v>984</v>
      </c>
    </row>
    <row r="986" spans="1:26">
      <c r="A986" t="s">
        <v>66</v>
      </c>
      <c r="B986" t="s">
        <v>19</v>
      </c>
      <c r="C986" s="1" t="str">
        <f>MID(iccwt20_2024[[#This Row],[Times]],FIND(",",iccwt20_2024[[#This Row],[Times]])+2,LEN(iccwt20_2024[[#This Row],[Times]])-FIND(",",iccwt20_2024[[#This Row],[Times]])-1)</f>
        <v>10:30 AM LOCAL  </v>
      </c>
      <c r="D986" s="1" t="str">
        <f>MID(iccwt20_2024[[#This Row],[Times]],FIND(",",iccwt20_2024[[#This Row],[Times]])-3,6)&amp;" 2024"</f>
        <v> 17, 1 2024</v>
      </c>
      <c r="E986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6" t="str">
        <f>TEXT(DATE(2024,MONTH(DATEVALUE(LEFT(iccwt20_2024[[#This Row],[Times]],3)&amp;" 1")),MID(iccwt20_2024[[#This Row],[Times]],5,2)),"dddd")</f>
        <v>Monday</v>
      </c>
      <c r="G986" t="s">
        <v>951</v>
      </c>
      <c r="H986" t="s">
        <v>432</v>
      </c>
      <c r="I986" t="s">
        <v>436</v>
      </c>
      <c r="J986" t="s">
        <v>952</v>
      </c>
      <c r="K986" t="s">
        <v>170</v>
      </c>
      <c r="L986" s="2">
        <v>0</v>
      </c>
      <c r="M986" s="2">
        <v>0</v>
      </c>
      <c r="N986" s="2">
        <v>0</v>
      </c>
      <c r="O986" s="2">
        <f>iccwt20_2024[[#This Row],[scored_4s]]+iccwt20_2024[[#This Row],[scored_6s]]</f>
        <v>0</v>
      </c>
      <c r="P986" s="2">
        <v>0</v>
      </c>
      <c r="Q986" s="2">
        <v>0</v>
      </c>
      <c r="R986" s="2">
        <v>0</v>
      </c>
      <c r="S986" s="2">
        <v>4</v>
      </c>
      <c r="T986">
        <v>0</v>
      </c>
      <c r="U986">
        <v>0</v>
      </c>
      <c r="V986">
        <v>3</v>
      </c>
      <c r="W986">
        <v>0</v>
      </c>
      <c r="X986">
        <v>0</v>
      </c>
      <c r="Y986">
        <v>0</v>
      </c>
      <c r="Z986">
        <v>985</v>
      </c>
    </row>
    <row r="987" spans="1:26">
      <c r="A987" t="s">
        <v>66</v>
      </c>
      <c r="B987" t="s">
        <v>19</v>
      </c>
      <c r="C987" s="1" t="str">
        <f>MID(iccwt20_2024[[#This Row],[Times]],FIND(",",iccwt20_2024[[#This Row],[Times]])+2,LEN(iccwt20_2024[[#This Row],[Times]])-FIND(",",iccwt20_2024[[#This Row],[Times]])-1)</f>
        <v>10:30 AM LOCAL  </v>
      </c>
      <c r="D987" s="1" t="str">
        <f>MID(iccwt20_2024[[#This Row],[Times]],FIND(",",iccwt20_2024[[#This Row],[Times]])-3,6)&amp;" 2024"</f>
        <v> 17, 1 2024</v>
      </c>
      <c r="E987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7" t="str">
        <f>TEXT(DATE(2024,MONTH(DATEVALUE(LEFT(iccwt20_2024[[#This Row],[Times]],3)&amp;" 1")),MID(iccwt20_2024[[#This Row],[Times]],5,2)),"dddd")</f>
        <v>Monday</v>
      </c>
      <c r="G987" t="s">
        <v>951</v>
      </c>
      <c r="H987" t="s">
        <v>432</v>
      </c>
      <c r="I987" t="s">
        <v>436</v>
      </c>
      <c r="J987" t="s">
        <v>952</v>
      </c>
      <c r="K987" t="s">
        <v>335</v>
      </c>
      <c r="L987" s="2">
        <v>0</v>
      </c>
      <c r="M987" s="2">
        <v>0</v>
      </c>
      <c r="N987" s="2">
        <v>0</v>
      </c>
      <c r="O987" s="2">
        <f>iccwt20_2024[[#This Row],[scored_4s]]+iccwt20_2024[[#This Row],[scored_6s]]</f>
        <v>0</v>
      </c>
      <c r="P987" s="2">
        <v>0</v>
      </c>
      <c r="Q987" s="2">
        <v>0</v>
      </c>
      <c r="R987" s="2">
        <v>0</v>
      </c>
      <c r="S987" s="2">
        <v>3</v>
      </c>
      <c r="T987">
        <v>0</v>
      </c>
      <c r="U987">
        <v>29</v>
      </c>
      <c r="V987">
        <v>2</v>
      </c>
      <c r="W987">
        <v>0</v>
      </c>
      <c r="X987">
        <v>1</v>
      </c>
      <c r="Y987">
        <v>7.90000009536743</v>
      </c>
      <c r="Z987">
        <v>986</v>
      </c>
    </row>
    <row r="988" spans="1:26">
      <c r="A988" t="s">
        <v>66</v>
      </c>
      <c r="B988" t="s">
        <v>19</v>
      </c>
      <c r="C988" s="1" t="str">
        <f>MID(iccwt20_2024[[#This Row],[Times]],FIND(",",iccwt20_2024[[#This Row],[Times]])+2,LEN(iccwt20_2024[[#This Row],[Times]])-FIND(",",iccwt20_2024[[#This Row],[Times]])-1)</f>
        <v>10:30 AM LOCAL  </v>
      </c>
      <c r="D988" s="1" t="str">
        <f>MID(iccwt20_2024[[#This Row],[Times]],FIND(",",iccwt20_2024[[#This Row],[Times]])-3,6)&amp;" 2024"</f>
        <v> 17, 1 2024</v>
      </c>
      <c r="E988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8" t="str">
        <f>TEXT(DATE(2024,MONTH(DATEVALUE(LEFT(iccwt20_2024[[#This Row],[Times]],3)&amp;" 1")),MID(iccwt20_2024[[#This Row],[Times]],5,2)),"dddd")</f>
        <v>Monday</v>
      </c>
      <c r="G988" t="s">
        <v>951</v>
      </c>
      <c r="H988" t="s">
        <v>436</v>
      </c>
      <c r="I988" t="s">
        <v>432</v>
      </c>
      <c r="J988" t="s">
        <v>960</v>
      </c>
      <c r="K988" t="s">
        <v>191</v>
      </c>
      <c r="L988" s="2">
        <v>0</v>
      </c>
      <c r="M988" s="2">
        <v>0</v>
      </c>
      <c r="N988" s="2">
        <v>0</v>
      </c>
      <c r="O988" s="2">
        <f>iccwt20_2024[[#This Row],[scored_4s]]+iccwt20_2024[[#This Row],[scored_6s]]</f>
        <v>0</v>
      </c>
      <c r="P988" s="2">
        <v>0</v>
      </c>
      <c r="Q988" s="2">
        <v>0</v>
      </c>
      <c r="R988" s="2">
        <v>0</v>
      </c>
      <c r="S988" s="2">
        <v>2</v>
      </c>
      <c r="T988">
        <v>0</v>
      </c>
      <c r="U988">
        <v>4</v>
      </c>
      <c r="V988">
        <v>2</v>
      </c>
      <c r="W988">
        <v>0</v>
      </c>
      <c r="X988">
        <v>0</v>
      </c>
      <c r="Y988">
        <v>1.70000004768372</v>
      </c>
      <c r="Z988">
        <v>987</v>
      </c>
    </row>
    <row r="989" spans="1:26">
      <c r="A989" t="s">
        <v>66</v>
      </c>
      <c r="B989" t="s">
        <v>19</v>
      </c>
      <c r="C989" s="1" t="str">
        <f>MID(iccwt20_2024[[#This Row],[Times]],FIND(",",iccwt20_2024[[#This Row],[Times]])+2,LEN(iccwt20_2024[[#This Row],[Times]])-FIND(",",iccwt20_2024[[#This Row],[Times]])-1)</f>
        <v>10:30 AM LOCAL  </v>
      </c>
      <c r="D989" s="1" t="str">
        <f>MID(iccwt20_2024[[#This Row],[Times]],FIND(",",iccwt20_2024[[#This Row],[Times]])-3,6)&amp;" 2024"</f>
        <v> 17, 1 2024</v>
      </c>
      <c r="E989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89" t="str">
        <f>TEXT(DATE(2024,MONTH(DATEVALUE(LEFT(iccwt20_2024[[#This Row],[Times]],3)&amp;" 1")),MID(iccwt20_2024[[#This Row],[Times]],5,2)),"dddd")</f>
        <v>Monday</v>
      </c>
      <c r="G989" t="s">
        <v>951</v>
      </c>
      <c r="H989" t="s">
        <v>436</v>
      </c>
      <c r="I989" t="s">
        <v>432</v>
      </c>
      <c r="J989" t="s">
        <v>960</v>
      </c>
      <c r="K989" t="s">
        <v>36</v>
      </c>
      <c r="L989" s="2">
        <v>0</v>
      </c>
      <c r="M989" s="2">
        <v>0</v>
      </c>
      <c r="N989" s="2">
        <v>0</v>
      </c>
      <c r="O989" s="2">
        <f>iccwt20_2024[[#This Row],[scored_4s]]+iccwt20_2024[[#This Row],[scored_6s]]</f>
        <v>0</v>
      </c>
      <c r="P989" s="2">
        <v>0</v>
      </c>
      <c r="Q989" s="2">
        <v>0</v>
      </c>
      <c r="R989" s="2">
        <v>0</v>
      </c>
      <c r="S989" s="2">
        <v>3</v>
      </c>
      <c r="T989">
        <v>0</v>
      </c>
      <c r="U989">
        <v>22</v>
      </c>
      <c r="V989">
        <v>0</v>
      </c>
      <c r="W989">
        <v>0</v>
      </c>
      <c r="X989">
        <v>0</v>
      </c>
      <c r="Y989">
        <v>7.30000019073486</v>
      </c>
      <c r="Z989">
        <v>988</v>
      </c>
    </row>
    <row r="990" spans="1:26">
      <c r="A990" t="s">
        <v>66</v>
      </c>
      <c r="B990" t="s">
        <v>19</v>
      </c>
      <c r="C990" s="1" t="str">
        <f>MID(iccwt20_2024[[#This Row],[Times]],FIND(",",iccwt20_2024[[#This Row],[Times]])+2,LEN(iccwt20_2024[[#This Row],[Times]])-FIND(",",iccwt20_2024[[#This Row],[Times]])-1)</f>
        <v>10:30 AM LOCAL  </v>
      </c>
      <c r="D990" s="1" t="str">
        <f>MID(iccwt20_2024[[#This Row],[Times]],FIND(",",iccwt20_2024[[#This Row],[Times]])-3,6)&amp;" 2024"</f>
        <v> 17, 1 2024</v>
      </c>
      <c r="E990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90" t="str">
        <f>TEXT(DATE(2024,MONTH(DATEVALUE(LEFT(iccwt20_2024[[#This Row],[Times]],3)&amp;" 1")),MID(iccwt20_2024[[#This Row],[Times]],5,2)),"dddd")</f>
        <v>Monday</v>
      </c>
      <c r="G990" t="s">
        <v>951</v>
      </c>
      <c r="H990" t="s">
        <v>436</v>
      </c>
      <c r="I990" t="s">
        <v>432</v>
      </c>
      <c r="J990" t="s">
        <v>960</v>
      </c>
      <c r="K990" t="s">
        <v>71</v>
      </c>
      <c r="L990" s="2">
        <v>0</v>
      </c>
      <c r="M990" s="2">
        <v>0</v>
      </c>
      <c r="N990" s="2">
        <v>0</v>
      </c>
      <c r="O990" s="2">
        <f>iccwt20_2024[[#This Row],[scored_4s]]+iccwt20_2024[[#This Row],[scored_6s]]</f>
        <v>0</v>
      </c>
      <c r="P990" s="2">
        <v>0</v>
      </c>
      <c r="Q990" s="2">
        <v>0</v>
      </c>
      <c r="R990" s="2">
        <v>0</v>
      </c>
      <c r="S990" s="2">
        <v>1</v>
      </c>
      <c r="T990">
        <v>0</v>
      </c>
      <c r="U990">
        <v>4</v>
      </c>
      <c r="V990">
        <v>0</v>
      </c>
      <c r="W990">
        <v>0</v>
      </c>
      <c r="X990">
        <v>0</v>
      </c>
      <c r="Y990">
        <v>4</v>
      </c>
      <c r="Z990">
        <v>989</v>
      </c>
    </row>
    <row r="991" spans="1:26">
      <c r="A991" t="s">
        <v>66</v>
      </c>
      <c r="B991" t="s">
        <v>19</v>
      </c>
      <c r="C991" s="1" t="str">
        <f>MID(iccwt20_2024[[#This Row],[Times]],FIND(",",iccwt20_2024[[#This Row],[Times]])+2,LEN(iccwt20_2024[[#This Row],[Times]])-FIND(",",iccwt20_2024[[#This Row],[Times]])-1)</f>
        <v>10:30 AM LOCAL  </v>
      </c>
      <c r="D991" s="1" t="str">
        <f>MID(iccwt20_2024[[#This Row],[Times]],FIND(",",iccwt20_2024[[#This Row],[Times]])-3,6)&amp;" 2024"</f>
        <v> 17, 1 2024</v>
      </c>
      <c r="E991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91" t="str">
        <f>TEXT(DATE(2024,MONTH(DATEVALUE(LEFT(iccwt20_2024[[#This Row],[Times]],3)&amp;" 1")),MID(iccwt20_2024[[#This Row],[Times]],5,2)),"dddd")</f>
        <v>Monday</v>
      </c>
      <c r="G991" t="s">
        <v>951</v>
      </c>
      <c r="H991" t="s">
        <v>436</v>
      </c>
      <c r="I991" t="s">
        <v>432</v>
      </c>
      <c r="J991" t="s">
        <v>960</v>
      </c>
      <c r="K991" t="s">
        <v>114</v>
      </c>
      <c r="L991" s="2">
        <v>0</v>
      </c>
      <c r="M991" s="2">
        <v>0</v>
      </c>
      <c r="N991" s="2">
        <v>0</v>
      </c>
      <c r="O991" s="2">
        <f>iccwt20_2024[[#This Row],[scored_4s]]+iccwt20_2024[[#This Row],[scored_6s]]</f>
        <v>0</v>
      </c>
      <c r="P991" s="2">
        <v>0</v>
      </c>
      <c r="Q991" s="2">
        <v>0</v>
      </c>
      <c r="R991" s="2">
        <v>0</v>
      </c>
      <c r="S991" s="2">
        <v>1</v>
      </c>
      <c r="T991">
        <v>0</v>
      </c>
      <c r="U991">
        <v>5</v>
      </c>
      <c r="V991">
        <v>0</v>
      </c>
      <c r="W991">
        <v>0</v>
      </c>
      <c r="X991">
        <v>0</v>
      </c>
      <c r="Y991">
        <v>5</v>
      </c>
      <c r="Z991">
        <v>990</v>
      </c>
    </row>
    <row r="992" spans="1:26">
      <c r="A992" t="s">
        <v>66</v>
      </c>
      <c r="B992" t="s">
        <v>19</v>
      </c>
      <c r="C992" s="1" t="str">
        <f>MID(iccwt20_2024[[#This Row],[Times]],FIND(",",iccwt20_2024[[#This Row],[Times]])+2,LEN(iccwt20_2024[[#This Row],[Times]])-FIND(",",iccwt20_2024[[#This Row],[Times]])-1)</f>
        <v>10:30 AM LOCAL  </v>
      </c>
      <c r="D992" s="1" t="str">
        <f>MID(iccwt20_2024[[#This Row],[Times]],FIND(",",iccwt20_2024[[#This Row],[Times]])-3,6)&amp;" 2024"</f>
        <v> 17, 1 2024</v>
      </c>
      <c r="E992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92" t="str">
        <f>TEXT(DATE(2024,MONTH(DATEVALUE(LEFT(iccwt20_2024[[#This Row],[Times]],3)&amp;" 1")),MID(iccwt20_2024[[#This Row],[Times]],5,2)),"dddd")</f>
        <v>Monday</v>
      </c>
      <c r="G992" t="s">
        <v>951</v>
      </c>
      <c r="H992" t="s">
        <v>436</v>
      </c>
      <c r="I992" t="s">
        <v>432</v>
      </c>
      <c r="J992" t="s">
        <v>960</v>
      </c>
      <c r="K992" t="s">
        <v>338</v>
      </c>
      <c r="L992" s="2">
        <v>0</v>
      </c>
      <c r="M992" s="2">
        <v>0</v>
      </c>
      <c r="N992" s="2">
        <v>0</v>
      </c>
      <c r="O992" s="2">
        <f>iccwt20_2024[[#This Row],[scored_4s]]+iccwt20_2024[[#This Row],[scored_6s]]</f>
        <v>0</v>
      </c>
      <c r="P992" s="2">
        <v>0</v>
      </c>
      <c r="Q992" s="2">
        <v>0</v>
      </c>
      <c r="R992" s="2">
        <v>0</v>
      </c>
      <c r="S992" s="2">
        <v>3</v>
      </c>
      <c r="T992">
        <v>0</v>
      </c>
      <c r="U992">
        <v>23</v>
      </c>
      <c r="V992">
        <v>1</v>
      </c>
      <c r="W992">
        <v>0</v>
      </c>
      <c r="X992">
        <v>0</v>
      </c>
      <c r="Y992">
        <v>7.69999980926514</v>
      </c>
      <c r="Z992">
        <v>991</v>
      </c>
    </row>
    <row r="993" spans="1:26">
      <c r="A993" t="s">
        <v>66</v>
      </c>
      <c r="B993" t="s">
        <v>19</v>
      </c>
      <c r="C993" s="1" t="str">
        <f>MID(iccwt20_2024[[#This Row],[Times]],FIND(",",iccwt20_2024[[#This Row],[Times]])+2,LEN(iccwt20_2024[[#This Row],[Times]])-FIND(",",iccwt20_2024[[#This Row],[Times]])-1)</f>
        <v>10:30 AM LOCAL  </v>
      </c>
      <c r="D993" s="1" t="str">
        <f>MID(iccwt20_2024[[#This Row],[Times]],FIND(",",iccwt20_2024[[#This Row],[Times]])-3,6)&amp;" 2024"</f>
        <v> 17, 1 2024</v>
      </c>
      <c r="E993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93" t="str">
        <f>TEXT(DATE(2024,MONTH(DATEVALUE(LEFT(iccwt20_2024[[#This Row],[Times]],3)&amp;" 1")),MID(iccwt20_2024[[#This Row],[Times]],5,2)),"dddd")</f>
        <v>Monday</v>
      </c>
      <c r="G993" t="s">
        <v>951</v>
      </c>
      <c r="H993" t="s">
        <v>436</v>
      </c>
      <c r="I993" t="s">
        <v>432</v>
      </c>
      <c r="J993" t="s">
        <v>960</v>
      </c>
      <c r="K993" t="s">
        <v>113</v>
      </c>
      <c r="L993" s="2">
        <v>0</v>
      </c>
      <c r="M993" s="2">
        <v>0</v>
      </c>
      <c r="N993" s="2">
        <v>0</v>
      </c>
      <c r="O993" s="2">
        <f>iccwt20_2024[[#This Row],[scored_4s]]+iccwt20_2024[[#This Row],[scored_6s]]</f>
        <v>0</v>
      </c>
      <c r="P993" s="2">
        <v>0</v>
      </c>
      <c r="Q993" s="2">
        <v>0</v>
      </c>
      <c r="R993" s="2">
        <v>0</v>
      </c>
      <c r="S993" s="2">
        <v>1</v>
      </c>
      <c r="T993">
        <v>0</v>
      </c>
      <c r="U993">
        <v>14</v>
      </c>
      <c r="V993">
        <v>0</v>
      </c>
      <c r="W993">
        <v>0</v>
      </c>
      <c r="X993">
        <v>0</v>
      </c>
      <c r="Y993">
        <v>14</v>
      </c>
      <c r="Z993">
        <v>992</v>
      </c>
    </row>
    <row r="994" spans="1:26">
      <c r="A994" t="s">
        <v>66</v>
      </c>
      <c r="B994" t="s">
        <v>19</v>
      </c>
      <c r="C994" s="1" t="str">
        <f>MID(iccwt20_2024[[#This Row],[Times]],FIND(",",iccwt20_2024[[#This Row],[Times]])+2,LEN(iccwt20_2024[[#This Row],[Times]])-FIND(",",iccwt20_2024[[#This Row],[Times]])-1)</f>
        <v>10:30 AM LOCAL  </v>
      </c>
      <c r="D994" s="1" t="str">
        <f>MID(iccwt20_2024[[#This Row],[Times]],FIND(",",iccwt20_2024[[#This Row],[Times]])-3,6)&amp;" 2024"</f>
        <v> 17, 1 2024</v>
      </c>
      <c r="E994" s="1">
        <f>DATE(2024,MID(iccwt20_2024[[#This Row],[Date]],FIND(" ",iccwt20_2024[[#This Row],[Date]])+1,2),LEFT(iccwt20_2024[[#This Row],[Date]],FIND(",",iccwt20_2024[[#This Row],[Date]])-1))+TIMEVALUE(LEFT(iccwt20_2024[[#This Row],[Time]],8))</f>
        <v>45794.4375</v>
      </c>
      <c r="F994" t="str">
        <f>TEXT(DATE(2024,MONTH(DATEVALUE(LEFT(iccwt20_2024[[#This Row],[Times]],3)&amp;" 1")),MID(iccwt20_2024[[#This Row],[Times]],5,2)),"dddd")</f>
        <v>Monday</v>
      </c>
      <c r="G994" t="s">
        <v>951</v>
      </c>
      <c r="H994" t="s">
        <v>436</v>
      </c>
      <c r="I994" t="s">
        <v>432</v>
      </c>
      <c r="J994" t="s">
        <v>960</v>
      </c>
      <c r="K994" t="s">
        <v>283</v>
      </c>
      <c r="L994" s="2">
        <v>0</v>
      </c>
      <c r="M994" s="2">
        <v>0</v>
      </c>
      <c r="N994" s="2">
        <v>0</v>
      </c>
      <c r="O994" s="2">
        <f>iccwt20_2024[[#This Row],[scored_4s]]+iccwt20_2024[[#This Row],[scored_6s]]</f>
        <v>0</v>
      </c>
      <c r="P994" s="2">
        <v>0</v>
      </c>
      <c r="Q994" s="2">
        <v>0</v>
      </c>
      <c r="R994" s="2">
        <v>0</v>
      </c>
      <c r="S994" s="2">
        <v>1</v>
      </c>
      <c r="T994">
        <v>0</v>
      </c>
      <c r="U994">
        <v>6</v>
      </c>
      <c r="V994">
        <v>0</v>
      </c>
      <c r="W994">
        <v>0</v>
      </c>
      <c r="X994">
        <v>0</v>
      </c>
      <c r="Y994">
        <v>6</v>
      </c>
      <c r="Z994">
        <v>993</v>
      </c>
    </row>
    <row r="995" spans="1:26">
      <c r="A995" t="s">
        <v>96</v>
      </c>
      <c r="B995" t="s">
        <v>25</v>
      </c>
      <c r="C995" s="1" t="str">
        <f>MID(iccwt20_2024[[#This Row],[Times]],FIND(",",iccwt20_2024[[#This Row],[Times]])+2,LEN(iccwt20_2024[[#This Row],[Times]])-FIND(",",iccwt20_2024[[#This Row],[Times]])-1)</f>
        <v>08:30 PM LOCAL  </v>
      </c>
      <c r="D995" s="1" t="str">
        <f>MID(iccwt20_2024[[#This Row],[Times]],FIND(",",iccwt20_2024[[#This Row],[Times]])-3,6)&amp;" 2024"</f>
        <v> 17, 0 2024</v>
      </c>
      <c r="E995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995" t="str">
        <f>TEXT(DATE(2024,MONTH(DATEVALUE(LEFT(iccwt20_2024[[#This Row],[Times]],3)&amp;" 1")),MID(iccwt20_2024[[#This Row],[Times]],5,2)),"dddd")</f>
        <v>Monday</v>
      </c>
      <c r="G995" t="s">
        <v>964</v>
      </c>
      <c r="H995" t="s">
        <v>422</v>
      </c>
      <c r="I995" t="s">
        <v>442</v>
      </c>
      <c r="J995" t="s">
        <v>965</v>
      </c>
      <c r="K995" t="s">
        <v>143</v>
      </c>
      <c r="L995" s="2">
        <v>0</v>
      </c>
      <c r="M995" s="2">
        <v>0</v>
      </c>
      <c r="N995" s="2">
        <v>0</v>
      </c>
      <c r="O995" s="2">
        <f>iccwt20_2024[[#This Row],[scored_4s]]+iccwt20_2024[[#This Row],[scored_6s]]</f>
        <v>0</v>
      </c>
      <c r="P995" s="2">
        <v>0</v>
      </c>
      <c r="Q995" s="2">
        <v>0</v>
      </c>
      <c r="R995" s="2">
        <v>0</v>
      </c>
      <c r="S995" s="2">
        <v>3</v>
      </c>
      <c r="T995">
        <v>0</v>
      </c>
      <c r="U995">
        <v>38</v>
      </c>
      <c r="V995">
        <v>0</v>
      </c>
      <c r="W995">
        <v>1</v>
      </c>
      <c r="X995">
        <v>1</v>
      </c>
      <c r="Y995">
        <v>12.6999998092651</v>
      </c>
      <c r="Z995">
        <v>994</v>
      </c>
    </row>
    <row r="996" spans="1:26">
      <c r="A996" t="s">
        <v>96</v>
      </c>
      <c r="B996" t="s">
        <v>25</v>
      </c>
      <c r="C996" s="1" t="str">
        <f>MID(iccwt20_2024[[#This Row],[Times]],FIND(",",iccwt20_2024[[#This Row],[Times]])+2,LEN(iccwt20_2024[[#This Row],[Times]])-FIND(",",iccwt20_2024[[#This Row],[Times]])-1)</f>
        <v>08:30 PM LOCAL  </v>
      </c>
      <c r="D996" s="1" t="str">
        <f>MID(iccwt20_2024[[#This Row],[Times]],FIND(",",iccwt20_2024[[#This Row],[Times]])-3,6)&amp;" 2024"</f>
        <v> 17, 0 2024</v>
      </c>
      <c r="E996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996" t="str">
        <f>TEXT(DATE(2024,MONTH(DATEVALUE(LEFT(iccwt20_2024[[#This Row],[Times]],3)&amp;" 1")),MID(iccwt20_2024[[#This Row],[Times]],5,2)),"dddd")</f>
        <v>Monday</v>
      </c>
      <c r="G996" t="s">
        <v>964</v>
      </c>
      <c r="H996" t="s">
        <v>422</v>
      </c>
      <c r="I996" t="s">
        <v>442</v>
      </c>
      <c r="J996" t="s">
        <v>965</v>
      </c>
      <c r="K996" t="s">
        <v>83</v>
      </c>
      <c r="L996" s="2">
        <v>0</v>
      </c>
      <c r="M996" s="2">
        <v>0</v>
      </c>
      <c r="N996" s="2">
        <v>0</v>
      </c>
      <c r="O996" s="2">
        <f>iccwt20_2024[[#This Row],[scored_4s]]+iccwt20_2024[[#This Row],[scored_6s]]</f>
        <v>0</v>
      </c>
      <c r="P996" s="2">
        <v>0</v>
      </c>
      <c r="Q996" s="2">
        <v>0</v>
      </c>
      <c r="R996" s="2">
        <v>0</v>
      </c>
      <c r="S996" s="2">
        <v>2</v>
      </c>
      <c r="T996">
        <v>0</v>
      </c>
      <c r="U996">
        <v>41</v>
      </c>
      <c r="V996">
        <v>1</v>
      </c>
      <c r="W996">
        <v>1</v>
      </c>
      <c r="X996">
        <v>5</v>
      </c>
      <c r="Y996">
        <v>20.5</v>
      </c>
      <c r="Z996">
        <v>995</v>
      </c>
    </row>
    <row r="997" spans="1:26">
      <c r="A997" t="s">
        <v>96</v>
      </c>
      <c r="B997" t="s">
        <v>25</v>
      </c>
      <c r="C997" s="1" t="str">
        <f>MID(iccwt20_2024[[#This Row],[Times]],FIND(",",iccwt20_2024[[#This Row],[Times]])+2,LEN(iccwt20_2024[[#This Row],[Times]])-FIND(",",iccwt20_2024[[#This Row],[Times]])-1)</f>
        <v>08:30 PM LOCAL  </v>
      </c>
      <c r="D997" s="1" t="str">
        <f>MID(iccwt20_2024[[#This Row],[Times]],FIND(",",iccwt20_2024[[#This Row],[Times]])-3,6)&amp;" 2024"</f>
        <v> 17, 0 2024</v>
      </c>
      <c r="E997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997" t="str">
        <f>TEXT(DATE(2024,MONTH(DATEVALUE(LEFT(iccwt20_2024[[#This Row],[Times]],3)&amp;" 1")),MID(iccwt20_2024[[#This Row],[Times]],5,2)),"dddd")</f>
        <v>Monday</v>
      </c>
      <c r="G997" t="s">
        <v>964</v>
      </c>
      <c r="H997" t="s">
        <v>422</v>
      </c>
      <c r="I997" t="s">
        <v>442</v>
      </c>
      <c r="J997" t="s">
        <v>965</v>
      </c>
      <c r="K997" t="s">
        <v>306</v>
      </c>
      <c r="L997" s="2">
        <v>0</v>
      </c>
      <c r="M997" s="2">
        <v>0</v>
      </c>
      <c r="N997" s="2">
        <v>0</v>
      </c>
      <c r="O997" s="2">
        <f>iccwt20_2024[[#This Row],[scored_4s]]+iccwt20_2024[[#This Row],[scored_6s]]</f>
        <v>0</v>
      </c>
      <c r="P997" s="2">
        <v>0</v>
      </c>
      <c r="Q997" s="2">
        <v>0</v>
      </c>
      <c r="R997" s="2">
        <v>0</v>
      </c>
      <c r="S997" s="2">
        <v>4</v>
      </c>
      <c r="T997">
        <v>0</v>
      </c>
      <c r="U997">
        <v>45</v>
      </c>
      <c r="V997">
        <v>0</v>
      </c>
      <c r="W997">
        <v>0</v>
      </c>
      <c r="X997">
        <v>1</v>
      </c>
      <c r="Y997">
        <v>11.1999998092651</v>
      </c>
      <c r="Z997">
        <v>996</v>
      </c>
    </row>
    <row r="998" spans="1:26">
      <c r="A998" t="s">
        <v>96</v>
      </c>
      <c r="B998" t="s">
        <v>25</v>
      </c>
      <c r="C998" s="1" t="str">
        <f>MID(iccwt20_2024[[#This Row],[Times]],FIND(",",iccwt20_2024[[#This Row],[Times]])+2,LEN(iccwt20_2024[[#This Row],[Times]])-FIND(",",iccwt20_2024[[#This Row],[Times]])-1)</f>
        <v>08:30 PM LOCAL  </v>
      </c>
      <c r="D998" s="1" t="str">
        <f>MID(iccwt20_2024[[#This Row],[Times]],FIND(",",iccwt20_2024[[#This Row],[Times]])-3,6)&amp;" 2024"</f>
        <v> 17, 0 2024</v>
      </c>
      <c r="E998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998" t="str">
        <f>TEXT(DATE(2024,MONTH(DATEVALUE(LEFT(iccwt20_2024[[#This Row],[Times]],3)&amp;" 1")),MID(iccwt20_2024[[#This Row],[Times]],5,2)),"dddd")</f>
        <v>Monday</v>
      </c>
      <c r="G998" t="s">
        <v>964</v>
      </c>
      <c r="H998" t="s">
        <v>422</v>
      </c>
      <c r="I998" t="s">
        <v>442</v>
      </c>
      <c r="J998" t="s">
        <v>965</v>
      </c>
      <c r="K998" t="s">
        <v>272</v>
      </c>
      <c r="L998" s="2">
        <v>0</v>
      </c>
      <c r="M998" s="2">
        <v>0</v>
      </c>
      <c r="N998" s="2">
        <v>0</v>
      </c>
      <c r="O998" s="2">
        <f>iccwt20_2024[[#This Row],[scored_4s]]+iccwt20_2024[[#This Row],[scored_6s]]</f>
        <v>0</v>
      </c>
      <c r="P998" s="2">
        <v>0</v>
      </c>
      <c r="Q998" s="2">
        <v>0</v>
      </c>
      <c r="R998" s="2">
        <v>0</v>
      </c>
      <c r="S998" s="2">
        <v>4</v>
      </c>
      <c r="T998">
        <v>0</v>
      </c>
      <c r="U998">
        <v>41</v>
      </c>
      <c r="V998">
        <v>1</v>
      </c>
      <c r="W998">
        <v>0</v>
      </c>
      <c r="X998">
        <v>2</v>
      </c>
      <c r="Y998">
        <v>10.1999998092651</v>
      </c>
      <c r="Z998">
        <v>997</v>
      </c>
    </row>
    <row r="999" spans="1:26">
      <c r="A999" t="s">
        <v>96</v>
      </c>
      <c r="B999" t="s">
        <v>25</v>
      </c>
      <c r="C999" s="1" t="str">
        <f>MID(iccwt20_2024[[#This Row],[Times]],FIND(",",iccwt20_2024[[#This Row],[Times]])+2,LEN(iccwt20_2024[[#This Row],[Times]])-FIND(",",iccwt20_2024[[#This Row],[Times]])-1)</f>
        <v>08:30 PM LOCAL  </v>
      </c>
      <c r="D999" s="1" t="str">
        <f>MID(iccwt20_2024[[#This Row],[Times]],FIND(",",iccwt20_2024[[#This Row],[Times]])-3,6)&amp;" 2024"</f>
        <v> 17, 0 2024</v>
      </c>
      <c r="E999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999" t="str">
        <f>TEXT(DATE(2024,MONTH(DATEVALUE(LEFT(iccwt20_2024[[#This Row],[Times]],3)&amp;" 1")),MID(iccwt20_2024[[#This Row],[Times]],5,2)),"dddd")</f>
        <v>Monday</v>
      </c>
      <c r="G999" t="s">
        <v>964</v>
      </c>
      <c r="H999" t="s">
        <v>422</v>
      </c>
      <c r="I999" t="s">
        <v>442</v>
      </c>
      <c r="J999" t="s">
        <v>965</v>
      </c>
      <c r="K999" t="s">
        <v>282</v>
      </c>
      <c r="L999" s="2">
        <v>0</v>
      </c>
      <c r="M999" s="2">
        <v>0</v>
      </c>
      <c r="N999" s="2">
        <v>0</v>
      </c>
      <c r="O999" s="2">
        <f>iccwt20_2024[[#This Row],[scored_4s]]+iccwt20_2024[[#This Row],[scored_6s]]</f>
        <v>0</v>
      </c>
      <c r="P999" s="2">
        <v>0</v>
      </c>
      <c r="Q999" s="2">
        <v>0</v>
      </c>
      <c r="R999" s="2">
        <v>0</v>
      </c>
      <c r="S999" s="2">
        <v>4</v>
      </c>
      <c r="T999">
        <v>0</v>
      </c>
      <c r="U999">
        <v>20</v>
      </c>
      <c r="V999">
        <v>0</v>
      </c>
      <c r="W999">
        <v>0</v>
      </c>
      <c r="X999">
        <v>0</v>
      </c>
      <c r="Y999">
        <v>5</v>
      </c>
      <c r="Z999">
        <v>998</v>
      </c>
    </row>
    <row r="1000" spans="1:26">
      <c r="A1000" t="s">
        <v>96</v>
      </c>
      <c r="B1000" t="s">
        <v>25</v>
      </c>
      <c r="C1000" s="1" t="str">
        <f>MID(iccwt20_2024[[#This Row],[Times]],FIND(",",iccwt20_2024[[#This Row],[Times]])+2,LEN(iccwt20_2024[[#This Row],[Times]])-FIND(",",iccwt20_2024[[#This Row],[Times]])-1)</f>
        <v>08:30 PM LOCAL  </v>
      </c>
      <c r="D1000" s="1" t="str">
        <f>MID(iccwt20_2024[[#This Row],[Times]],FIND(",",iccwt20_2024[[#This Row],[Times]])-3,6)&amp;" 2024"</f>
        <v> 17, 0 2024</v>
      </c>
      <c r="E1000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0" t="str">
        <f>TEXT(DATE(2024,MONTH(DATEVALUE(LEFT(iccwt20_2024[[#This Row],[Times]],3)&amp;" 1")),MID(iccwt20_2024[[#This Row],[Times]],5,2)),"dddd")</f>
        <v>Monday</v>
      </c>
      <c r="G1000" t="s">
        <v>964</v>
      </c>
      <c r="H1000" t="s">
        <v>422</v>
      </c>
      <c r="I1000" t="s">
        <v>442</v>
      </c>
      <c r="J1000" t="s">
        <v>965</v>
      </c>
      <c r="K1000" t="s">
        <v>153</v>
      </c>
      <c r="L1000" s="2">
        <v>0</v>
      </c>
      <c r="M1000" s="2">
        <v>0</v>
      </c>
      <c r="N1000" s="2">
        <v>0</v>
      </c>
      <c r="O1000" s="2">
        <f>iccwt20_2024[[#This Row],[scored_4s]]+iccwt20_2024[[#This Row],[scored_6s]]</f>
        <v>0</v>
      </c>
      <c r="P1000" s="2">
        <v>0</v>
      </c>
      <c r="Q1000" s="2">
        <v>0</v>
      </c>
      <c r="R1000" s="2">
        <v>0</v>
      </c>
      <c r="S1000" s="2">
        <v>1</v>
      </c>
      <c r="T1000">
        <v>1</v>
      </c>
      <c r="U1000">
        <v>15</v>
      </c>
      <c r="V1000">
        <v>0</v>
      </c>
      <c r="W1000">
        <v>0</v>
      </c>
      <c r="X1000">
        <v>0</v>
      </c>
      <c r="Y1000">
        <v>15</v>
      </c>
      <c r="Z1000">
        <v>999</v>
      </c>
    </row>
    <row r="1001" spans="1:26">
      <c r="A1001" t="s">
        <v>96</v>
      </c>
      <c r="B1001" t="s">
        <v>25</v>
      </c>
      <c r="C1001" s="1" t="str">
        <f>MID(iccwt20_2024[[#This Row],[Times]],FIND(",",iccwt20_2024[[#This Row],[Times]])+2,LEN(iccwt20_2024[[#This Row],[Times]])-FIND(",",iccwt20_2024[[#This Row],[Times]])-1)</f>
        <v>08:30 PM LOCAL  </v>
      </c>
      <c r="D1001" s="1" t="str">
        <f>MID(iccwt20_2024[[#This Row],[Times]],FIND(",",iccwt20_2024[[#This Row],[Times]])-3,6)&amp;" 2024"</f>
        <v> 17, 0 2024</v>
      </c>
      <c r="E1001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1" t="str">
        <f>TEXT(DATE(2024,MONTH(DATEVALUE(LEFT(iccwt20_2024[[#This Row],[Times]],3)&amp;" 1")),MID(iccwt20_2024[[#This Row],[Times]],5,2)),"dddd")</f>
        <v>Monday</v>
      </c>
      <c r="G1001" t="s">
        <v>964</v>
      </c>
      <c r="H1001" t="s">
        <v>442</v>
      </c>
      <c r="I1001" t="s">
        <v>422</v>
      </c>
      <c r="J1001" t="s">
        <v>971</v>
      </c>
      <c r="K1001" t="s">
        <v>33</v>
      </c>
      <c r="L1001" s="2">
        <v>0</v>
      </c>
      <c r="M1001" s="2">
        <v>0</v>
      </c>
      <c r="N1001" s="2">
        <v>0</v>
      </c>
      <c r="O1001" s="2">
        <f>iccwt20_2024[[#This Row],[scored_4s]]+iccwt20_2024[[#This Row],[scored_6s]]</f>
        <v>0</v>
      </c>
      <c r="P1001" s="2">
        <v>0</v>
      </c>
      <c r="Q1001" s="2">
        <v>0</v>
      </c>
      <c r="R1001" s="2">
        <v>0</v>
      </c>
      <c r="S1001" s="2">
        <v>4</v>
      </c>
      <c r="T1001">
        <v>0</v>
      </c>
      <c r="U1001">
        <v>21</v>
      </c>
      <c r="V1001">
        <v>2</v>
      </c>
      <c r="W1001">
        <v>0</v>
      </c>
      <c r="X1001">
        <v>2</v>
      </c>
      <c r="Y1001">
        <v>5.19999980926514</v>
      </c>
      <c r="Z1001">
        <v>1000</v>
      </c>
    </row>
    <row r="1002" spans="1:26">
      <c r="A1002" t="s">
        <v>96</v>
      </c>
      <c r="B1002" t="s">
        <v>25</v>
      </c>
      <c r="C1002" s="1" t="str">
        <f>MID(iccwt20_2024[[#This Row],[Times]],FIND(",",iccwt20_2024[[#This Row],[Times]])+2,LEN(iccwt20_2024[[#This Row],[Times]])-FIND(",",iccwt20_2024[[#This Row],[Times]])-1)</f>
        <v>08:30 PM LOCAL  </v>
      </c>
      <c r="D1002" s="1" t="str">
        <f>MID(iccwt20_2024[[#This Row],[Times]],FIND(",",iccwt20_2024[[#This Row],[Times]])-3,6)&amp;" 2024"</f>
        <v> 17, 0 2024</v>
      </c>
      <c r="E1002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2" t="str">
        <f>TEXT(DATE(2024,MONTH(DATEVALUE(LEFT(iccwt20_2024[[#This Row],[Times]],3)&amp;" 1")),MID(iccwt20_2024[[#This Row],[Times]],5,2)),"dddd")</f>
        <v>Monday</v>
      </c>
      <c r="G1002" t="s">
        <v>964</v>
      </c>
      <c r="H1002" t="s">
        <v>442</v>
      </c>
      <c r="I1002" t="s">
        <v>422</v>
      </c>
      <c r="J1002" t="s">
        <v>971</v>
      </c>
      <c r="K1002" t="s">
        <v>47</v>
      </c>
      <c r="L1002" s="2">
        <v>0</v>
      </c>
      <c r="M1002" s="2">
        <v>0</v>
      </c>
      <c r="N1002" s="2">
        <v>0</v>
      </c>
      <c r="O1002" s="2">
        <f>iccwt20_2024[[#This Row],[scored_4s]]+iccwt20_2024[[#This Row],[scored_6s]]</f>
        <v>0</v>
      </c>
      <c r="P1002" s="1"/>
      <c r="Q1002" s="1"/>
      <c r="R1002" s="2">
        <v>0</v>
      </c>
      <c r="S1002">
        <v>2.20000004768372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1001</v>
      </c>
    </row>
    <row r="1003" spans="1:26">
      <c r="A1003" t="s">
        <v>96</v>
      </c>
      <c r="B1003" t="s">
        <v>25</v>
      </c>
      <c r="C1003" s="1" t="str">
        <f>MID(iccwt20_2024[[#This Row],[Times]],FIND(",",iccwt20_2024[[#This Row],[Times]])+2,LEN(iccwt20_2024[[#This Row],[Times]])-FIND(",",iccwt20_2024[[#This Row],[Times]])-1)</f>
        <v>08:30 PM LOCAL  </v>
      </c>
      <c r="D1003" s="1" t="str">
        <f>MID(iccwt20_2024[[#This Row],[Times]],FIND(",",iccwt20_2024[[#This Row],[Times]])-3,6)&amp;" 2024"</f>
        <v> 17, 0 2024</v>
      </c>
      <c r="E1003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3" t="str">
        <f>TEXT(DATE(2024,MONTH(DATEVALUE(LEFT(iccwt20_2024[[#This Row],[Times]],3)&amp;" 1")),MID(iccwt20_2024[[#This Row],[Times]],5,2)),"dddd")</f>
        <v>Monday</v>
      </c>
      <c r="G1003" t="s">
        <v>964</v>
      </c>
      <c r="H1003" t="s">
        <v>442</v>
      </c>
      <c r="I1003" t="s">
        <v>422</v>
      </c>
      <c r="J1003" t="s">
        <v>971</v>
      </c>
      <c r="K1003" t="s">
        <v>45</v>
      </c>
      <c r="L1003" s="2">
        <v>0</v>
      </c>
      <c r="M1003" s="2">
        <v>0</v>
      </c>
      <c r="N1003" s="2">
        <v>0</v>
      </c>
      <c r="O1003" s="2">
        <f>iccwt20_2024[[#This Row],[scored_4s]]+iccwt20_2024[[#This Row],[scored_6s]]</f>
        <v>0</v>
      </c>
      <c r="P1003" s="2">
        <v>0</v>
      </c>
      <c r="Q1003" s="2">
        <v>0</v>
      </c>
      <c r="R1003" s="2">
        <v>0</v>
      </c>
      <c r="S1003">
        <v>3</v>
      </c>
      <c r="T1003">
        <v>0</v>
      </c>
      <c r="U1003">
        <v>30</v>
      </c>
      <c r="V1003">
        <v>1</v>
      </c>
      <c r="W1003">
        <v>0</v>
      </c>
      <c r="X1003">
        <v>1</v>
      </c>
      <c r="Y1003">
        <v>10</v>
      </c>
      <c r="Z1003">
        <v>1002</v>
      </c>
    </row>
    <row r="1004" spans="1:26">
      <c r="A1004" t="s">
        <v>96</v>
      </c>
      <c r="B1004" t="s">
        <v>25</v>
      </c>
      <c r="C1004" s="1" t="str">
        <f>MID(iccwt20_2024[[#This Row],[Times]],FIND(",",iccwt20_2024[[#This Row],[Times]])+2,LEN(iccwt20_2024[[#This Row],[Times]])-FIND(",",iccwt20_2024[[#This Row],[Times]])-1)</f>
        <v>08:30 PM LOCAL  </v>
      </c>
      <c r="D1004" s="1" t="str">
        <f>MID(iccwt20_2024[[#This Row],[Times]],FIND(",",iccwt20_2024[[#This Row],[Times]])-3,6)&amp;" 2024"</f>
        <v> 17, 0 2024</v>
      </c>
      <c r="E1004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4" t="str">
        <f>TEXT(DATE(2024,MONTH(DATEVALUE(LEFT(iccwt20_2024[[#This Row],[Times]],3)&amp;" 1")),MID(iccwt20_2024[[#This Row],[Times]],5,2)),"dddd")</f>
        <v>Monday</v>
      </c>
      <c r="G1004" t="s">
        <v>964</v>
      </c>
      <c r="H1004" t="s">
        <v>442</v>
      </c>
      <c r="I1004" t="s">
        <v>422</v>
      </c>
      <c r="J1004" t="s">
        <v>971</v>
      </c>
      <c r="K1004" t="s">
        <v>152</v>
      </c>
      <c r="L1004" s="2">
        <v>0</v>
      </c>
      <c r="M1004" s="2">
        <v>0</v>
      </c>
      <c r="N1004" s="2">
        <v>0</v>
      </c>
      <c r="O1004" s="2">
        <f>iccwt20_2024[[#This Row],[scored_4s]]+iccwt20_2024[[#This Row],[scored_6s]]</f>
        <v>0</v>
      </c>
      <c r="P1004" s="1"/>
      <c r="Q1004" s="1"/>
      <c r="R1004" s="2">
        <v>0</v>
      </c>
      <c r="S1004">
        <v>4</v>
      </c>
      <c r="T1004">
        <v>0</v>
      </c>
      <c r="U1004">
        <v>28</v>
      </c>
      <c r="V1004">
        <v>2</v>
      </c>
      <c r="W1004">
        <v>0</v>
      </c>
      <c r="X1004">
        <v>0</v>
      </c>
      <c r="Y1004">
        <v>7</v>
      </c>
      <c r="Z1004">
        <v>1003</v>
      </c>
    </row>
    <row r="1005" spans="1:26">
      <c r="A1005" t="s">
        <v>96</v>
      </c>
      <c r="B1005" t="s">
        <v>25</v>
      </c>
      <c r="C1005" s="1" t="str">
        <f>MID(iccwt20_2024[[#This Row],[Times]],FIND(",",iccwt20_2024[[#This Row],[Times]])+2,LEN(iccwt20_2024[[#This Row],[Times]])-FIND(",",iccwt20_2024[[#This Row],[Times]])-1)</f>
        <v>08:30 PM LOCAL  </v>
      </c>
      <c r="D1005" s="1" t="str">
        <f>MID(iccwt20_2024[[#This Row],[Times]],FIND(",",iccwt20_2024[[#This Row],[Times]])-3,6)&amp;" 2024"</f>
        <v> 17, 0 2024</v>
      </c>
      <c r="E1005" s="1">
        <f>DATE(2024,MID(iccwt20_2024[[#This Row],[Date]],FIND(" ",iccwt20_2024[[#This Row],[Date]])+1,2),LEFT(iccwt20_2024[[#This Row],[Date]],FIND(",",iccwt20_2024[[#This Row],[Date]])-1))+TIMEVALUE(LEFT(iccwt20_2024[[#This Row],[Time]],8))</f>
        <v>45794.8541666667</v>
      </c>
      <c r="F1005" t="str">
        <f>TEXT(DATE(2024,MONTH(DATEVALUE(LEFT(iccwt20_2024[[#This Row],[Times]],3)&amp;" 1")),MID(iccwt20_2024[[#This Row],[Times]],5,2)),"dddd")</f>
        <v>Monday</v>
      </c>
      <c r="G1005" t="s">
        <v>964</v>
      </c>
      <c r="H1005" t="s">
        <v>442</v>
      </c>
      <c r="I1005" t="s">
        <v>422</v>
      </c>
      <c r="J1005" t="s">
        <v>971</v>
      </c>
      <c r="K1005" t="s">
        <v>289</v>
      </c>
      <c r="L1005" s="2">
        <v>0</v>
      </c>
      <c r="M1005" s="2">
        <v>0</v>
      </c>
      <c r="N1005" s="2">
        <v>0</v>
      </c>
      <c r="O1005" s="2">
        <f>iccwt20_2024[[#This Row],[scored_4s]]+iccwt20_2024[[#This Row],[scored_6s]]</f>
        <v>0</v>
      </c>
      <c r="P1005" s="2">
        <v>0</v>
      </c>
      <c r="Q1005" s="2">
        <v>0</v>
      </c>
      <c r="R1005" s="2">
        <v>0</v>
      </c>
      <c r="S1005">
        <v>3</v>
      </c>
      <c r="T1005">
        <v>0</v>
      </c>
      <c r="U1005">
        <v>14</v>
      </c>
      <c r="V1005">
        <v>3</v>
      </c>
      <c r="W1005">
        <v>0</v>
      </c>
      <c r="X1005">
        <v>0</v>
      </c>
      <c r="Y1005">
        <v>4.69999980926514</v>
      </c>
      <c r="Z1005">
        <v>1004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"/>
  <sheetViews>
    <sheetView showGridLines="0" zoomScale="68" zoomScaleNormal="68" topLeftCell="C9" workbookViewId="0">
      <selection activeCell="B30" sqref="B30"/>
    </sheetView>
  </sheetViews>
  <sheetFormatPr defaultColWidth="9" defaultRowHeight="14.4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0"/>
  </sheetPr>
  <dimension ref="A1"/>
  <sheetViews>
    <sheetView showGridLines="0" tabSelected="1" zoomScale="56" zoomScaleNormal="56" topLeftCell="A7" workbookViewId="0">
      <selection activeCell="G25" sqref="G25"/>
    </sheetView>
  </sheetViews>
  <sheetFormatPr defaultColWidth="9" defaultRowHeight="14.4"/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l A M G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l A M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D B l n H Q I g m u A A A A M g B A A A T A B w A R m 9 y b X V s Y X M v U 2 V j d G l v b j E u b S C i G A A o o B Q A A A A A A A A A A A A A A A A A A A A A A A A A A A A r T k 0 u y c z P U w i G 0 I b W v F y 8 X M U Z i U W p K Q q Z y c n l J U Y G 8 U Y G R i Y K t g o 5 q S W 8 X A p A E J x f W p S c C h Q J L s z R c 0 k s S U x K L E 7 V U H J x D f Y O 8 Q / Q D T U N 9 A y x C I 0 J D v R x j Q g I c g 0 O V t J R U E o u y k z O T i 2 J z 0 0 s S c 6 I T w H q A p v r 4 q S k q Q M x N i U p P x 7 N S o h N 1 d H B y R m p u Y m 2 S k A l S j q e J a m 5 t k r I K p V i a 6 N B 7 o j l 5 c r M w 2 4 Y s r + U U T Q r a B h p K g 1 5 7 w E A U E s B A i 0 A F A A C A A g A l A M G W U U A 6 P u k A A A A 9 g A A A B I A A A A A A A A A A A A A A A A A A A A A A E N v b m Z p Z y 9 Q Y W N r Y W d l L n h t b F B L A Q I t A B Q A A g A I A J Q D B l k P y u m r p A A A A O k A A A A T A A A A A A A A A A A A A A A A A P A A A A B b Q 2 9 u d G V u d F 9 U e X B l c 1 0 u e G 1 s U E s B A i 0 A F A A C A A g A l A M G W c d A i C a 4 A A A A y A E A A B M A A A A A A A A A A A A A A A A A 4 Q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k A A A A A A A B B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N j d 3 Q y M F 8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z Y m E x Z m M t O T A w M y 0 0 M W J k L T h k M m E t M j I x M G Z k O W Q 0 N j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j Y 3 d 0 M j B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M x V D A 3 O j E w O j Q 1 L j A z N j g z M T V a I i A v P j x F b n R y e S B U e X B l P S J G a W x s Q 2 9 s d W 1 u V H l w Z X M i I F Z h b H V l P S J z Q m d Z R 0 J n W U d C Z 1 l D Q W d J Q 0 J R V U N B Z 0 l D Q W d V T S I g L z 4 8 R W 5 0 c n k g V H l w Z T 0 i R m l s b E N v b H V t b k 5 h b W V z I i B W Y W x 1 Z T 0 i c 1 s m c X V v d D t N Y X R j a C Z x d W 9 0 O y w m c X V v d D t W Z W 5 1 Z S Z x d W 9 0 O y w m c X V v d D t U a W 1 l c y Z x d W 9 0 O y w m c X V v d D t D b 3 V u d H J 5 J n F 1 b 3 Q 7 L C Z x d W 9 0 O 0 F n Y W l u c 3 R f Q 2 9 1 b n R y e S Z x d W 9 0 O y w m c X V v d D t T Y 2 9 y Z W R f d G 9 0 Y W w m c X V v d D s s J n F 1 b 3 Q 7 U G x h e W V y J n F 1 b 3 Q 7 L C Z x d W 9 0 O 0 J h d F 9 T d G F 0 d X M m c X V v d D s s J n F 1 b 3 Q 7 U n V u c 1 9 z Y 2 9 y Z W Q m c X V v d D s s J n F 1 b 3 Q 7 Q m F s b F 9 z Y 2 9 y Z W Q m c X V v d D s s J n F 1 b 3 Q 7 c 2 N v c m V k X z R z J n F 1 b 3 Q 7 L C Z x d W 9 0 O 3 N j b 3 J l Z F 8 2 c y Z x d W 9 0 O y w m c X V v d D t z Y 2 9 y Z W R f U 1 I m c X V v d D s s J n F 1 b 3 Q 7 T 3 Z l c n N f Q 2 9 u c 2 V k Z W Q m c X V v d D s s J n F 1 b 3 Q 7 T U 9 2 Z X J z X 0 N v b n N l Z G V k J n F 1 b 3 Q 7 L C Z x d W 9 0 O 1 J 1 b n N f Q 2 9 u c 2 V k Z W Q m c X V v d D s s J n F 1 b 3 Q 7 V 2 l j a 2 V 0 c 1 9 D b 2 5 z Z W R l Z C Z x d W 9 0 O y w m c X V v d D t O Q l 9 D b 2 5 z Z W R l Z C Z x d W 9 0 O y w m c X V v d D t X R F 9 D b 2 5 z Z W R l Z C Z x d W 9 0 O y w m c X V v d D t F Q 0 9 f Q 2 9 u c 2 V k Z W Q m c X V v d D s s J n F 1 b 3 Q 7 T W F 0 Y 2 h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N j d 3 Q y M F 8 y M D I 0 L 0 F 1 d G 9 S Z W 1 v d m V k Q 2 9 s d W 1 u c z E u e 0 1 h d G N o L D B 9 J n F 1 b 3 Q 7 L C Z x d W 9 0 O 1 N l Y 3 R p b 2 4 x L 2 l j Y 3 d 0 M j B f M j A y N C 9 B d X R v U m V t b 3 Z l Z E N v b H V t b n M x L n t W Z W 5 1 Z S w x f S Z x d W 9 0 O y w m c X V v d D t T Z W N 0 a W 9 u M S 9 p Y 2 N 3 d D I w X z I w M j Q v Q X V 0 b 1 J l b W 9 2 Z W R D b 2 x 1 b W 5 z M S 5 7 V G l t Z X M s M n 0 m c X V v d D s s J n F 1 b 3 Q 7 U 2 V j d G l v b j E v a W N j d 3 Q y M F 8 y M D I 0 L 0 F 1 d G 9 S Z W 1 v d m V k Q 2 9 s d W 1 u c z E u e 0 N v d W 5 0 c n k s M 3 0 m c X V v d D s s J n F 1 b 3 Q 7 U 2 V j d G l v b j E v a W N j d 3 Q y M F 8 y M D I 0 L 0 F 1 d G 9 S Z W 1 v d m V k Q 2 9 s d W 1 u c z E u e 0 F n Y W l u c 3 R f Q 2 9 1 b n R y e S w 0 f S Z x d W 9 0 O y w m c X V v d D t T Z W N 0 a W 9 u M S 9 p Y 2 N 3 d D I w X z I w M j Q v Q X V 0 b 1 J l b W 9 2 Z W R D b 2 x 1 b W 5 z M S 5 7 U 2 N v c m V k X 3 R v d G F s L D V 9 J n F 1 b 3 Q 7 L C Z x d W 9 0 O 1 N l Y 3 R p b 2 4 x L 2 l j Y 3 d 0 M j B f M j A y N C 9 B d X R v U m V t b 3 Z l Z E N v b H V t b n M x L n t Q b G F 5 Z X I s N n 0 m c X V v d D s s J n F 1 b 3 Q 7 U 2 V j d G l v b j E v a W N j d 3 Q y M F 8 y M D I 0 L 0 F 1 d G 9 S Z W 1 v d m V k Q 2 9 s d W 1 u c z E u e 0 J h d F 9 T d G F 0 d X M s N 3 0 m c X V v d D s s J n F 1 b 3 Q 7 U 2 V j d G l v b j E v a W N j d 3 Q y M F 8 y M D I 0 L 0 F 1 d G 9 S Z W 1 v d m V k Q 2 9 s d W 1 u c z E u e 1 J 1 b n N f c 2 N v c m V k L D h 9 J n F 1 b 3 Q 7 L C Z x d W 9 0 O 1 N l Y 3 R p b 2 4 x L 2 l j Y 3 d 0 M j B f M j A y N C 9 B d X R v U m V t b 3 Z l Z E N v b H V t b n M x L n t C Y W x s X 3 N j b 3 J l Z C w 5 f S Z x d W 9 0 O y w m c X V v d D t T Z W N 0 a W 9 u M S 9 p Y 2 N 3 d D I w X z I w M j Q v Q X V 0 b 1 J l b W 9 2 Z W R D b 2 x 1 b W 5 z M S 5 7 c 2 N v c m V k X z R z L D E w f S Z x d W 9 0 O y w m c X V v d D t T Z W N 0 a W 9 u M S 9 p Y 2 N 3 d D I w X z I w M j Q v Q X V 0 b 1 J l b W 9 2 Z W R D b 2 x 1 b W 5 z M S 5 7 c 2 N v c m V k X z Z z L D E x f S Z x d W 9 0 O y w m c X V v d D t T Z W N 0 a W 9 u M S 9 p Y 2 N 3 d D I w X z I w M j Q v Q X V 0 b 1 J l b W 9 2 Z W R D b 2 x 1 b W 5 z M S 5 7 c 2 N v c m V k X 1 N S L D E y f S Z x d W 9 0 O y w m c X V v d D t T Z W N 0 a W 9 u M S 9 p Y 2 N 3 d D I w X z I w M j Q v Q X V 0 b 1 J l b W 9 2 Z W R D b 2 x 1 b W 5 z M S 5 7 T 3 Z l c n N f Q 2 9 u c 2 V k Z W Q s M T N 9 J n F 1 b 3 Q 7 L C Z x d W 9 0 O 1 N l Y 3 R p b 2 4 x L 2 l j Y 3 d 0 M j B f M j A y N C 9 B d X R v U m V t b 3 Z l Z E N v b H V t b n M x L n t N T 3 Z l c n N f Q 2 9 u c 2 V k Z W Q s M T R 9 J n F 1 b 3 Q 7 L C Z x d W 9 0 O 1 N l Y 3 R p b 2 4 x L 2 l j Y 3 d 0 M j B f M j A y N C 9 B d X R v U m V t b 3 Z l Z E N v b H V t b n M x L n t S d W 5 z X 0 N v b n N l Z G V k L D E 1 f S Z x d W 9 0 O y w m c X V v d D t T Z W N 0 a W 9 u M S 9 p Y 2 N 3 d D I w X z I w M j Q v Q X V 0 b 1 J l b W 9 2 Z W R D b 2 x 1 b W 5 z M S 5 7 V 2 l j a 2 V 0 c 1 9 D b 2 5 z Z W R l Z C w x N n 0 m c X V v d D s s J n F 1 b 3 Q 7 U 2 V j d G l v b j E v a W N j d 3 Q y M F 8 y M D I 0 L 0 F 1 d G 9 S Z W 1 v d m V k Q 2 9 s d W 1 u c z E u e 0 5 C X 0 N v b n N l Z G V k L D E 3 f S Z x d W 9 0 O y w m c X V v d D t T Z W N 0 a W 9 u M S 9 p Y 2 N 3 d D I w X z I w M j Q v Q X V 0 b 1 J l b W 9 2 Z W R D b 2 x 1 b W 5 z M S 5 7 V 0 R f Q 2 9 u c 2 V k Z W Q s M T h 9 J n F 1 b 3 Q 7 L C Z x d W 9 0 O 1 N l Y 3 R p b 2 4 x L 2 l j Y 3 d 0 M j B f M j A y N C 9 B d X R v U m V t b 3 Z l Z E N v b H V t b n M x L n t F Q 0 9 f Q 2 9 u c 2 V k Z W Q s M T l 9 J n F 1 b 3 Q 7 L C Z x d W 9 0 O 1 N l Y 3 R p b 2 4 x L 2 l j Y 3 d 0 M j B f M j A y N C 9 B d X R v U m V t b 3 Z l Z E N v b H V t b n M x L n t N Y X R j a F 9 J R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l j Y 3 d 0 M j B f M j A y N C 9 B d X R v U m V t b 3 Z l Z E N v b H V t b n M x L n t N Y X R j a C w w f S Z x d W 9 0 O y w m c X V v d D t T Z W N 0 a W 9 u M S 9 p Y 2 N 3 d D I w X z I w M j Q v Q X V 0 b 1 J l b W 9 2 Z W R D b 2 x 1 b W 5 z M S 5 7 V m V u d W U s M X 0 m c X V v d D s s J n F 1 b 3 Q 7 U 2 V j d G l v b j E v a W N j d 3 Q y M F 8 y M D I 0 L 0 F 1 d G 9 S Z W 1 v d m V k Q 2 9 s d W 1 u c z E u e 1 R p b W V z L D J 9 J n F 1 b 3 Q 7 L C Z x d W 9 0 O 1 N l Y 3 R p b 2 4 x L 2 l j Y 3 d 0 M j B f M j A y N C 9 B d X R v U m V t b 3 Z l Z E N v b H V t b n M x L n t D b 3 V u d H J 5 L D N 9 J n F 1 b 3 Q 7 L C Z x d W 9 0 O 1 N l Y 3 R p b 2 4 x L 2 l j Y 3 d 0 M j B f M j A y N C 9 B d X R v U m V t b 3 Z l Z E N v b H V t b n M x L n t B Z 2 F p b n N 0 X 0 N v d W 5 0 c n k s N H 0 m c X V v d D s s J n F 1 b 3 Q 7 U 2 V j d G l v b j E v a W N j d 3 Q y M F 8 y M D I 0 L 0 F 1 d G 9 S Z W 1 v d m V k Q 2 9 s d W 1 u c z E u e 1 N j b 3 J l Z F 9 0 b 3 R h b C w 1 f S Z x d W 9 0 O y w m c X V v d D t T Z W N 0 a W 9 u M S 9 p Y 2 N 3 d D I w X z I w M j Q v Q X V 0 b 1 J l b W 9 2 Z W R D b 2 x 1 b W 5 z M S 5 7 U G x h e W V y L D Z 9 J n F 1 b 3 Q 7 L C Z x d W 9 0 O 1 N l Y 3 R p b 2 4 x L 2 l j Y 3 d 0 M j B f M j A y N C 9 B d X R v U m V t b 3 Z l Z E N v b H V t b n M x L n t C Y X R f U 3 R h d H V z L D d 9 J n F 1 b 3 Q 7 L C Z x d W 9 0 O 1 N l Y 3 R p b 2 4 x L 2 l j Y 3 d 0 M j B f M j A y N C 9 B d X R v U m V t b 3 Z l Z E N v b H V t b n M x L n t S d W 5 z X 3 N j b 3 J l Z C w 4 f S Z x d W 9 0 O y w m c X V v d D t T Z W N 0 a W 9 u M S 9 p Y 2 N 3 d D I w X z I w M j Q v Q X V 0 b 1 J l b W 9 2 Z W R D b 2 x 1 b W 5 z M S 5 7 Q m F s b F 9 z Y 2 9 y Z W Q s O X 0 m c X V v d D s s J n F 1 b 3 Q 7 U 2 V j d G l v b j E v a W N j d 3 Q y M F 8 y M D I 0 L 0 F 1 d G 9 S Z W 1 v d m V k Q 2 9 s d W 1 u c z E u e 3 N j b 3 J l Z F 8 0 c y w x M H 0 m c X V v d D s s J n F 1 b 3 Q 7 U 2 V j d G l v b j E v a W N j d 3 Q y M F 8 y M D I 0 L 0 F 1 d G 9 S Z W 1 v d m V k Q 2 9 s d W 1 u c z E u e 3 N j b 3 J l Z F 8 2 c y w x M X 0 m c X V v d D s s J n F 1 b 3 Q 7 U 2 V j d G l v b j E v a W N j d 3 Q y M F 8 y M D I 0 L 0 F 1 d G 9 S Z W 1 v d m V k Q 2 9 s d W 1 u c z E u e 3 N j b 3 J l Z F 9 T U i w x M n 0 m c X V v d D s s J n F 1 b 3 Q 7 U 2 V j d G l v b j E v a W N j d 3 Q y M F 8 y M D I 0 L 0 F 1 d G 9 S Z W 1 v d m V k Q 2 9 s d W 1 u c z E u e 0 9 2 Z X J z X 0 N v b n N l Z G V k L D E z f S Z x d W 9 0 O y w m c X V v d D t T Z W N 0 a W 9 u M S 9 p Y 2 N 3 d D I w X z I w M j Q v Q X V 0 b 1 J l b W 9 2 Z W R D b 2 x 1 b W 5 z M S 5 7 T U 9 2 Z X J z X 0 N v b n N l Z G V k L D E 0 f S Z x d W 9 0 O y w m c X V v d D t T Z W N 0 a W 9 u M S 9 p Y 2 N 3 d D I w X z I w M j Q v Q X V 0 b 1 J l b W 9 2 Z W R D b 2 x 1 b W 5 z M S 5 7 U n V u c 1 9 D b 2 5 z Z W R l Z C w x N X 0 m c X V v d D s s J n F 1 b 3 Q 7 U 2 V j d G l v b j E v a W N j d 3 Q y M F 8 y M D I 0 L 0 F 1 d G 9 S Z W 1 v d m V k Q 2 9 s d W 1 u c z E u e 1 d p Y 2 t l d H N f Q 2 9 u c 2 V k Z W Q s M T Z 9 J n F 1 b 3 Q 7 L C Z x d W 9 0 O 1 N l Y 3 R p b 2 4 x L 2 l j Y 3 d 0 M j B f M j A y N C 9 B d X R v U m V t b 3 Z l Z E N v b H V t b n M x L n t O Q l 9 D b 2 5 z Z W R l Z C w x N 3 0 m c X V v d D s s J n F 1 b 3 Q 7 U 2 V j d G l v b j E v a W N j d 3 Q y M F 8 y M D I 0 L 0 F 1 d G 9 S Z W 1 v d m V k Q 2 9 s d W 1 u c z E u e 1 d E X 0 N v b n N l Z G V k L D E 4 f S Z x d W 9 0 O y w m c X V v d D t T Z W N 0 a W 9 u M S 9 p Y 2 N 3 d D I w X z I w M j Q v Q X V 0 b 1 J l b W 9 2 Z W R D b 2 x 1 b W 5 z M S 5 7 R U N P X 0 N v b n N l Z G V k L D E 5 f S Z x d W 9 0 O y w m c X V v d D t T Z W N 0 a W 9 u M S 9 p Y 2 N 3 d D I w X z I w M j Q v Q X V 0 b 1 J l b W 9 2 Z W R D b 2 x 1 b W 5 z M S 5 7 T W F 0 Y 2 h f S U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2 N 3 d D I w X z I w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N j d 3 Q y M F 8 y M D I 0 L 2 R i b 1 9 p Y 2 N 3 d D I w X z I w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2 N 3 d D I w X z I w M j Q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D N i N T d h Y y 1 l N 2 J j L T R j Y z k t O D k 0 N C 0 x O T U 1 O D U z M D E 1 Z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1 Q x M j o 0 N j o w O S 4 5 N T Q 2 M T E w W i I g L z 4 8 R W 5 0 c n k g V H l w Z T 0 i R m l s b E N v b H V t b l R 5 c G V z I i B W Y W x 1 Z T 0 i c 0 J n W U d C Z 1 l H Q m d Z Q 0 F n S U N C U V V D Q W d J Q 0 F n V U 0 i I C 8 + P E V u d H J 5 I F R 5 c G U 9 I k Z p b G x D b 2 x 1 b W 5 O Y W 1 l c y I g V m F s d W U 9 I n N b J n F 1 b 3 Q 7 T W F 0 Y 2 g m c X V v d D s s J n F 1 b 3 Q 7 V m V u d W U m c X V v d D s s J n F 1 b 3 Q 7 V G l t Z X M m c X V v d D s s J n F 1 b 3 Q 7 Q 2 9 1 b n R y e S Z x d W 9 0 O y w m c X V v d D t B Z 2 F p b n N 0 X 0 N v d W 5 0 c n k m c X V v d D s s J n F 1 b 3 Q 7 U 2 N v c m V k X 3 R v d G F s J n F 1 b 3 Q 7 L C Z x d W 9 0 O 1 B s Y X l l c i Z x d W 9 0 O y w m c X V v d D t C Y X R f U 3 R h d H V z J n F 1 b 3 Q 7 L C Z x d W 9 0 O 1 J 1 b n N f c 2 N v c m V k J n F 1 b 3 Q 7 L C Z x d W 9 0 O 0 J h b G x f c 2 N v c m V k J n F 1 b 3 Q 7 L C Z x d W 9 0 O 3 N j b 3 J l Z F 8 0 c y Z x d W 9 0 O y w m c X V v d D t z Y 2 9 y Z W R f N n M m c X V v d D s s J n F 1 b 3 Q 7 c 2 N v c m V k X 1 N S J n F 1 b 3 Q 7 L C Z x d W 9 0 O 0 9 2 Z X J z X 0 N v b n N l Z G V k J n F 1 b 3 Q 7 L C Z x d W 9 0 O 0 1 P d m V y c 1 9 D b 2 5 z Z W R l Z C Z x d W 9 0 O y w m c X V v d D t S d W 5 z X 0 N v b n N l Z G V k J n F 1 b 3 Q 7 L C Z x d W 9 0 O 1 d p Y 2 t l d H N f Q 2 9 u c 2 V k Z W Q m c X V v d D s s J n F 1 b 3 Q 7 T k J f Q 2 9 u c 2 V k Z W Q m c X V v d D s s J n F 1 b 3 Q 7 V 0 R f Q 2 9 u c 2 V k Z W Q m c X V v d D s s J n F 1 b 3 Q 7 R U N P X 0 N v b n N l Z G V k J n F 1 b 3 Q 7 L C Z x d W 9 0 O 0 1 h d G N o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j Y 3 d 0 M j B f M j A y N C A o M i k v Q X V 0 b 1 J l b W 9 2 Z W R D b 2 x 1 b W 5 z M S 5 7 T W F 0 Y 2 g s M H 0 m c X V v d D s s J n F 1 b 3 Q 7 U 2 V j d G l v b j E v a W N j d 3 Q y M F 8 y M D I 0 I C g y K S 9 B d X R v U m V t b 3 Z l Z E N v b H V t b n M x L n t W Z W 5 1 Z S w x f S Z x d W 9 0 O y w m c X V v d D t T Z W N 0 a W 9 u M S 9 p Y 2 N 3 d D I w X z I w M j Q g K D I p L 0 F 1 d G 9 S Z W 1 v d m V k Q 2 9 s d W 1 u c z E u e 1 R p b W V z L D J 9 J n F 1 b 3 Q 7 L C Z x d W 9 0 O 1 N l Y 3 R p b 2 4 x L 2 l j Y 3 d 0 M j B f M j A y N C A o M i k v Q X V 0 b 1 J l b W 9 2 Z W R D b 2 x 1 b W 5 z M S 5 7 Q 2 9 1 b n R y e S w z f S Z x d W 9 0 O y w m c X V v d D t T Z W N 0 a W 9 u M S 9 p Y 2 N 3 d D I w X z I w M j Q g K D I p L 0 F 1 d G 9 S Z W 1 v d m V k Q 2 9 s d W 1 u c z E u e 0 F n Y W l u c 3 R f Q 2 9 1 b n R y e S w 0 f S Z x d W 9 0 O y w m c X V v d D t T Z W N 0 a W 9 u M S 9 p Y 2 N 3 d D I w X z I w M j Q g K D I p L 0 F 1 d G 9 S Z W 1 v d m V k Q 2 9 s d W 1 u c z E u e 1 N j b 3 J l Z F 9 0 b 3 R h b C w 1 f S Z x d W 9 0 O y w m c X V v d D t T Z W N 0 a W 9 u M S 9 p Y 2 N 3 d D I w X z I w M j Q g K D I p L 0 F 1 d G 9 S Z W 1 v d m V k Q 2 9 s d W 1 u c z E u e 1 B s Y X l l c i w 2 f S Z x d W 9 0 O y w m c X V v d D t T Z W N 0 a W 9 u M S 9 p Y 2 N 3 d D I w X z I w M j Q g K D I p L 0 F 1 d G 9 S Z W 1 v d m V k Q 2 9 s d W 1 u c z E u e 0 J h d F 9 T d G F 0 d X M s N 3 0 m c X V v d D s s J n F 1 b 3 Q 7 U 2 V j d G l v b j E v a W N j d 3 Q y M F 8 y M D I 0 I C g y K S 9 B d X R v U m V t b 3 Z l Z E N v b H V t b n M x L n t S d W 5 z X 3 N j b 3 J l Z C w 4 f S Z x d W 9 0 O y w m c X V v d D t T Z W N 0 a W 9 u M S 9 p Y 2 N 3 d D I w X z I w M j Q g K D I p L 0 F 1 d G 9 S Z W 1 v d m V k Q 2 9 s d W 1 u c z E u e 0 J h b G x f c 2 N v c m V k L D l 9 J n F 1 b 3 Q 7 L C Z x d W 9 0 O 1 N l Y 3 R p b 2 4 x L 2 l j Y 3 d 0 M j B f M j A y N C A o M i k v Q X V 0 b 1 J l b W 9 2 Z W R D b 2 x 1 b W 5 z M S 5 7 c 2 N v c m V k X z R z L D E w f S Z x d W 9 0 O y w m c X V v d D t T Z W N 0 a W 9 u M S 9 p Y 2 N 3 d D I w X z I w M j Q g K D I p L 0 F 1 d G 9 S Z W 1 v d m V k Q 2 9 s d W 1 u c z E u e 3 N j b 3 J l Z F 8 2 c y w x M X 0 m c X V v d D s s J n F 1 b 3 Q 7 U 2 V j d G l v b j E v a W N j d 3 Q y M F 8 y M D I 0 I C g y K S 9 B d X R v U m V t b 3 Z l Z E N v b H V t b n M x L n t z Y 2 9 y Z W R f U 1 I s M T J 9 J n F 1 b 3 Q 7 L C Z x d W 9 0 O 1 N l Y 3 R p b 2 4 x L 2 l j Y 3 d 0 M j B f M j A y N C A o M i k v Q X V 0 b 1 J l b W 9 2 Z W R D b 2 x 1 b W 5 z M S 5 7 T 3 Z l c n N f Q 2 9 u c 2 V k Z W Q s M T N 9 J n F 1 b 3 Q 7 L C Z x d W 9 0 O 1 N l Y 3 R p b 2 4 x L 2 l j Y 3 d 0 M j B f M j A y N C A o M i k v Q X V 0 b 1 J l b W 9 2 Z W R D b 2 x 1 b W 5 z M S 5 7 T U 9 2 Z X J z X 0 N v b n N l Z G V k L D E 0 f S Z x d W 9 0 O y w m c X V v d D t T Z W N 0 a W 9 u M S 9 p Y 2 N 3 d D I w X z I w M j Q g K D I p L 0 F 1 d G 9 S Z W 1 v d m V k Q 2 9 s d W 1 u c z E u e 1 J 1 b n N f Q 2 9 u c 2 V k Z W Q s M T V 9 J n F 1 b 3 Q 7 L C Z x d W 9 0 O 1 N l Y 3 R p b 2 4 x L 2 l j Y 3 d 0 M j B f M j A y N C A o M i k v Q X V 0 b 1 J l b W 9 2 Z W R D b 2 x 1 b W 5 z M S 5 7 V 2 l j a 2 V 0 c 1 9 D b 2 5 z Z W R l Z C w x N n 0 m c X V v d D s s J n F 1 b 3 Q 7 U 2 V j d G l v b j E v a W N j d 3 Q y M F 8 y M D I 0 I C g y K S 9 B d X R v U m V t b 3 Z l Z E N v b H V t b n M x L n t O Q l 9 D b 2 5 z Z W R l Z C w x N 3 0 m c X V v d D s s J n F 1 b 3 Q 7 U 2 V j d G l v b j E v a W N j d 3 Q y M F 8 y M D I 0 I C g y K S 9 B d X R v U m V t b 3 Z l Z E N v b H V t b n M x L n t X R F 9 D b 2 5 z Z W R l Z C w x O H 0 m c X V v d D s s J n F 1 b 3 Q 7 U 2 V j d G l v b j E v a W N j d 3 Q y M F 8 y M D I 0 I C g y K S 9 B d X R v U m V t b 3 Z l Z E N v b H V t b n M x L n t F Q 0 9 f Q 2 9 u c 2 V k Z W Q s M T l 9 J n F 1 b 3 Q 7 L C Z x d W 9 0 O 1 N l Y 3 R p b 2 4 x L 2 l j Y 3 d 0 M j B f M j A y N C A o M i k v Q X V 0 b 1 J l b W 9 2 Z W R D b 2 x 1 b W 5 z M S 5 7 T W F 0 Y 2 h f S U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Y 2 N 3 d D I w X z I w M j Q g K D I p L 0 F 1 d G 9 S Z W 1 v d m V k Q 2 9 s d W 1 u c z E u e 0 1 h d G N o L D B 9 J n F 1 b 3 Q 7 L C Z x d W 9 0 O 1 N l Y 3 R p b 2 4 x L 2 l j Y 3 d 0 M j B f M j A y N C A o M i k v Q X V 0 b 1 J l b W 9 2 Z W R D b 2 x 1 b W 5 z M S 5 7 V m V u d W U s M X 0 m c X V v d D s s J n F 1 b 3 Q 7 U 2 V j d G l v b j E v a W N j d 3 Q y M F 8 y M D I 0 I C g y K S 9 B d X R v U m V t b 3 Z l Z E N v b H V t b n M x L n t U a W 1 l c y w y f S Z x d W 9 0 O y w m c X V v d D t T Z W N 0 a W 9 u M S 9 p Y 2 N 3 d D I w X z I w M j Q g K D I p L 0 F 1 d G 9 S Z W 1 v d m V k Q 2 9 s d W 1 u c z E u e 0 N v d W 5 0 c n k s M 3 0 m c X V v d D s s J n F 1 b 3 Q 7 U 2 V j d G l v b j E v a W N j d 3 Q y M F 8 y M D I 0 I C g y K S 9 B d X R v U m V t b 3 Z l Z E N v b H V t b n M x L n t B Z 2 F p b n N 0 X 0 N v d W 5 0 c n k s N H 0 m c X V v d D s s J n F 1 b 3 Q 7 U 2 V j d G l v b j E v a W N j d 3 Q y M F 8 y M D I 0 I C g y K S 9 B d X R v U m V t b 3 Z l Z E N v b H V t b n M x L n t T Y 2 9 y Z W R f d G 9 0 Y W w s N X 0 m c X V v d D s s J n F 1 b 3 Q 7 U 2 V j d G l v b j E v a W N j d 3 Q y M F 8 y M D I 0 I C g y K S 9 B d X R v U m V t b 3 Z l Z E N v b H V t b n M x L n t Q b G F 5 Z X I s N n 0 m c X V v d D s s J n F 1 b 3 Q 7 U 2 V j d G l v b j E v a W N j d 3 Q y M F 8 y M D I 0 I C g y K S 9 B d X R v U m V t b 3 Z l Z E N v b H V t b n M x L n t C Y X R f U 3 R h d H V z L D d 9 J n F 1 b 3 Q 7 L C Z x d W 9 0 O 1 N l Y 3 R p b 2 4 x L 2 l j Y 3 d 0 M j B f M j A y N C A o M i k v Q X V 0 b 1 J l b W 9 2 Z W R D b 2 x 1 b W 5 z M S 5 7 U n V u c 1 9 z Y 2 9 y Z W Q s O H 0 m c X V v d D s s J n F 1 b 3 Q 7 U 2 V j d G l v b j E v a W N j d 3 Q y M F 8 y M D I 0 I C g y K S 9 B d X R v U m V t b 3 Z l Z E N v b H V t b n M x L n t C Y W x s X 3 N j b 3 J l Z C w 5 f S Z x d W 9 0 O y w m c X V v d D t T Z W N 0 a W 9 u M S 9 p Y 2 N 3 d D I w X z I w M j Q g K D I p L 0 F 1 d G 9 S Z W 1 v d m V k Q 2 9 s d W 1 u c z E u e 3 N j b 3 J l Z F 8 0 c y w x M H 0 m c X V v d D s s J n F 1 b 3 Q 7 U 2 V j d G l v b j E v a W N j d 3 Q y M F 8 y M D I 0 I C g y K S 9 B d X R v U m V t b 3 Z l Z E N v b H V t b n M x L n t z Y 2 9 y Z W R f N n M s M T F 9 J n F 1 b 3 Q 7 L C Z x d W 9 0 O 1 N l Y 3 R p b 2 4 x L 2 l j Y 3 d 0 M j B f M j A y N C A o M i k v Q X V 0 b 1 J l b W 9 2 Z W R D b 2 x 1 b W 5 z M S 5 7 c 2 N v c m V k X 1 N S L D E y f S Z x d W 9 0 O y w m c X V v d D t T Z W N 0 a W 9 u M S 9 p Y 2 N 3 d D I w X z I w M j Q g K D I p L 0 F 1 d G 9 S Z W 1 v d m V k Q 2 9 s d W 1 u c z E u e 0 9 2 Z X J z X 0 N v b n N l Z G V k L D E z f S Z x d W 9 0 O y w m c X V v d D t T Z W N 0 a W 9 u M S 9 p Y 2 N 3 d D I w X z I w M j Q g K D I p L 0 F 1 d G 9 S Z W 1 v d m V k Q 2 9 s d W 1 u c z E u e 0 1 P d m V y c 1 9 D b 2 5 z Z W R l Z C w x N H 0 m c X V v d D s s J n F 1 b 3 Q 7 U 2 V j d G l v b j E v a W N j d 3 Q y M F 8 y M D I 0 I C g y K S 9 B d X R v U m V t b 3 Z l Z E N v b H V t b n M x L n t S d W 5 z X 0 N v b n N l Z G V k L D E 1 f S Z x d W 9 0 O y w m c X V v d D t T Z W N 0 a W 9 u M S 9 p Y 2 N 3 d D I w X z I w M j Q g K D I p L 0 F 1 d G 9 S Z W 1 v d m V k Q 2 9 s d W 1 u c z E u e 1 d p Y 2 t l d H N f Q 2 9 u c 2 V k Z W Q s M T Z 9 J n F 1 b 3 Q 7 L C Z x d W 9 0 O 1 N l Y 3 R p b 2 4 x L 2 l j Y 3 d 0 M j B f M j A y N C A o M i k v Q X V 0 b 1 J l b W 9 2 Z W R D b 2 x 1 b W 5 z M S 5 7 T k J f Q 2 9 u c 2 V k Z W Q s M T d 9 J n F 1 b 3 Q 7 L C Z x d W 9 0 O 1 N l Y 3 R p b 2 4 x L 2 l j Y 3 d 0 M j B f M j A y N C A o M i k v Q X V 0 b 1 J l b W 9 2 Z W R D b 2 x 1 b W 5 z M S 5 7 V 0 R f Q 2 9 u c 2 V k Z W Q s M T h 9 J n F 1 b 3 Q 7 L C Z x d W 9 0 O 1 N l Y 3 R p b 2 4 x L 2 l j Y 3 d 0 M j B f M j A y N C A o M i k v Q X V 0 b 1 J l b W 9 2 Z W R D b 2 x 1 b W 5 z M S 5 7 R U N P X 0 N v b n N l Z G V k L D E 5 f S Z x d W 9 0 O y w m c X V v d D t T Z W N 0 a W 9 u M S 9 p Y 2 N 3 d D I w X z I w M j Q g K D I p L 0 F 1 d G 9 S Z W 1 v d m V k Q 2 9 s d W 1 u c z E u e 0 1 h d G N o X 0 l E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N j d 3 Q y M F 8 y M D I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j Y 3 d 0 M j B f M j A y N C U y M C g y K S 9 k Y m 9 f a W N j d 3 Q y M F 8 y M D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N 6 d 6 h J v t I n C i p n e i S D S 8 A A A A A A g A A A A A A E G Y A A A A B A A A g A A A A p s Z R 2 b P B m 1 8 A p h j 1 e d l m u 4 8 y R / m m b f j A z B v 6 N Y k M h H Q A A A A A D o A A A A A C A A A g A A A A H w J 6 e V k N P T a Z F C Z s s 8 + Y 2 B s F k x K 5 n t a E R W w e 6 J 8 U 6 / Z Q A A A A H g h r Q 8 4 7 v W 9 9 v n y m M p o m k H e E x H y 6 1 P Z 5 v W j m A x e x U G I 7 f T d G F 3 a p L k y L h a t s c p y K q 1 7 g 9 0 j k L + H H W k z Z 7 e d r 9 u d h T 5 b v z x k w r 2 a b d u K 9 i I V A A A A A J L v n m S Y s J Y X n 2 d r s w G T k s A u d S y Z A i v T l M T u O x a H 3 u c 0 k d c j a D o I 8 N J F U g 1 H U t r V x A 6 4 G w X R S 1 5 g 2 2 d P m 3 7 6 h U w = = < / D a t a M a s h u p > 
</file>

<file path=customXml/itemProps1.xml><?xml version="1.0" encoding="utf-8"?>
<ds:datastoreItem xmlns:ds="http://schemas.openxmlformats.org/officeDocument/2006/customXml" ds:itemID="{F87969EF-64EA-4B75-8CA1-A81EDEB918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Sheet1</vt:lpstr>
      <vt:lpstr>iccwt20_2024</vt:lpstr>
      <vt:lpstr>Dashboard_1</vt:lpstr>
      <vt:lpstr>Dashboard_2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KC</dc:creator>
  <cp:lastModifiedBy>DELL</cp:lastModifiedBy>
  <dcterms:created xsi:type="dcterms:W3CDTF">2024-07-31T07:09:00Z</dcterms:created>
  <dcterms:modified xsi:type="dcterms:W3CDTF">2024-08-19T10:39:22Z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DEA10FFBA8904E658CD7A22DCE46E679_12</vt:lpwstr>
  </property>
  <property fmtid="{D5CDD505-2E9C-101B-9397-08002B2CF9AE}" pid="3" name="KSOProductBuildVer">
    <vt:lpwstr>1033-12.2.0.17562</vt:lpwstr>
  </property>
</Properties>
</file>