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001. IIEBM\02. SEM 2 - Specialization BA\9. Excel\Assignments- HRM, BA-SCM,M1\Assignments- HRM, BA-SCM,M1\"/>
    </mc:Choice>
  </mc:AlternateContent>
  <xr:revisionPtr revIDLastSave="0" documentId="13_ncr:1_{E02A463B-61BC-4F12-B682-0AA4090523DE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L19" i="1"/>
  <c r="E82" i="1"/>
  <c r="D82" i="1"/>
  <c r="G2" i="1"/>
  <c r="G3" i="1"/>
  <c r="G4" i="1"/>
  <c r="G5" i="1"/>
  <c r="G6" i="1"/>
  <c r="G7" i="1"/>
  <c r="G8" i="1"/>
  <c r="G9" i="1"/>
  <c r="G10" i="1"/>
  <c r="G11" i="1"/>
  <c r="G12" i="1"/>
  <c r="H12" i="1" s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H28" i="1" s="1"/>
  <c r="G29" i="1"/>
  <c r="G30" i="1"/>
  <c r="G31" i="1"/>
  <c r="G32" i="1"/>
  <c r="G33" i="1"/>
  <c r="G34" i="1"/>
  <c r="G35" i="1"/>
  <c r="H35" i="1" s="1"/>
  <c r="G36" i="1"/>
  <c r="G37" i="1"/>
  <c r="G38" i="1"/>
  <c r="G39" i="1"/>
  <c r="G40" i="1"/>
  <c r="G41" i="1"/>
  <c r="G42" i="1"/>
  <c r="G43" i="1"/>
  <c r="H43" i="1" s="1"/>
  <c r="I43" i="1" s="1"/>
  <c r="G44" i="1"/>
  <c r="H44" i="1" s="1"/>
  <c r="I44" i="1" s="1"/>
  <c r="G45" i="1"/>
  <c r="G46" i="1"/>
  <c r="G47" i="1"/>
  <c r="G48" i="1"/>
  <c r="G49" i="1"/>
  <c r="G50" i="1"/>
  <c r="G51" i="1"/>
  <c r="H51" i="1" s="1"/>
  <c r="I51" i="1" s="1"/>
  <c r="G52" i="1"/>
  <c r="H52" i="1" s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H67" i="1" s="1"/>
  <c r="G68" i="1"/>
  <c r="G69" i="1"/>
  <c r="G70" i="1"/>
  <c r="G71" i="1"/>
  <c r="G72" i="1"/>
  <c r="G73" i="1"/>
  <c r="G74" i="1"/>
  <c r="G75" i="1"/>
  <c r="H75" i="1" s="1"/>
  <c r="G76" i="1"/>
  <c r="H76" i="1" s="1"/>
  <c r="G77" i="1"/>
  <c r="G78" i="1"/>
  <c r="G79" i="1"/>
  <c r="G80" i="1"/>
  <c r="G81" i="1"/>
  <c r="H2" i="1" l="1"/>
  <c r="I2" i="1" s="1"/>
  <c r="H74" i="1"/>
  <c r="I74" i="1" s="1"/>
  <c r="H66" i="1"/>
  <c r="I66" i="1" s="1"/>
  <c r="H58" i="1"/>
  <c r="I58" i="1" s="1"/>
  <c r="H50" i="1"/>
  <c r="I50" i="1" s="1"/>
  <c r="H42" i="1"/>
  <c r="I42" i="1" s="1"/>
  <c r="H34" i="1"/>
  <c r="I34" i="1" s="1"/>
  <c r="H26" i="1"/>
  <c r="I26" i="1" s="1"/>
  <c r="H18" i="1"/>
  <c r="I18" i="1" s="1"/>
  <c r="H10" i="1"/>
  <c r="I10" i="1" s="1"/>
  <c r="H68" i="1"/>
  <c r="I68" i="1" s="1"/>
  <c r="H36" i="1"/>
  <c r="I36" i="1" s="1"/>
  <c r="H4" i="1"/>
  <c r="I4" i="1" s="1"/>
  <c r="L15" i="1" s="1"/>
  <c r="I28" i="1"/>
  <c r="H59" i="1"/>
  <c r="I59" i="1" s="1"/>
  <c r="H27" i="1"/>
  <c r="I27" i="1" s="1"/>
  <c r="I75" i="1"/>
  <c r="H81" i="1"/>
  <c r="I81" i="1" s="1"/>
  <c r="H73" i="1"/>
  <c r="I73" i="1" s="1"/>
  <c r="H65" i="1"/>
  <c r="I65" i="1" s="1"/>
  <c r="H57" i="1"/>
  <c r="I57" i="1" s="1"/>
  <c r="H49" i="1"/>
  <c r="I49" i="1" s="1"/>
  <c r="H41" i="1"/>
  <c r="I41" i="1" s="1"/>
  <c r="H33" i="1"/>
  <c r="I33" i="1" s="1"/>
  <c r="H25" i="1"/>
  <c r="I25" i="1" s="1"/>
  <c r="H17" i="1"/>
  <c r="I17" i="1" s="1"/>
  <c r="H9" i="1"/>
  <c r="I9" i="1" s="1"/>
  <c r="H60" i="1"/>
  <c r="I60" i="1" s="1"/>
  <c r="I76" i="1"/>
  <c r="I12" i="1"/>
  <c r="H11" i="1"/>
  <c r="I11" i="1" s="1"/>
  <c r="I35" i="1"/>
  <c r="H80" i="1"/>
  <c r="I80" i="1" s="1"/>
  <c r="H72" i="1"/>
  <c r="I72" i="1" s="1"/>
  <c r="H64" i="1"/>
  <c r="I64" i="1" s="1"/>
  <c r="H56" i="1"/>
  <c r="I56" i="1" s="1"/>
  <c r="H48" i="1"/>
  <c r="I48" i="1" s="1"/>
  <c r="H40" i="1"/>
  <c r="I40" i="1" s="1"/>
  <c r="H32" i="1"/>
  <c r="I32" i="1" s="1"/>
  <c r="H24" i="1"/>
  <c r="I24" i="1" s="1"/>
  <c r="H16" i="1"/>
  <c r="I16" i="1" s="1"/>
  <c r="H8" i="1"/>
  <c r="I8" i="1" s="1"/>
  <c r="I52" i="1"/>
  <c r="H79" i="1"/>
  <c r="I79" i="1" s="1"/>
  <c r="H71" i="1"/>
  <c r="I71" i="1" s="1"/>
  <c r="H63" i="1"/>
  <c r="I63" i="1" s="1"/>
  <c r="H55" i="1"/>
  <c r="I55" i="1" s="1"/>
  <c r="H47" i="1"/>
  <c r="I47" i="1" s="1"/>
  <c r="H39" i="1"/>
  <c r="I39" i="1" s="1"/>
  <c r="H31" i="1"/>
  <c r="I31" i="1" s="1"/>
  <c r="H23" i="1"/>
  <c r="I23" i="1" s="1"/>
  <c r="H15" i="1"/>
  <c r="I15" i="1" s="1"/>
  <c r="H7" i="1"/>
  <c r="I7" i="1" s="1"/>
  <c r="H20" i="1"/>
  <c r="I20" i="1" s="1"/>
  <c r="H19" i="1"/>
  <c r="I19" i="1" s="1"/>
  <c r="I67" i="1"/>
  <c r="H78" i="1"/>
  <c r="I78" i="1" s="1"/>
  <c r="H70" i="1"/>
  <c r="I70" i="1" s="1"/>
  <c r="H62" i="1"/>
  <c r="I62" i="1" s="1"/>
  <c r="H54" i="1"/>
  <c r="I54" i="1" s="1"/>
  <c r="H46" i="1"/>
  <c r="I46" i="1" s="1"/>
  <c r="H38" i="1"/>
  <c r="I38" i="1" s="1"/>
  <c r="H30" i="1"/>
  <c r="I30" i="1" s="1"/>
  <c r="H22" i="1"/>
  <c r="I22" i="1" s="1"/>
  <c r="H14" i="1"/>
  <c r="I14" i="1" s="1"/>
  <c r="H6" i="1"/>
  <c r="I6" i="1" s="1"/>
  <c r="H3" i="1"/>
  <c r="I3" i="1" s="1"/>
  <c r="H77" i="1"/>
  <c r="I77" i="1" s="1"/>
  <c r="H69" i="1"/>
  <c r="I69" i="1" s="1"/>
  <c r="H61" i="1"/>
  <c r="I61" i="1" s="1"/>
  <c r="H53" i="1"/>
  <c r="I53" i="1" s="1"/>
  <c r="H45" i="1"/>
  <c r="I45" i="1" s="1"/>
  <c r="H37" i="1"/>
  <c r="I37" i="1" s="1"/>
  <c r="H29" i="1"/>
  <c r="I29" i="1" s="1"/>
  <c r="H21" i="1"/>
  <c r="I21" i="1" s="1"/>
  <c r="H13" i="1"/>
  <c r="I13" i="1" s="1"/>
  <c r="H5" i="1"/>
  <c r="I5" i="1" s="1"/>
  <c r="I82" i="1" l="1"/>
</calcChain>
</file>

<file path=xl/sharedStrings.xml><?xml version="1.0" encoding="utf-8"?>
<sst xmlns="http://schemas.openxmlformats.org/spreadsheetml/2006/main" count="270" uniqueCount="177">
  <si>
    <t>Order Number</t>
  </si>
  <si>
    <t>Customer</t>
  </si>
  <si>
    <t>Quantity</t>
  </si>
  <si>
    <t>Category</t>
  </si>
  <si>
    <t>Code</t>
  </si>
  <si>
    <t>Unit Price</t>
  </si>
  <si>
    <t>Discount</t>
  </si>
  <si>
    <t>Amount</t>
  </si>
  <si>
    <t>Hindol Sinha</t>
  </si>
  <si>
    <t>Suits</t>
  </si>
  <si>
    <t>W1</t>
  </si>
  <si>
    <t>Dola Das</t>
  </si>
  <si>
    <t>Coats</t>
  </si>
  <si>
    <t>H2</t>
  </si>
  <si>
    <t>Deepak Sharma</t>
  </si>
  <si>
    <t>C4</t>
  </si>
  <si>
    <t>Uma Nag</t>
  </si>
  <si>
    <t>Ties</t>
  </si>
  <si>
    <t>T1</t>
  </si>
  <si>
    <t>Sayak Pal</t>
  </si>
  <si>
    <t>Hats</t>
  </si>
  <si>
    <t>C1</t>
  </si>
  <si>
    <t>Srijan Das</t>
  </si>
  <si>
    <t>Srijita Agarwal</t>
  </si>
  <si>
    <t>Shoes</t>
  </si>
  <si>
    <t>H1</t>
  </si>
  <si>
    <t>Rina Karmakar</t>
  </si>
  <si>
    <t>S2</t>
  </si>
  <si>
    <t>Lily Roy</t>
  </si>
  <si>
    <t>T5</t>
  </si>
  <si>
    <t>Sonali Gupta</t>
  </si>
  <si>
    <t>Deepali Srivastava</t>
  </si>
  <si>
    <t xml:space="preserve">Rakhi </t>
  </si>
  <si>
    <t>Deepak Chandra Fulara</t>
  </si>
  <si>
    <t>Kavita Rawat</t>
  </si>
  <si>
    <t>Aakash Nagpal</t>
  </si>
  <si>
    <t>Ranit Chowdhury</t>
  </si>
  <si>
    <t>Priya Shaw</t>
  </si>
  <si>
    <t>Nikhita Jain</t>
  </si>
  <si>
    <t>Sreyashi Paul</t>
  </si>
  <si>
    <t>Ashu Dubey</t>
  </si>
  <si>
    <t>Prerna Tomar</t>
  </si>
  <si>
    <t>Ajay Kumar Mishra</t>
  </si>
  <si>
    <t xml:space="preserve">Jaishree </t>
  </si>
  <si>
    <t>Jatinder Singh</t>
  </si>
  <si>
    <t>Shashi Kumar</t>
  </si>
  <si>
    <t xml:space="preserve">Navdeep </t>
  </si>
  <si>
    <t>Sadhana Saini</t>
  </si>
  <si>
    <t>Manish Gupta</t>
  </si>
  <si>
    <t>Ritika Prasher</t>
  </si>
  <si>
    <t>Gurjinder Singh</t>
  </si>
  <si>
    <t>Sweety Gupta</t>
  </si>
  <si>
    <t>Radhe Prajapati</t>
  </si>
  <si>
    <t>Sandipa Sarkar</t>
  </si>
  <si>
    <t>Joydev Halder</t>
  </si>
  <si>
    <t>Sumanta Das</t>
  </si>
  <si>
    <t>Dipan Paul</t>
  </si>
  <si>
    <t>Biswajit Mahata</t>
  </si>
  <si>
    <t>Amit Samanta</t>
  </si>
  <si>
    <t>Raj Dutta</t>
  </si>
  <si>
    <t>Anshu Kumari</t>
  </si>
  <si>
    <t>Pallabi Guha</t>
  </si>
  <si>
    <t>Arup Kumar Banik</t>
  </si>
  <si>
    <t>Sayan Das Sarkar</t>
  </si>
  <si>
    <t>Chenithung J Kikon</t>
  </si>
  <si>
    <t>Pritam Singh Saha</t>
  </si>
  <si>
    <t>Hena Biswas</t>
  </si>
  <si>
    <t>Raeesah Tamboli</t>
  </si>
  <si>
    <t>Rupali Bhise</t>
  </si>
  <si>
    <t>Deepak Kumar Chaurasiya</t>
  </si>
  <si>
    <t>Pragati Sawant</t>
  </si>
  <si>
    <t>Savita Ghotane</t>
  </si>
  <si>
    <t>Sibaram Padhi</t>
  </si>
  <si>
    <t>Aparna Ghosh</t>
  </si>
  <si>
    <t>Akram Hossain</t>
  </si>
  <si>
    <t>Ramesh Chandra Das</t>
  </si>
  <si>
    <t>Puja Jana</t>
  </si>
  <si>
    <t>Abhijeet Agarwal</t>
  </si>
  <si>
    <t>Divya Bharti</t>
  </si>
  <si>
    <t>Amit Butola</t>
  </si>
  <si>
    <t>Mohit Singh</t>
  </si>
  <si>
    <t>Pramod Rawat</t>
  </si>
  <si>
    <t>Neeraj Upadhyay</t>
  </si>
  <si>
    <t>Ram Balak Sharma</t>
  </si>
  <si>
    <t>Amit Chauhan</t>
  </si>
  <si>
    <t>Pushkal Aggarwal</t>
  </si>
  <si>
    <t xml:space="preserve">Pooja </t>
  </si>
  <si>
    <t>Prabhjeet Kaur Sachdeva</t>
  </si>
  <si>
    <t>Roshni Gupta</t>
  </si>
  <si>
    <t>Sahil Husain Naik</t>
  </si>
  <si>
    <t>Trupti Parab</t>
  </si>
  <si>
    <t>Avijit Pratihar</t>
  </si>
  <si>
    <t>Nidhi Yadav</t>
  </si>
  <si>
    <t>Preet Baid</t>
  </si>
  <si>
    <t>Sudipta Pattanayak</t>
  </si>
  <si>
    <t>Pooja Pandey</t>
  </si>
  <si>
    <t>Akash Goel</t>
  </si>
  <si>
    <t>Kamini Barmecha</t>
  </si>
  <si>
    <t>Deblina Ghatak</t>
  </si>
  <si>
    <t>Order Date</t>
  </si>
  <si>
    <t>C2</t>
  </si>
  <si>
    <t>C3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</si>
  <si>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</si>
  <si>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</si>
  <si>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</si>
  <si>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</si>
  <si>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</si>
  <si>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</si>
  <si>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</si>
  <si>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</si>
  <si>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</si>
  <si>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</si>
  <si>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</si>
  <si>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</si>
  <si>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</si>
  <si>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</si>
  <si>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</si>
  <si>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</si>
  <si>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</si>
  <si>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</si>
  <si>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</si>
  <si>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</si>
  <si>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</si>
  <si>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</si>
  <si>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</si>
  <si>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</si>
  <si>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</si>
  <si>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</si>
  <si>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</si>
  <si>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</si>
  <si>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</si>
  <si>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</si>
  <si>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</si>
  <si>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</si>
  <si>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</si>
  <si>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</si>
  <si>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</si>
  <si>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</si>
  <si>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</si>
  <si>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</si>
  <si>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</si>
  <si>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</si>
  <si>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</si>
  <si>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</si>
  <si>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</si>
  <si>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</si>
  <si>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</si>
  <si>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</si>
  <si>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</si>
  <si>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</si>
  <si>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</si>
  <si>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</si>
  <si>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</si>
  <si>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</si>
  <si>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</si>
  <si>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</si>
  <si>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</si>
  <si>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</si>
  <si>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</si>
  <si>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</si>
  <si>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</si>
  <si>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</si>
  <si>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</si>
  <si>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</si>
  <si>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Date</t>
  </si>
  <si>
    <t>suits</t>
  </si>
  <si>
    <t>order recd.</t>
  </si>
  <si>
    <t>Total sales</t>
  </si>
  <si>
    <t>&gt;=10/12/2017</t>
  </si>
  <si>
    <t>Solve</t>
  </si>
  <si>
    <t>1. Unit price column should be filled according to the following rate chart</t>
  </si>
  <si>
    <t>2. Calculate discount @10% of unit price with quantity more than 10 else 2%</t>
  </si>
  <si>
    <t>3. Calculate Amount</t>
  </si>
  <si>
    <t>4. show the total sales amount of sales done after 10/12/2017</t>
  </si>
  <si>
    <t>5. How many suits are sold and how many times order for hats have been received</t>
  </si>
  <si>
    <t>Sold Quantiy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</si>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</sst>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Calibri"/>
      <family val="2"/>
      <scheme val="minor"/>
    </font>
    <font>
      <b/>
      <sz val="11"/>
      <color theme="1"/>
      <name val="Book Antiqua"/>
      <family val="1"/>
    </font>
    <font>
      <sz val="11"/>
      <color theme="1"/>
      <name val="Book Antiqua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0" xfId="0" applyNumberFormat="1"/>
    <xf numFmtId="9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14" fontId="4" fillId="0" borderId="1" xfId="0" applyNumberFormat="1" applyFont="1" applyBorder="1"/>
    <xf numFmtId="0" fontId="0" fillId="0" borderId="1" xfId="0" applyBorder="1"/>
    <xf numFmtId="14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14" fontId="2" fillId="0" borderId="7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8" xfId="0" applyBorder="1"/>
    <xf numFmtId="2" fontId="2" fillId="0" borderId="9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9" formatCode="dd/mm/yyyy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1" defaultTableStyle="TableStyleMedium2" defaultPivotStyle="PivotStyleLight16">
    <tableStyle name="Invisible" pivot="0" table="0" count="0" xr9:uid="{E59507FD-F052-4049-9E01-F8DB91B7489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3B36F2-5E62-4B80-8F9A-6ECF39DBE9E2}" name="Table1" displayName="Table1" ref="A1:I82" totalsRowCount="1" headerRowDxfId="9" headerRowBorderDxfId="20" tableBorderDxfId="21" totalsRowBorderDxfId="19">
  <autoFilter ref="A1:I81" xr:uid="{ED3B36F2-5E62-4B80-8F9A-6ECF39DBE9E2}"/>
  <tableColumns count="9">
    <tableColumn id="1" xr3:uid="{26FF1CE4-65E9-4302-AC9C-F00D9B41B212}" name="Order Date" totalsRowLabel="Total" dataDxfId="18" totalsRowDxfId="8"/>
    <tableColumn id="2" xr3:uid="{03F2325D-F0FB-4C0F-986C-8C27D56A0810}" name="Order Number" dataDxfId="17" totalsRowDxfId="7"/>
    <tableColumn id="3" xr3:uid="{FC865B78-C80F-4907-91D0-2FA8ACDF0954}" name="Customer" dataDxfId="16" totalsRowDxfId="6"/>
    <tableColumn id="4" xr3:uid="{12EED5DB-995A-49F8-A131-37FF8C5312FA}" name="Quantity" totalsRowFunction="sum" dataDxfId="15" totalsRowDxfId="1"/>
    <tableColumn id="5" xr3:uid="{3078F355-800D-47FE-A2D0-D97B611DE5B8}" name="Category" totalsRowFunction="count" dataDxfId="14" totalsRowDxfId="0"/>
    <tableColumn id="6" xr3:uid="{3A113124-7A8C-4BE1-9FBB-9954018718AE}" name="Code" dataDxfId="13" totalsRowDxfId="5"/>
    <tableColumn id="7" xr3:uid="{CECC5056-C7C2-469A-94ED-852763B64D3F}" name="Unit Price" dataDxfId="12" totalsRowDxfId="4">
      <calculatedColumnFormula>VLOOKUP(E2,$K$4:$L$9,2,0)</calculatedColumnFormula>
    </tableColumn>
    <tableColumn id="8" xr3:uid="{79188C85-8EEF-4758-9548-47F27372C340}" name="Discount" dataDxfId="11" totalsRowDxfId="3">
      <calculatedColumnFormula>IF(D2&gt;10,G2*10%,G2*2%)</calculatedColumnFormula>
    </tableColumn>
    <tableColumn id="9" xr3:uid="{C2AB679D-4D1A-4122-A1FA-7633E56186FA}" name="Amount" totalsRowFunction="sum" dataDxfId="10" totalsRowDxfId="2">
      <calculatedColumnFormula>G2*D2-H2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5"/>
  <sheetViews>
    <sheetView showGridLines="0" tabSelected="1" zoomScale="62" workbookViewId="0">
      <selection activeCell="N24" sqref="N24"/>
    </sheetView>
  </sheetViews>
  <sheetFormatPr defaultRowHeight="14" x14ac:dyDescent="0.3"/>
  <cols>
    <col min="1" max="1" width="17.8984375" customWidth="1"/>
    <col min="2" max="2" width="20.796875" customWidth="1"/>
    <col min="3" max="3" width="27.69921875" bestFit="1" customWidth="1"/>
    <col min="4" max="4" width="15.59765625" customWidth="1"/>
    <col min="5" max="5" width="16.3984375" customWidth="1"/>
    <col min="6" max="6" width="14.19921875" customWidth="1"/>
    <col min="7" max="7" width="17.59765625" customWidth="1"/>
    <col min="8" max="8" width="17" customWidth="1"/>
    <col min="9" max="9" width="17.09765625" customWidth="1"/>
    <col min="11" max="11" width="18.69921875" customWidth="1"/>
    <col min="12" max="12" width="21.296875" customWidth="1"/>
  </cols>
  <sheetData>
    <row r="1" spans="1:12" x14ac:dyDescent="0.3">
      <c r="A1" s="12" t="s">
        <v>99</v>
      </c>
      <c r="B1" s="13" t="s">
        <v>0</v>
      </c>
      <c r="C1" s="13" t="s">
        <v>1</v>
      </c>
      <c r="D1" s="13" t="s">
        <v>2</v>
      </c>
      <c r="E1" s="13" t="s">
        <v>3</v>
      </c>
      <c r="F1" s="13" t="s">
        <v>4</v>
      </c>
      <c r="G1" s="13" t="s">
        <v>5</v>
      </c>
      <c r="H1" s="13" t="s">
        <v>6</v>
      </c>
      <c r="I1" s="14" t="s">
        <v>7</v>
      </c>
    </row>
    <row r="2" spans="1:12" ht="20.95" x14ac:dyDescent="0.45">
      <c r="A2" s="10">
        <v>43072</v>
      </c>
      <c r="B2" s="2">
        <v>1</v>
      </c>
      <c r="C2" s="2" t="s">
        <v>8</v>
      </c>
      <c r="D2" s="2">
        <v>5</v>
      </c>
      <c r="E2" s="2" t="s">
        <v>9</v>
      </c>
      <c r="F2" s="2" t="s">
        <v>10</v>
      </c>
      <c r="G2" s="9">
        <f>VLOOKUP(E2,$K$4:$L$9,2,0)</f>
        <v>3200</v>
      </c>
      <c r="H2" s="9">
        <f>IF(D2&gt;10,G2*10%,G2*2%)</f>
        <v>64</v>
      </c>
      <c r="I2" s="11">
        <f>G2*D2-H2</f>
        <v>15936</v>
      </c>
      <c r="J2" s="4"/>
      <c r="K2" s="5" t="s">
        <v>169</v>
      </c>
    </row>
    <row r="3" spans="1:12" ht="20.95" x14ac:dyDescent="0.45">
      <c r="A3" s="10">
        <v>43074</v>
      </c>
      <c r="B3" s="2">
        <v>2</v>
      </c>
      <c r="C3" s="2" t="s">
        <v>11</v>
      </c>
      <c r="D3" s="2">
        <v>3</v>
      </c>
      <c r="E3" s="2" t="s">
        <v>12</v>
      </c>
      <c r="F3" s="2" t="s">
        <v>13</v>
      </c>
      <c r="G3" s="9">
        <f t="shared" ref="G3:G66" si="0">VLOOKUP(E3,$K$4:$L$9,2,0)</f>
        <v>1250</v>
      </c>
      <c r="H3" s="9">
        <f t="shared" ref="H3:H66" si="1">IF(D3&gt;10,G3*10%,G3*2%)</f>
        <v>25</v>
      </c>
      <c r="I3" s="11">
        <f t="shared" ref="I3:I66" si="2">G3*D3-H3</f>
        <v>3725</v>
      </c>
      <c r="K3" s="6" t="s">
        <v>170</v>
      </c>
    </row>
    <row r="4" spans="1:12" ht="20.95" x14ac:dyDescent="0.45">
      <c r="A4" s="10">
        <v>43079</v>
      </c>
      <c r="B4" s="2">
        <v>3</v>
      </c>
      <c r="C4" s="2" t="s">
        <v>14</v>
      </c>
      <c r="D4" s="2">
        <v>4</v>
      </c>
      <c r="E4" s="2" t="s">
        <v>12</v>
      </c>
      <c r="F4" s="2" t="s">
        <v>15</v>
      </c>
      <c r="G4" s="9">
        <f t="shared" si="0"/>
        <v>1250</v>
      </c>
      <c r="H4" s="9">
        <f t="shared" si="1"/>
        <v>25</v>
      </c>
      <c r="I4" s="11">
        <f t="shared" si="2"/>
        <v>4975</v>
      </c>
      <c r="K4" s="7" t="s">
        <v>3</v>
      </c>
      <c r="L4" s="7" t="s">
        <v>5</v>
      </c>
    </row>
    <row r="5" spans="1:12" ht="20.95" x14ac:dyDescent="0.45">
      <c r="A5" s="10">
        <v>43081</v>
      </c>
      <c r="B5" s="2">
        <v>4</v>
      </c>
      <c r="C5" s="2" t="s">
        <v>16</v>
      </c>
      <c r="D5" s="2">
        <v>12</v>
      </c>
      <c r="E5" s="2" t="s">
        <v>17</v>
      </c>
      <c r="F5" s="2" t="s">
        <v>18</v>
      </c>
      <c r="G5" s="9">
        <f t="shared" si="0"/>
        <v>150</v>
      </c>
      <c r="H5" s="9">
        <f t="shared" si="1"/>
        <v>15</v>
      </c>
      <c r="I5" s="11">
        <f t="shared" si="2"/>
        <v>1785</v>
      </c>
      <c r="K5" s="7" t="s">
        <v>9</v>
      </c>
      <c r="L5" s="7">
        <v>3200</v>
      </c>
    </row>
    <row r="6" spans="1:12" ht="20.95" x14ac:dyDescent="0.45">
      <c r="A6" s="10">
        <v>43084</v>
      </c>
      <c r="B6" s="2">
        <v>5</v>
      </c>
      <c r="C6" s="2" t="s">
        <v>19</v>
      </c>
      <c r="D6" s="2">
        <v>6</v>
      </c>
      <c r="E6" s="2" t="s">
        <v>20</v>
      </c>
      <c r="F6" s="2" t="s">
        <v>21</v>
      </c>
      <c r="G6" s="9">
        <f t="shared" si="0"/>
        <v>99</v>
      </c>
      <c r="H6" s="9">
        <f t="shared" si="1"/>
        <v>1.98</v>
      </c>
      <c r="I6" s="11">
        <f t="shared" si="2"/>
        <v>592.02</v>
      </c>
      <c r="K6" s="7" t="s">
        <v>12</v>
      </c>
      <c r="L6" s="7">
        <v>1250</v>
      </c>
    </row>
    <row r="7" spans="1:12" ht="20.95" x14ac:dyDescent="0.45">
      <c r="A7" s="10">
        <v>43089</v>
      </c>
      <c r="B7" s="2">
        <v>6</v>
      </c>
      <c r="C7" s="2" t="s">
        <v>22</v>
      </c>
      <c r="D7" s="2">
        <v>10</v>
      </c>
      <c r="E7" s="2" t="s">
        <v>9</v>
      </c>
      <c r="F7" s="2" t="s">
        <v>10</v>
      </c>
      <c r="G7" s="9">
        <f t="shared" si="0"/>
        <v>3200</v>
      </c>
      <c r="H7" s="9">
        <f t="shared" si="1"/>
        <v>64</v>
      </c>
      <c r="I7" s="11">
        <f t="shared" si="2"/>
        <v>31936</v>
      </c>
      <c r="K7" s="7" t="s">
        <v>17</v>
      </c>
      <c r="L7" s="7">
        <v>150</v>
      </c>
    </row>
    <row r="8" spans="1:12" ht="20.95" x14ac:dyDescent="0.45">
      <c r="A8" s="10">
        <v>43090</v>
      </c>
      <c r="B8" s="2">
        <v>7</v>
      </c>
      <c r="C8" s="2" t="s">
        <v>23</v>
      </c>
      <c r="D8" s="2">
        <v>5</v>
      </c>
      <c r="E8" s="2" t="s">
        <v>24</v>
      </c>
      <c r="F8" s="2" t="s">
        <v>25</v>
      </c>
      <c r="G8" s="9">
        <f t="shared" si="0"/>
        <v>590</v>
      </c>
      <c r="H8" s="9">
        <f t="shared" si="1"/>
        <v>11.8</v>
      </c>
      <c r="I8" s="11">
        <f t="shared" si="2"/>
        <v>2938.2</v>
      </c>
      <c r="K8" s="7" t="s">
        <v>20</v>
      </c>
      <c r="L8" s="7">
        <v>99</v>
      </c>
    </row>
    <row r="9" spans="1:12" ht="20.95" x14ac:dyDescent="0.45">
      <c r="A9" s="10">
        <v>43092</v>
      </c>
      <c r="B9" s="2">
        <v>8</v>
      </c>
      <c r="C9" s="2" t="s">
        <v>26</v>
      </c>
      <c r="D9" s="2">
        <v>2</v>
      </c>
      <c r="E9" s="2" t="s">
        <v>20</v>
      </c>
      <c r="F9" s="2" t="s">
        <v>27</v>
      </c>
      <c r="G9" s="9">
        <f t="shared" si="0"/>
        <v>99</v>
      </c>
      <c r="H9" s="9">
        <f t="shared" si="1"/>
        <v>1.98</v>
      </c>
      <c r="I9" s="11">
        <f t="shared" si="2"/>
        <v>196.02</v>
      </c>
      <c r="K9" s="7" t="s">
        <v>24</v>
      </c>
      <c r="L9" s="7">
        <v>590</v>
      </c>
    </row>
    <row r="10" spans="1:12" ht="20.95" x14ac:dyDescent="0.45">
      <c r="A10" s="10">
        <v>43095</v>
      </c>
      <c r="B10" s="2">
        <v>9</v>
      </c>
      <c r="C10" s="2" t="s">
        <v>28</v>
      </c>
      <c r="D10" s="2">
        <v>10</v>
      </c>
      <c r="E10" s="2" t="s">
        <v>17</v>
      </c>
      <c r="F10" s="2" t="s">
        <v>29</v>
      </c>
      <c r="G10" s="9">
        <f t="shared" si="0"/>
        <v>150</v>
      </c>
      <c r="H10" s="9">
        <f t="shared" si="1"/>
        <v>3</v>
      </c>
      <c r="I10" s="11">
        <f t="shared" si="2"/>
        <v>1497</v>
      </c>
      <c r="K10" s="6"/>
    </row>
    <row r="11" spans="1:12" ht="20.95" x14ac:dyDescent="0.45">
      <c r="A11" s="10">
        <v>43099</v>
      </c>
      <c r="B11" s="2">
        <v>10</v>
      </c>
      <c r="C11" s="2" t="s">
        <v>30</v>
      </c>
      <c r="D11" s="2">
        <v>5</v>
      </c>
      <c r="E11" s="2" t="s">
        <v>24</v>
      </c>
      <c r="F11" s="2" t="s">
        <v>27</v>
      </c>
      <c r="G11" s="9">
        <f t="shared" si="0"/>
        <v>590</v>
      </c>
      <c r="H11" s="9">
        <f t="shared" si="1"/>
        <v>11.8</v>
      </c>
      <c r="I11" s="11">
        <f t="shared" si="2"/>
        <v>2938.2</v>
      </c>
      <c r="K11" s="6" t="s">
        <v>171</v>
      </c>
    </row>
    <row r="12" spans="1:12" ht="20.95" x14ac:dyDescent="0.45">
      <c r="A12" s="10">
        <v>43072</v>
      </c>
      <c r="B12" s="2">
        <v>11</v>
      </c>
      <c r="C12" s="2" t="s">
        <v>31</v>
      </c>
      <c r="D12" s="2">
        <v>3</v>
      </c>
      <c r="E12" s="2" t="s">
        <v>9</v>
      </c>
      <c r="F12" s="2" t="s">
        <v>10</v>
      </c>
      <c r="G12" s="9">
        <f t="shared" si="0"/>
        <v>3200</v>
      </c>
      <c r="H12" s="9">
        <f t="shared" si="1"/>
        <v>64</v>
      </c>
      <c r="I12" s="11">
        <f t="shared" si="2"/>
        <v>9536</v>
      </c>
      <c r="K12" s="6" t="s">
        <v>172</v>
      </c>
    </row>
    <row r="13" spans="1:12" ht="20.95" x14ac:dyDescent="0.45">
      <c r="A13" s="10">
        <v>43074</v>
      </c>
      <c r="B13" s="2">
        <v>12</v>
      </c>
      <c r="C13" s="2" t="s">
        <v>32</v>
      </c>
      <c r="D13" s="2">
        <v>3</v>
      </c>
      <c r="E13" s="2" t="s">
        <v>12</v>
      </c>
      <c r="F13" s="2" t="s">
        <v>13</v>
      </c>
      <c r="G13" s="9">
        <f t="shared" si="0"/>
        <v>1250</v>
      </c>
      <c r="H13" s="9">
        <f t="shared" si="1"/>
        <v>25</v>
      </c>
      <c r="I13" s="11">
        <f t="shared" si="2"/>
        <v>3725</v>
      </c>
      <c r="K13" s="6" t="s">
        <v>173</v>
      </c>
    </row>
    <row r="14" spans="1:12" ht="20.95" x14ac:dyDescent="0.45">
      <c r="A14" s="10">
        <v>43079</v>
      </c>
      <c r="B14" s="2">
        <v>13</v>
      </c>
      <c r="C14" s="2" t="s">
        <v>33</v>
      </c>
      <c r="D14" s="2">
        <v>4</v>
      </c>
      <c r="E14" s="2" t="s">
        <v>12</v>
      </c>
      <c r="F14" s="2" t="s">
        <v>15</v>
      </c>
      <c r="G14" s="9">
        <f t="shared" si="0"/>
        <v>1250</v>
      </c>
      <c r="H14" s="9">
        <f t="shared" si="1"/>
        <v>25</v>
      </c>
      <c r="I14" s="11">
        <f t="shared" si="2"/>
        <v>4975</v>
      </c>
      <c r="K14" s="7" t="s">
        <v>164</v>
      </c>
      <c r="L14" s="7" t="s">
        <v>167</v>
      </c>
    </row>
    <row r="15" spans="1:12" ht="20.95" x14ac:dyDescent="0.45">
      <c r="A15" s="10">
        <v>43081</v>
      </c>
      <c r="B15" s="2">
        <v>14</v>
      </c>
      <c r="C15" s="2" t="s">
        <v>34</v>
      </c>
      <c r="D15" s="2">
        <v>12</v>
      </c>
      <c r="E15" s="2" t="s">
        <v>17</v>
      </c>
      <c r="F15" s="2" t="s">
        <v>18</v>
      </c>
      <c r="G15" s="9">
        <f t="shared" si="0"/>
        <v>150</v>
      </c>
      <c r="H15" s="9">
        <f t="shared" si="1"/>
        <v>15</v>
      </c>
      <c r="I15" s="11">
        <f t="shared" si="2"/>
        <v>1785</v>
      </c>
      <c r="K15" s="8" t="s">
        <v>168</v>
      </c>
      <c r="L15" s="7">
        <f>SUMIFS(Table1[[#Data],[#Totals],[Amount]], Table1[[#Data],[#Totals],[Order Date]], "&gt;=10-12-2017", Table1[[#Data],[#Totals],[Order Date]], "&lt;=31-12-2017")</f>
        <v>374859.52000000014</v>
      </c>
    </row>
    <row r="16" spans="1:12" ht="20.95" x14ac:dyDescent="0.45">
      <c r="A16" s="10">
        <v>43084</v>
      </c>
      <c r="B16" s="2">
        <v>15</v>
      </c>
      <c r="C16" s="2" t="s">
        <v>35</v>
      </c>
      <c r="D16" s="2">
        <v>6</v>
      </c>
      <c r="E16" s="2" t="s">
        <v>20</v>
      </c>
      <c r="F16" s="2" t="s">
        <v>21</v>
      </c>
      <c r="G16" s="9">
        <f t="shared" si="0"/>
        <v>99</v>
      </c>
      <c r="H16" s="9">
        <f t="shared" si="1"/>
        <v>1.98</v>
      </c>
      <c r="I16" s="11">
        <f t="shared" si="2"/>
        <v>592.02</v>
      </c>
      <c r="K16" s="6"/>
    </row>
    <row r="17" spans="1:13" ht="20.95" x14ac:dyDescent="0.45">
      <c r="A17" s="10">
        <v>43089</v>
      </c>
      <c r="B17" s="2">
        <v>16</v>
      </c>
      <c r="C17" s="2" t="s">
        <v>36</v>
      </c>
      <c r="D17" s="2">
        <v>10</v>
      </c>
      <c r="E17" s="2" t="s">
        <v>9</v>
      </c>
      <c r="F17" s="2" t="s">
        <v>100</v>
      </c>
      <c r="G17" s="9">
        <f t="shared" si="0"/>
        <v>3200</v>
      </c>
      <c r="H17" s="9">
        <f t="shared" si="1"/>
        <v>64</v>
      </c>
      <c r="I17" s="11">
        <f t="shared" si="2"/>
        <v>31936</v>
      </c>
      <c r="K17" s="6" t="s">
        <v>174</v>
      </c>
    </row>
    <row r="18" spans="1:13" ht="20.95" x14ac:dyDescent="0.45">
      <c r="A18" s="10">
        <v>43090</v>
      </c>
      <c r="B18" s="2">
        <v>17</v>
      </c>
      <c r="C18" s="2" t="s">
        <v>37</v>
      </c>
      <c r="D18" s="2">
        <v>5</v>
      </c>
      <c r="E18" s="2" t="s">
        <v>24</v>
      </c>
      <c r="F18" s="2" t="s">
        <v>101</v>
      </c>
      <c r="G18" s="9">
        <f t="shared" si="0"/>
        <v>590</v>
      </c>
      <c r="H18" s="9">
        <f t="shared" si="1"/>
        <v>11.8</v>
      </c>
      <c r="I18" s="11">
        <f t="shared" si="2"/>
        <v>2938.2</v>
      </c>
      <c r="K18" s="6"/>
    </row>
    <row r="19" spans="1:13" ht="20.95" x14ac:dyDescent="0.45">
      <c r="A19" s="10">
        <v>43092</v>
      </c>
      <c r="B19" s="2">
        <v>18</v>
      </c>
      <c r="C19" s="2" t="s">
        <v>37</v>
      </c>
      <c r="D19" s="2">
        <v>2</v>
      </c>
      <c r="E19" s="2" t="s">
        <v>20</v>
      </c>
      <c r="F19" s="2" t="s">
        <v>15</v>
      </c>
      <c r="G19" s="9">
        <f t="shared" si="0"/>
        <v>99</v>
      </c>
      <c r="H19" s="9">
        <f t="shared" si="1"/>
        <v>1.98</v>
      </c>
      <c r="I19" s="11">
        <f t="shared" si="2"/>
        <v>196.02</v>
      </c>
      <c r="K19" s="7" t="s">
        <v>165</v>
      </c>
      <c r="L19" s="7">
        <f>SUMIF(Table1[Category],E2,Table1[Quantity])</f>
        <v>162</v>
      </c>
      <c r="M19" t="s">
        <v>175</v>
      </c>
    </row>
    <row r="20" spans="1:13" ht="20.95" x14ac:dyDescent="0.45">
      <c r="A20" s="10">
        <v>43095</v>
      </c>
      <c r="B20" s="2">
        <v>19</v>
      </c>
      <c r="C20" s="2" t="s">
        <v>38</v>
      </c>
      <c r="D20" s="2">
        <v>10</v>
      </c>
      <c r="E20" s="2" t="s">
        <v>17</v>
      </c>
      <c r="F20" s="2" t="s">
        <v>102</v>
      </c>
      <c r="G20" s="9">
        <f t="shared" si="0"/>
        <v>150</v>
      </c>
      <c r="H20" s="9">
        <f t="shared" si="1"/>
        <v>3</v>
      </c>
      <c r="I20" s="11">
        <f t="shared" si="2"/>
        <v>1497</v>
      </c>
      <c r="K20" s="7" t="s">
        <v>20</v>
      </c>
      <c r="L20" s="7">
        <f>COUNTIF(Table1[Category],E6)</f>
        <v>16</v>
      </c>
      <c r="M20" t="s">
        <v>166</v>
      </c>
    </row>
    <row r="21" spans="1:13" ht="20.95" x14ac:dyDescent="0.45">
      <c r="A21" s="10">
        <v>43099</v>
      </c>
      <c r="B21" s="2">
        <v>20</v>
      </c>
      <c r="C21" s="2" t="s">
        <v>39</v>
      </c>
      <c r="D21" s="2">
        <v>5</v>
      </c>
      <c r="E21" s="2" t="s">
        <v>24</v>
      </c>
      <c r="F21" s="2" t="s">
        <v>103</v>
      </c>
      <c r="G21" s="9">
        <f t="shared" si="0"/>
        <v>590</v>
      </c>
      <c r="H21" s="9">
        <f t="shared" si="1"/>
        <v>11.8</v>
      </c>
      <c r="I21" s="11">
        <f t="shared" si="2"/>
        <v>2938.2</v>
      </c>
      <c r="K21" s="6"/>
    </row>
    <row r="22" spans="1:13" ht="20.95" x14ac:dyDescent="0.45">
      <c r="A22" s="10">
        <v>43072</v>
      </c>
      <c r="B22" s="2">
        <v>21</v>
      </c>
      <c r="C22" s="2" t="s">
        <v>40</v>
      </c>
      <c r="D22" s="2">
        <v>15</v>
      </c>
      <c r="E22" s="2" t="s">
        <v>9</v>
      </c>
      <c r="F22" s="2" t="s">
        <v>104</v>
      </c>
      <c r="G22" s="9">
        <f t="shared" si="0"/>
        <v>3200</v>
      </c>
      <c r="H22" s="9">
        <f t="shared" si="1"/>
        <v>320</v>
      </c>
      <c r="I22" s="11">
        <f t="shared" si="2"/>
        <v>47680</v>
      </c>
      <c r="K22" s="6"/>
    </row>
    <row r="23" spans="1:13" x14ac:dyDescent="0.3">
      <c r="A23" s="10">
        <v>43074</v>
      </c>
      <c r="B23" s="2">
        <v>22</v>
      </c>
      <c r="C23" s="2" t="s">
        <v>41</v>
      </c>
      <c r="D23" s="2">
        <v>3</v>
      </c>
      <c r="E23" s="2" t="s">
        <v>12</v>
      </c>
      <c r="F23" s="2" t="s">
        <v>105</v>
      </c>
      <c r="G23" s="9">
        <f t="shared" si="0"/>
        <v>1250</v>
      </c>
      <c r="H23" s="9">
        <f t="shared" si="1"/>
        <v>25</v>
      </c>
      <c r="I23" s="11">
        <f t="shared" si="2"/>
        <v>3725</v>
      </c>
    </row>
    <row r="24" spans="1:13" x14ac:dyDescent="0.3">
      <c r="A24" s="10">
        <v>43079</v>
      </c>
      <c r="B24" s="2">
        <v>23</v>
      </c>
      <c r="C24" s="2" t="s">
        <v>42</v>
      </c>
      <c r="D24" s="2">
        <v>4</v>
      </c>
      <c r="E24" s="2" t="s">
        <v>12</v>
      </c>
      <c r="F24" s="2" t="s">
        <v>106</v>
      </c>
      <c r="G24" s="9">
        <f t="shared" si="0"/>
        <v>1250</v>
      </c>
      <c r="H24" s="9">
        <f t="shared" si="1"/>
        <v>25</v>
      </c>
      <c r="I24" s="11">
        <f t="shared" si="2"/>
        <v>4975</v>
      </c>
    </row>
    <row r="25" spans="1:13" x14ac:dyDescent="0.3">
      <c r="A25" s="10">
        <v>43081</v>
      </c>
      <c r="B25" s="2">
        <v>24</v>
      </c>
      <c r="C25" s="2" t="s">
        <v>43</v>
      </c>
      <c r="D25" s="2">
        <v>12</v>
      </c>
      <c r="E25" s="2" t="s">
        <v>17</v>
      </c>
      <c r="F25" s="2" t="s">
        <v>107</v>
      </c>
      <c r="G25" s="9">
        <f t="shared" si="0"/>
        <v>150</v>
      </c>
      <c r="H25" s="9">
        <f t="shared" si="1"/>
        <v>15</v>
      </c>
      <c r="I25" s="11">
        <f t="shared" si="2"/>
        <v>1785</v>
      </c>
    </row>
    <row r="26" spans="1:13" x14ac:dyDescent="0.3">
      <c r="A26" s="10">
        <v>43084</v>
      </c>
      <c r="B26" s="2">
        <v>25</v>
      </c>
      <c r="C26" s="2" t="s">
        <v>44</v>
      </c>
      <c r="D26" s="2">
        <v>6</v>
      </c>
      <c r="E26" s="2" t="s">
        <v>20</v>
      </c>
      <c r="F26" s="2" t="s">
        <v>108</v>
      </c>
      <c r="G26" s="9">
        <f t="shared" si="0"/>
        <v>99</v>
      </c>
      <c r="H26" s="9">
        <f t="shared" si="1"/>
        <v>1.98</v>
      </c>
      <c r="I26" s="11">
        <f t="shared" si="2"/>
        <v>592.02</v>
      </c>
    </row>
    <row r="27" spans="1:13" x14ac:dyDescent="0.3">
      <c r="A27" s="10">
        <v>43089</v>
      </c>
      <c r="B27" s="2">
        <v>26</v>
      </c>
      <c r="C27" s="2" t="s">
        <v>45</v>
      </c>
      <c r="D27" s="2">
        <v>10</v>
      </c>
      <c r="E27" s="2" t="s">
        <v>9</v>
      </c>
      <c r="F27" s="2" t="s">
        <v>109</v>
      </c>
      <c r="G27" s="9">
        <f t="shared" si="0"/>
        <v>3200</v>
      </c>
      <c r="H27" s="9">
        <f t="shared" si="1"/>
        <v>64</v>
      </c>
      <c r="I27" s="11">
        <f t="shared" si="2"/>
        <v>31936</v>
      </c>
    </row>
    <row r="28" spans="1:13" x14ac:dyDescent="0.3">
      <c r="A28" s="10">
        <v>43090</v>
      </c>
      <c r="B28" s="2">
        <v>27</v>
      </c>
      <c r="C28" s="2" t="s">
        <v>46</v>
      </c>
      <c r="D28" s="2">
        <v>5</v>
      </c>
      <c r="E28" s="2" t="s">
        <v>24</v>
      </c>
      <c r="F28" s="2" t="s">
        <v>110</v>
      </c>
      <c r="G28" s="9">
        <f t="shared" si="0"/>
        <v>590</v>
      </c>
      <c r="H28" s="9">
        <f t="shared" si="1"/>
        <v>11.8</v>
      </c>
      <c r="I28" s="11">
        <f t="shared" si="2"/>
        <v>2938.2</v>
      </c>
    </row>
    <row r="29" spans="1:13" x14ac:dyDescent="0.3">
      <c r="A29" s="10">
        <v>43092</v>
      </c>
      <c r="B29" s="2">
        <v>28</v>
      </c>
      <c r="C29" s="2" t="s">
        <v>47</v>
      </c>
      <c r="D29" s="2">
        <v>2</v>
      </c>
      <c r="E29" s="2" t="s">
        <v>20</v>
      </c>
      <c r="F29" s="2" t="s">
        <v>111</v>
      </c>
      <c r="G29" s="9">
        <f t="shared" si="0"/>
        <v>99</v>
      </c>
      <c r="H29" s="9">
        <f t="shared" si="1"/>
        <v>1.98</v>
      </c>
      <c r="I29" s="11">
        <f t="shared" si="2"/>
        <v>196.02</v>
      </c>
    </row>
    <row r="30" spans="1:13" x14ac:dyDescent="0.3">
      <c r="A30" s="10">
        <v>43095</v>
      </c>
      <c r="B30" s="2">
        <v>29</v>
      </c>
      <c r="C30" s="2" t="s">
        <v>48</v>
      </c>
      <c r="D30" s="2">
        <v>10</v>
      </c>
      <c r="E30" s="2" t="s">
        <v>17</v>
      </c>
      <c r="F30" s="2" t="s">
        <v>112</v>
      </c>
      <c r="G30" s="9">
        <f t="shared" si="0"/>
        <v>150</v>
      </c>
      <c r="H30" s="9">
        <f t="shared" si="1"/>
        <v>3</v>
      </c>
      <c r="I30" s="11">
        <f t="shared" si="2"/>
        <v>1497</v>
      </c>
    </row>
    <row r="31" spans="1:13" x14ac:dyDescent="0.3">
      <c r="A31" s="10">
        <v>43099</v>
      </c>
      <c r="B31" s="2">
        <v>30</v>
      </c>
      <c r="C31" s="2" t="s">
        <v>49</v>
      </c>
      <c r="D31" s="2">
        <v>5</v>
      </c>
      <c r="E31" s="2" t="s">
        <v>24</v>
      </c>
      <c r="F31" s="2" t="s">
        <v>113</v>
      </c>
      <c r="G31" s="9">
        <f t="shared" si="0"/>
        <v>590</v>
      </c>
      <c r="H31" s="9">
        <f t="shared" si="1"/>
        <v>11.8</v>
      </c>
      <c r="I31" s="11">
        <f t="shared" si="2"/>
        <v>2938.2</v>
      </c>
    </row>
    <row r="32" spans="1:13" x14ac:dyDescent="0.3">
      <c r="A32" s="10">
        <v>43072</v>
      </c>
      <c r="B32" s="2">
        <v>31</v>
      </c>
      <c r="C32" s="2" t="s">
        <v>50</v>
      </c>
      <c r="D32" s="2">
        <v>18</v>
      </c>
      <c r="E32" s="2" t="s">
        <v>9</v>
      </c>
      <c r="F32" s="2" t="s">
        <v>114</v>
      </c>
      <c r="G32" s="9">
        <f t="shared" si="0"/>
        <v>3200</v>
      </c>
      <c r="H32" s="9">
        <f t="shared" si="1"/>
        <v>320</v>
      </c>
      <c r="I32" s="11">
        <f t="shared" si="2"/>
        <v>57280</v>
      </c>
    </row>
    <row r="33" spans="1:9" x14ac:dyDescent="0.3">
      <c r="A33" s="10">
        <v>43074</v>
      </c>
      <c r="B33" s="2">
        <v>32</v>
      </c>
      <c r="C33" s="2" t="s">
        <v>51</v>
      </c>
      <c r="D33" s="2">
        <v>3</v>
      </c>
      <c r="E33" s="2" t="s">
        <v>12</v>
      </c>
      <c r="F33" s="2" t="s">
        <v>115</v>
      </c>
      <c r="G33" s="9">
        <f t="shared" si="0"/>
        <v>1250</v>
      </c>
      <c r="H33" s="9">
        <f t="shared" si="1"/>
        <v>25</v>
      </c>
      <c r="I33" s="11">
        <f t="shared" si="2"/>
        <v>3725</v>
      </c>
    </row>
    <row r="34" spans="1:9" x14ac:dyDescent="0.3">
      <c r="A34" s="10">
        <v>43079</v>
      </c>
      <c r="B34" s="2">
        <v>33</v>
      </c>
      <c r="C34" s="2" t="s">
        <v>52</v>
      </c>
      <c r="D34" s="2">
        <v>4</v>
      </c>
      <c r="E34" s="2" t="s">
        <v>12</v>
      </c>
      <c r="F34" s="2" t="s">
        <v>116</v>
      </c>
      <c r="G34" s="9">
        <f t="shared" si="0"/>
        <v>1250</v>
      </c>
      <c r="H34" s="9">
        <f t="shared" si="1"/>
        <v>25</v>
      </c>
      <c r="I34" s="11">
        <f t="shared" si="2"/>
        <v>4975</v>
      </c>
    </row>
    <row r="35" spans="1:9" x14ac:dyDescent="0.3">
      <c r="A35" s="10">
        <v>43081</v>
      </c>
      <c r="B35" s="2">
        <v>34</v>
      </c>
      <c r="C35" s="2" t="s">
        <v>53</v>
      </c>
      <c r="D35" s="2">
        <v>12</v>
      </c>
      <c r="E35" s="2" t="s">
        <v>17</v>
      </c>
      <c r="F35" s="2" t="s">
        <v>117</v>
      </c>
      <c r="G35" s="9">
        <f t="shared" si="0"/>
        <v>150</v>
      </c>
      <c r="H35" s="9">
        <f t="shared" si="1"/>
        <v>15</v>
      </c>
      <c r="I35" s="11">
        <f t="shared" si="2"/>
        <v>1785</v>
      </c>
    </row>
    <row r="36" spans="1:9" x14ac:dyDescent="0.3">
      <c r="A36" s="10">
        <v>43084</v>
      </c>
      <c r="B36" s="2">
        <v>35</v>
      </c>
      <c r="C36" s="2" t="s">
        <v>54</v>
      </c>
      <c r="D36" s="2">
        <v>6</v>
      </c>
      <c r="E36" s="2" t="s">
        <v>20</v>
      </c>
      <c r="F36" s="2" t="s">
        <v>118</v>
      </c>
      <c r="G36" s="9">
        <f t="shared" si="0"/>
        <v>99</v>
      </c>
      <c r="H36" s="9">
        <f t="shared" si="1"/>
        <v>1.98</v>
      </c>
      <c r="I36" s="11">
        <f t="shared" si="2"/>
        <v>592.02</v>
      </c>
    </row>
    <row r="37" spans="1:9" x14ac:dyDescent="0.3">
      <c r="A37" s="10">
        <v>43089</v>
      </c>
      <c r="B37" s="2">
        <v>36</v>
      </c>
      <c r="C37" s="2" t="s">
        <v>55</v>
      </c>
      <c r="D37" s="2">
        <v>10</v>
      </c>
      <c r="E37" s="2" t="s">
        <v>9</v>
      </c>
      <c r="F37" s="2" t="s">
        <v>119</v>
      </c>
      <c r="G37" s="9">
        <f t="shared" si="0"/>
        <v>3200</v>
      </c>
      <c r="H37" s="9">
        <f t="shared" si="1"/>
        <v>64</v>
      </c>
      <c r="I37" s="11">
        <f t="shared" si="2"/>
        <v>31936</v>
      </c>
    </row>
    <row r="38" spans="1:9" x14ac:dyDescent="0.3">
      <c r="A38" s="10">
        <v>43090</v>
      </c>
      <c r="B38" s="2">
        <v>37</v>
      </c>
      <c r="C38" s="2" t="s">
        <v>56</v>
      </c>
      <c r="D38" s="2">
        <v>5</v>
      </c>
      <c r="E38" s="2" t="s">
        <v>24</v>
      </c>
      <c r="F38" s="2" t="s">
        <v>120</v>
      </c>
      <c r="G38" s="9">
        <f t="shared" si="0"/>
        <v>590</v>
      </c>
      <c r="H38" s="9">
        <f t="shared" si="1"/>
        <v>11.8</v>
      </c>
      <c r="I38" s="11">
        <f t="shared" si="2"/>
        <v>2938.2</v>
      </c>
    </row>
    <row r="39" spans="1:9" x14ac:dyDescent="0.3">
      <c r="A39" s="10">
        <v>43092</v>
      </c>
      <c r="B39" s="2">
        <v>38</v>
      </c>
      <c r="C39" s="2" t="s">
        <v>56</v>
      </c>
      <c r="D39" s="2">
        <v>2</v>
      </c>
      <c r="E39" s="2" t="s">
        <v>20</v>
      </c>
      <c r="F39" s="2" t="s">
        <v>121</v>
      </c>
      <c r="G39" s="9">
        <f t="shared" si="0"/>
        <v>99</v>
      </c>
      <c r="H39" s="9">
        <f t="shared" si="1"/>
        <v>1.98</v>
      </c>
      <c r="I39" s="11">
        <f t="shared" si="2"/>
        <v>196.02</v>
      </c>
    </row>
    <row r="40" spans="1:9" x14ac:dyDescent="0.3">
      <c r="A40" s="10">
        <v>43095</v>
      </c>
      <c r="B40" s="2">
        <v>39</v>
      </c>
      <c r="C40" s="2" t="s">
        <v>57</v>
      </c>
      <c r="D40" s="2">
        <v>10</v>
      </c>
      <c r="E40" s="2" t="s">
        <v>17</v>
      </c>
      <c r="F40" s="2" t="s">
        <v>122</v>
      </c>
      <c r="G40" s="9">
        <f t="shared" si="0"/>
        <v>150</v>
      </c>
      <c r="H40" s="9">
        <f t="shared" si="1"/>
        <v>3</v>
      </c>
      <c r="I40" s="11">
        <f t="shared" si="2"/>
        <v>1497</v>
      </c>
    </row>
    <row r="41" spans="1:9" x14ac:dyDescent="0.3">
      <c r="A41" s="10">
        <v>43099</v>
      </c>
      <c r="B41" s="2">
        <v>40</v>
      </c>
      <c r="C41" s="2" t="s">
        <v>58</v>
      </c>
      <c r="D41" s="2">
        <v>5</v>
      </c>
      <c r="E41" s="2" t="s">
        <v>24</v>
      </c>
      <c r="F41" s="2" t="s">
        <v>123</v>
      </c>
      <c r="G41" s="9">
        <f t="shared" si="0"/>
        <v>590</v>
      </c>
      <c r="H41" s="9">
        <f t="shared" si="1"/>
        <v>11.8</v>
      </c>
      <c r="I41" s="11">
        <f t="shared" si="2"/>
        <v>2938.2</v>
      </c>
    </row>
    <row r="42" spans="1:9" x14ac:dyDescent="0.3">
      <c r="A42" s="10">
        <v>43072</v>
      </c>
      <c r="B42" s="2">
        <v>41</v>
      </c>
      <c r="C42" s="2" t="s">
        <v>59</v>
      </c>
      <c r="D42" s="2">
        <v>25</v>
      </c>
      <c r="E42" s="2" t="s">
        <v>9</v>
      </c>
      <c r="F42" s="2" t="s">
        <v>124</v>
      </c>
      <c r="G42" s="9">
        <f t="shared" si="0"/>
        <v>3200</v>
      </c>
      <c r="H42" s="9">
        <f t="shared" si="1"/>
        <v>320</v>
      </c>
      <c r="I42" s="11">
        <f t="shared" si="2"/>
        <v>79680</v>
      </c>
    </row>
    <row r="43" spans="1:9" x14ac:dyDescent="0.3">
      <c r="A43" s="10">
        <v>43074</v>
      </c>
      <c r="B43" s="2">
        <v>42</v>
      </c>
      <c r="C43" s="2" t="s">
        <v>60</v>
      </c>
      <c r="D43" s="2">
        <v>3</v>
      </c>
      <c r="E43" s="2" t="s">
        <v>12</v>
      </c>
      <c r="F43" s="2" t="s">
        <v>125</v>
      </c>
      <c r="G43" s="9">
        <f t="shared" si="0"/>
        <v>1250</v>
      </c>
      <c r="H43" s="9">
        <f t="shared" si="1"/>
        <v>25</v>
      </c>
      <c r="I43" s="11">
        <f t="shared" si="2"/>
        <v>3725</v>
      </c>
    </row>
    <row r="44" spans="1:9" x14ac:dyDescent="0.3">
      <c r="A44" s="10">
        <v>43079</v>
      </c>
      <c r="B44" s="2">
        <v>43</v>
      </c>
      <c r="C44" s="2" t="s">
        <v>61</v>
      </c>
      <c r="D44" s="2">
        <v>4</v>
      </c>
      <c r="E44" s="2" t="s">
        <v>12</v>
      </c>
      <c r="F44" s="2" t="s">
        <v>126</v>
      </c>
      <c r="G44" s="9">
        <f t="shared" si="0"/>
        <v>1250</v>
      </c>
      <c r="H44" s="9">
        <f t="shared" si="1"/>
        <v>25</v>
      </c>
      <c r="I44" s="11">
        <f t="shared" si="2"/>
        <v>4975</v>
      </c>
    </row>
    <row r="45" spans="1:9" x14ac:dyDescent="0.3">
      <c r="A45" s="10">
        <v>43081</v>
      </c>
      <c r="B45" s="2">
        <v>44</v>
      </c>
      <c r="C45" s="2" t="s">
        <v>62</v>
      </c>
      <c r="D45" s="2">
        <v>12</v>
      </c>
      <c r="E45" s="2" t="s">
        <v>17</v>
      </c>
      <c r="F45" s="2" t="s">
        <v>127</v>
      </c>
      <c r="G45" s="9">
        <f t="shared" si="0"/>
        <v>150</v>
      </c>
      <c r="H45" s="9">
        <f t="shared" si="1"/>
        <v>15</v>
      </c>
      <c r="I45" s="11">
        <f t="shared" si="2"/>
        <v>1785</v>
      </c>
    </row>
    <row r="46" spans="1:9" x14ac:dyDescent="0.3">
      <c r="A46" s="10">
        <v>43084</v>
      </c>
      <c r="B46" s="2">
        <v>45</v>
      </c>
      <c r="C46" s="2" t="s">
        <v>63</v>
      </c>
      <c r="D46" s="2">
        <v>6</v>
      </c>
      <c r="E46" s="2" t="s">
        <v>20</v>
      </c>
      <c r="F46" s="2" t="s">
        <v>128</v>
      </c>
      <c r="G46" s="9">
        <f t="shared" si="0"/>
        <v>99</v>
      </c>
      <c r="H46" s="9">
        <f t="shared" si="1"/>
        <v>1.98</v>
      </c>
      <c r="I46" s="11">
        <f t="shared" si="2"/>
        <v>592.02</v>
      </c>
    </row>
    <row r="47" spans="1:9" x14ac:dyDescent="0.3">
      <c r="A47" s="10">
        <v>43089</v>
      </c>
      <c r="B47" s="2">
        <v>46</v>
      </c>
      <c r="C47" s="2" t="s">
        <v>64</v>
      </c>
      <c r="D47" s="2">
        <v>10</v>
      </c>
      <c r="E47" s="2" t="s">
        <v>9</v>
      </c>
      <c r="F47" s="2" t="s">
        <v>129</v>
      </c>
      <c r="G47" s="9">
        <f t="shared" si="0"/>
        <v>3200</v>
      </c>
      <c r="H47" s="9">
        <f t="shared" si="1"/>
        <v>64</v>
      </c>
      <c r="I47" s="11">
        <f t="shared" si="2"/>
        <v>31936</v>
      </c>
    </row>
    <row r="48" spans="1:9" x14ac:dyDescent="0.3">
      <c r="A48" s="10">
        <v>43090</v>
      </c>
      <c r="B48" s="2">
        <v>47</v>
      </c>
      <c r="C48" s="2" t="s">
        <v>65</v>
      </c>
      <c r="D48" s="2">
        <v>5</v>
      </c>
      <c r="E48" s="2" t="s">
        <v>24</v>
      </c>
      <c r="F48" s="2" t="s">
        <v>130</v>
      </c>
      <c r="G48" s="9">
        <f t="shared" si="0"/>
        <v>590</v>
      </c>
      <c r="H48" s="9">
        <f t="shared" si="1"/>
        <v>11.8</v>
      </c>
      <c r="I48" s="11">
        <f t="shared" si="2"/>
        <v>2938.2</v>
      </c>
    </row>
    <row r="49" spans="1:9" x14ac:dyDescent="0.3">
      <c r="A49" s="10">
        <v>43092</v>
      </c>
      <c r="B49" s="2">
        <v>48</v>
      </c>
      <c r="C49" s="2" t="s">
        <v>66</v>
      </c>
      <c r="D49" s="2">
        <v>2</v>
      </c>
      <c r="E49" s="2" t="s">
        <v>20</v>
      </c>
      <c r="F49" s="2" t="s">
        <v>131</v>
      </c>
      <c r="G49" s="9">
        <f t="shared" si="0"/>
        <v>99</v>
      </c>
      <c r="H49" s="9">
        <f t="shared" si="1"/>
        <v>1.98</v>
      </c>
      <c r="I49" s="11">
        <f t="shared" si="2"/>
        <v>196.02</v>
      </c>
    </row>
    <row r="50" spans="1:9" x14ac:dyDescent="0.3">
      <c r="A50" s="10">
        <v>43095</v>
      </c>
      <c r="B50" s="2">
        <v>49</v>
      </c>
      <c r="C50" s="2" t="s">
        <v>67</v>
      </c>
      <c r="D50" s="2">
        <v>10</v>
      </c>
      <c r="E50" s="2" t="s">
        <v>17</v>
      </c>
      <c r="F50" s="2" t="s">
        <v>132</v>
      </c>
      <c r="G50" s="9">
        <f t="shared" si="0"/>
        <v>150</v>
      </c>
      <c r="H50" s="9">
        <f t="shared" si="1"/>
        <v>3</v>
      </c>
      <c r="I50" s="11">
        <f t="shared" si="2"/>
        <v>1497</v>
      </c>
    </row>
    <row r="51" spans="1:9" x14ac:dyDescent="0.3">
      <c r="A51" s="10">
        <v>43099</v>
      </c>
      <c r="B51" s="2">
        <v>50</v>
      </c>
      <c r="C51" s="2" t="s">
        <v>68</v>
      </c>
      <c r="D51" s="2">
        <v>5</v>
      </c>
      <c r="E51" s="2" t="s">
        <v>24</v>
      </c>
      <c r="F51" s="2" t="s">
        <v>133</v>
      </c>
      <c r="G51" s="9">
        <f t="shared" si="0"/>
        <v>590</v>
      </c>
      <c r="H51" s="9">
        <f t="shared" si="1"/>
        <v>11.8</v>
      </c>
      <c r="I51" s="11">
        <f t="shared" si="2"/>
        <v>2938.2</v>
      </c>
    </row>
    <row r="52" spans="1:9" x14ac:dyDescent="0.3">
      <c r="A52" s="10">
        <v>43072</v>
      </c>
      <c r="B52" s="2">
        <v>51</v>
      </c>
      <c r="C52" s="2" t="s">
        <v>69</v>
      </c>
      <c r="D52" s="2">
        <v>3</v>
      </c>
      <c r="E52" s="2" t="s">
        <v>9</v>
      </c>
      <c r="F52" s="2" t="s">
        <v>134</v>
      </c>
      <c r="G52" s="9">
        <f t="shared" si="0"/>
        <v>3200</v>
      </c>
      <c r="H52" s="9">
        <f t="shared" si="1"/>
        <v>64</v>
      </c>
      <c r="I52" s="11">
        <f t="shared" si="2"/>
        <v>9536</v>
      </c>
    </row>
    <row r="53" spans="1:9" x14ac:dyDescent="0.3">
      <c r="A53" s="10">
        <v>43074</v>
      </c>
      <c r="B53" s="2">
        <v>52</v>
      </c>
      <c r="C53" s="2" t="s">
        <v>70</v>
      </c>
      <c r="D53" s="2">
        <v>3</v>
      </c>
      <c r="E53" s="2" t="s">
        <v>12</v>
      </c>
      <c r="F53" s="2" t="s">
        <v>135</v>
      </c>
      <c r="G53" s="9">
        <f t="shared" si="0"/>
        <v>1250</v>
      </c>
      <c r="H53" s="9">
        <f t="shared" si="1"/>
        <v>25</v>
      </c>
      <c r="I53" s="11">
        <f t="shared" si="2"/>
        <v>3725</v>
      </c>
    </row>
    <row r="54" spans="1:9" x14ac:dyDescent="0.3">
      <c r="A54" s="10">
        <v>43079</v>
      </c>
      <c r="B54" s="2">
        <v>53</v>
      </c>
      <c r="C54" s="2" t="s">
        <v>71</v>
      </c>
      <c r="D54" s="2">
        <v>4</v>
      </c>
      <c r="E54" s="2" t="s">
        <v>12</v>
      </c>
      <c r="F54" s="2" t="s">
        <v>136</v>
      </c>
      <c r="G54" s="9">
        <f t="shared" si="0"/>
        <v>1250</v>
      </c>
      <c r="H54" s="9">
        <f t="shared" si="1"/>
        <v>25</v>
      </c>
      <c r="I54" s="11">
        <f t="shared" si="2"/>
        <v>4975</v>
      </c>
    </row>
    <row r="55" spans="1:9" x14ac:dyDescent="0.3">
      <c r="A55" s="10">
        <v>43081</v>
      </c>
      <c r="B55" s="2">
        <v>54</v>
      </c>
      <c r="C55" s="2" t="s">
        <v>72</v>
      </c>
      <c r="D55" s="2">
        <v>12</v>
      </c>
      <c r="E55" s="2" t="s">
        <v>17</v>
      </c>
      <c r="F55" s="2" t="s">
        <v>137</v>
      </c>
      <c r="G55" s="9">
        <f t="shared" si="0"/>
        <v>150</v>
      </c>
      <c r="H55" s="9">
        <f t="shared" si="1"/>
        <v>15</v>
      </c>
      <c r="I55" s="11">
        <f t="shared" si="2"/>
        <v>1785</v>
      </c>
    </row>
    <row r="56" spans="1:9" x14ac:dyDescent="0.3">
      <c r="A56" s="10">
        <v>43084</v>
      </c>
      <c r="B56" s="2">
        <v>55</v>
      </c>
      <c r="C56" s="2" t="s">
        <v>73</v>
      </c>
      <c r="D56" s="2">
        <v>6</v>
      </c>
      <c r="E56" s="2" t="s">
        <v>20</v>
      </c>
      <c r="F56" s="2" t="s">
        <v>138</v>
      </c>
      <c r="G56" s="9">
        <f t="shared" si="0"/>
        <v>99</v>
      </c>
      <c r="H56" s="9">
        <f t="shared" si="1"/>
        <v>1.98</v>
      </c>
      <c r="I56" s="11">
        <f t="shared" si="2"/>
        <v>592.02</v>
      </c>
    </row>
    <row r="57" spans="1:9" x14ac:dyDescent="0.3">
      <c r="A57" s="10">
        <v>43089</v>
      </c>
      <c r="B57" s="2">
        <v>56</v>
      </c>
      <c r="C57" s="2" t="s">
        <v>74</v>
      </c>
      <c r="D57" s="2">
        <v>10</v>
      </c>
      <c r="E57" s="2" t="s">
        <v>9</v>
      </c>
      <c r="F57" s="2" t="s">
        <v>139</v>
      </c>
      <c r="G57" s="9">
        <f t="shared" si="0"/>
        <v>3200</v>
      </c>
      <c r="H57" s="9">
        <f t="shared" si="1"/>
        <v>64</v>
      </c>
      <c r="I57" s="11">
        <f t="shared" si="2"/>
        <v>31936</v>
      </c>
    </row>
    <row r="58" spans="1:9" x14ac:dyDescent="0.3">
      <c r="A58" s="10">
        <v>43090</v>
      </c>
      <c r="B58" s="2">
        <v>57</v>
      </c>
      <c r="C58" s="2" t="s">
        <v>75</v>
      </c>
      <c r="D58" s="2">
        <v>5</v>
      </c>
      <c r="E58" s="2" t="s">
        <v>24</v>
      </c>
      <c r="F58" s="2" t="s">
        <v>140</v>
      </c>
      <c r="G58" s="9">
        <f t="shared" si="0"/>
        <v>590</v>
      </c>
      <c r="H58" s="9">
        <f t="shared" si="1"/>
        <v>11.8</v>
      </c>
      <c r="I58" s="11">
        <f t="shared" si="2"/>
        <v>2938.2</v>
      </c>
    </row>
    <row r="59" spans="1:9" x14ac:dyDescent="0.3">
      <c r="A59" s="10">
        <v>43092</v>
      </c>
      <c r="B59" s="2">
        <v>58</v>
      </c>
      <c r="C59" s="2" t="s">
        <v>76</v>
      </c>
      <c r="D59" s="2">
        <v>2</v>
      </c>
      <c r="E59" s="2" t="s">
        <v>20</v>
      </c>
      <c r="F59" s="2" t="s">
        <v>141</v>
      </c>
      <c r="G59" s="9">
        <f t="shared" si="0"/>
        <v>99</v>
      </c>
      <c r="H59" s="9">
        <f t="shared" si="1"/>
        <v>1.98</v>
      </c>
      <c r="I59" s="11">
        <f t="shared" si="2"/>
        <v>196.02</v>
      </c>
    </row>
    <row r="60" spans="1:9" x14ac:dyDescent="0.3">
      <c r="A60" s="10">
        <v>43095</v>
      </c>
      <c r="B60" s="2">
        <v>59</v>
      </c>
      <c r="C60" s="2" t="s">
        <v>77</v>
      </c>
      <c r="D60" s="2">
        <v>10</v>
      </c>
      <c r="E60" s="2" t="s">
        <v>17</v>
      </c>
      <c r="F60" s="2" t="s">
        <v>142</v>
      </c>
      <c r="G60" s="9">
        <f t="shared" si="0"/>
        <v>150</v>
      </c>
      <c r="H60" s="9">
        <f t="shared" si="1"/>
        <v>3</v>
      </c>
      <c r="I60" s="11">
        <f t="shared" si="2"/>
        <v>1497</v>
      </c>
    </row>
    <row r="61" spans="1:9" x14ac:dyDescent="0.3">
      <c r="A61" s="10">
        <v>43099</v>
      </c>
      <c r="B61" s="2">
        <v>60</v>
      </c>
      <c r="C61" s="2" t="s">
        <v>78</v>
      </c>
      <c r="D61" s="2">
        <v>5</v>
      </c>
      <c r="E61" s="2" t="s">
        <v>24</v>
      </c>
      <c r="F61" s="2" t="s">
        <v>143</v>
      </c>
      <c r="G61" s="9">
        <f t="shared" si="0"/>
        <v>590</v>
      </c>
      <c r="H61" s="9">
        <f t="shared" si="1"/>
        <v>11.8</v>
      </c>
      <c r="I61" s="11">
        <f t="shared" si="2"/>
        <v>2938.2</v>
      </c>
    </row>
    <row r="62" spans="1:9" x14ac:dyDescent="0.3">
      <c r="A62" s="10">
        <v>43072</v>
      </c>
      <c r="B62" s="2">
        <v>61</v>
      </c>
      <c r="C62" s="2" t="s">
        <v>79</v>
      </c>
      <c r="D62" s="2">
        <v>5</v>
      </c>
      <c r="E62" s="2" t="s">
        <v>9</v>
      </c>
      <c r="F62" s="2" t="s">
        <v>144</v>
      </c>
      <c r="G62" s="9">
        <f t="shared" si="0"/>
        <v>3200</v>
      </c>
      <c r="H62" s="9">
        <f t="shared" si="1"/>
        <v>64</v>
      </c>
      <c r="I62" s="11">
        <f t="shared" si="2"/>
        <v>15936</v>
      </c>
    </row>
    <row r="63" spans="1:9" x14ac:dyDescent="0.3">
      <c r="A63" s="10">
        <v>43074</v>
      </c>
      <c r="B63" s="2">
        <v>62</v>
      </c>
      <c r="C63" s="2" t="s">
        <v>80</v>
      </c>
      <c r="D63" s="2">
        <v>3</v>
      </c>
      <c r="E63" s="2" t="s">
        <v>12</v>
      </c>
      <c r="F63" s="2" t="s">
        <v>145</v>
      </c>
      <c r="G63" s="9">
        <f t="shared" si="0"/>
        <v>1250</v>
      </c>
      <c r="H63" s="9">
        <f t="shared" si="1"/>
        <v>25</v>
      </c>
      <c r="I63" s="11">
        <f t="shared" si="2"/>
        <v>3725</v>
      </c>
    </row>
    <row r="64" spans="1:9" x14ac:dyDescent="0.3">
      <c r="A64" s="10">
        <v>43079</v>
      </c>
      <c r="B64" s="2">
        <v>63</v>
      </c>
      <c r="C64" s="2" t="s">
        <v>81</v>
      </c>
      <c r="D64" s="2">
        <v>4</v>
      </c>
      <c r="E64" s="2" t="s">
        <v>12</v>
      </c>
      <c r="F64" s="2" t="s">
        <v>146</v>
      </c>
      <c r="G64" s="9">
        <f t="shared" si="0"/>
        <v>1250</v>
      </c>
      <c r="H64" s="9">
        <f t="shared" si="1"/>
        <v>25</v>
      </c>
      <c r="I64" s="11">
        <f t="shared" si="2"/>
        <v>4975</v>
      </c>
    </row>
    <row r="65" spans="1:9" x14ac:dyDescent="0.3">
      <c r="A65" s="10">
        <v>43081</v>
      </c>
      <c r="B65" s="2">
        <v>64</v>
      </c>
      <c r="C65" s="2" t="s">
        <v>82</v>
      </c>
      <c r="D65" s="2">
        <v>12</v>
      </c>
      <c r="E65" s="2" t="s">
        <v>17</v>
      </c>
      <c r="F65" s="2" t="s">
        <v>147</v>
      </c>
      <c r="G65" s="9">
        <f t="shared" si="0"/>
        <v>150</v>
      </c>
      <c r="H65" s="9">
        <f t="shared" si="1"/>
        <v>15</v>
      </c>
      <c r="I65" s="11">
        <f t="shared" si="2"/>
        <v>1785</v>
      </c>
    </row>
    <row r="66" spans="1:9" x14ac:dyDescent="0.3">
      <c r="A66" s="10">
        <v>43084</v>
      </c>
      <c r="B66" s="2">
        <v>65</v>
      </c>
      <c r="C66" s="2" t="s">
        <v>83</v>
      </c>
      <c r="D66" s="2">
        <v>6</v>
      </c>
      <c r="E66" s="2" t="s">
        <v>20</v>
      </c>
      <c r="F66" s="2" t="s">
        <v>148</v>
      </c>
      <c r="G66" s="9">
        <f t="shared" si="0"/>
        <v>99</v>
      </c>
      <c r="H66" s="9">
        <f t="shared" si="1"/>
        <v>1.98</v>
      </c>
      <c r="I66" s="11">
        <f t="shared" si="2"/>
        <v>592.02</v>
      </c>
    </row>
    <row r="67" spans="1:9" x14ac:dyDescent="0.3">
      <c r="A67" s="10">
        <v>43089</v>
      </c>
      <c r="B67" s="2">
        <v>66</v>
      </c>
      <c r="C67" s="2" t="s">
        <v>84</v>
      </c>
      <c r="D67" s="2">
        <v>10</v>
      </c>
      <c r="E67" s="2" t="s">
        <v>9</v>
      </c>
      <c r="F67" s="2" t="s">
        <v>149</v>
      </c>
      <c r="G67" s="9">
        <f t="shared" ref="G67:G81" si="3">VLOOKUP(E67,$K$4:$L$9,2,0)</f>
        <v>3200</v>
      </c>
      <c r="H67" s="9">
        <f t="shared" ref="H67:H81" si="4">IF(D67&gt;10,G67*10%,G67*2%)</f>
        <v>64</v>
      </c>
      <c r="I67" s="11">
        <f t="shared" ref="I67:I81" si="5">G67*D67-H67</f>
        <v>31936</v>
      </c>
    </row>
    <row r="68" spans="1:9" x14ac:dyDescent="0.3">
      <c r="A68" s="10">
        <v>43090</v>
      </c>
      <c r="B68" s="2">
        <v>67</v>
      </c>
      <c r="C68" s="2" t="s">
        <v>85</v>
      </c>
      <c r="D68" s="2">
        <v>5</v>
      </c>
      <c r="E68" s="2" t="s">
        <v>24</v>
      </c>
      <c r="F68" s="2" t="s">
        <v>150</v>
      </c>
      <c r="G68" s="9">
        <f t="shared" si="3"/>
        <v>590</v>
      </c>
      <c r="H68" s="9">
        <f t="shared" si="4"/>
        <v>11.8</v>
      </c>
      <c r="I68" s="11">
        <f t="shared" si="5"/>
        <v>2938.2</v>
      </c>
    </row>
    <row r="69" spans="1:9" x14ac:dyDescent="0.3">
      <c r="A69" s="10">
        <v>43092</v>
      </c>
      <c r="B69" s="2">
        <v>68</v>
      </c>
      <c r="C69" s="2" t="s">
        <v>86</v>
      </c>
      <c r="D69" s="2">
        <v>2</v>
      </c>
      <c r="E69" s="2" t="s">
        <v>20</v>
      </c>
      <c r="F69" s="2" t="s">
        <v>151</v>
      </c>
      <c r="G69" s="9">
        <f t="shared" si="3"/>
        <v>99</v>
      </c>
      <c r="H69" s="9">
        <f t="shared" si="4"/>
        <v>1.98</v>
      </c>
      <c r="I69" s="11">
        <f t="shared" si="5"/>
        <v>196.02</v>
      </c>
    </row>
    <row r="70" spans="1:9" x14ac:dyDescent="0.3">
      <c r="A70" s="10">
        <v>43095</v>
      </c>
      <c r="B70" s="2">
        <v>69</v>
      </c>
      <c r="C70" s="2" t="s">
        <v>87</v>
      </c>
      <c r="D70" s="2">
        <v>10</v>
      </c>
      <c r="E70" s="2" t="s">
        <v>17</v>
      </c>
      <c r="F70" s="2" t="s">
        <v>152</v>
      </c>
      <c r="G70" s="9">
        <f t="shared" si="3"/>
        <v>150</v>
      </c>
      <c r="H70" s="9">
        <f t="shared" si="4"/>
        <v>3</v>
      </c>
      <c r="I70" s="11">
        <f t="shared" si="5"/>
        <v>1497</v>
      </c>
    </row>
    <row r="71" spans="1:9" x14ac:dyDescent="0.3">
      <c r="A71" s="10">
        <v>43099</v>
      </c>
      <c r="B71" s="2">
        <v>70</v>
      </c>
      <c r="C71" s="2" t="s">
        <v>88</v>
      </c>
      <c r="D71" s="2">
        <v>5</v>
      </c>
      <c r="E71" s="2" t="s">
        <v>24</v>
      </c>
      <c r="F71" s="2" t="s">
        <v>153</v>
      </c>
      <c r="G71" s="9">
        <f t="shared" si="3"/>
        <v>590</v>
      </c>
      <c r="H71" s="9">
        <f t="shared" si="4"/>
        <v>11.8</v>
      </c>
      <c r="I71" s="11">
        <f t="shared" si="5"/>
        <v>2938.2</v>
      </c>
    </row>
    <row r="72" spans="1:9" x14ac:dyDescent="0.3">
      <c r="A72" s="10">
        <v>43072</v>
      </c>
      <c r="B72" s="2">
        <v>71</v>
      </c>
      <c r="C72" s="2" t="s">
        <v>89</v>
      </c>
      <c r="D72" s="2">
        <v>8</v>
      </c>
      <c r="E72" s="2" t="s">
        <v>9</v>
      </c>
      <c r="F72" s="2" t="s">
        <v>154</v>
      </c>
      <c r="G72" s="9">
        <f t="shared" si="3"/>
        <v>3200</v>
      </c>
      <c r="H72" s="9">
        <f t="shared" si="4"/>
        <v>64</v>
      </c>
      <c r="I72" s="11">
        <f t="shared" si="5"/>
        <v>25536</v>
      </c>
    </row>
    <row r="73" spans="1:9" x14ac:dyDescent="0.3">
      <c r="A73" s="10">
        <v>43074</v>
      </c>
      <c r="B73" s="2">
        <v>72</v>
      </c>
      <c r="C73" s="2" t="s">
        <v>90</v>
      </c>
      <c r="D73" s="2">
        <v>3</v>
      </c>
      <c r="E73" s="2" t="s">
        <v>12</v>
      </c>
      <c r="F73" s="2" t="s">
        <v>155</v>
      </c>
      <c r="G73" s="9">
        <f t="shared" si="3"/>
        <v>1250</v>
      </c>
      <c r="H73" s="9">
        <f t="shared" si="4"/>
        <v>25</v>
      </c>
      <c r="I73" s="11">
        <f t="shared" si="5"/>
        <v>3725</v>
      </c>
    </row>
    <row r="74" spans="1:9" x14ac:dyDescent="0.3">
      <c r="A74" s="10">
        <v>43079</v>
      </c>
      <c r="B74" s="2">
        <v>73</v>
      </c>
      <c r="C74" s="2" t="s">
        <v>91</v>
      </c>
      <c r="D74" s="2">
        <v>4</v>
      </c>
      <c r="E74" s="2" t="s">
        <v>12</v>
      </c>
      <c r="F74" s="2" t="s">
        <v>156</v>
      </c>
      <c r="G74" s="9">
        <f t="shared" si="3"/>
        <v>1250</v>
      </c>
      <c r="H74" s="9">
        <f t="shared" si="4"/>
        <v>25</v>
      </c>
      <c r="I74" s="11">
        <f t="shared" si="5"/>
        <v>4975</v>
      </c>
    </row>
    <row r="75" spans="1:9" x14ac:dyDescent="0.3">
      <c r="A75" s="10">
        <v>43081</v>
      </c>
      <c r="B75" s="2">
        <v>74</v>
      </c>
      <c r="C75" s="2" t="s">
        <v>92</v>
      </c>
      <c r="D75" s="2">
        <v>12</v>
      </c>
      <c r="E75" s="2" t="s">
        <v>17</v>
      </c>
      <c r="F75" s="2" t="s">
        <v>157</v>
      </c>
      <c r="G75" s="9">
        <f t="shared" si="3"/>
        <v>150</v>
      </c>
      <c r="H75" s="9">
        <f t="shared" si="4"/>
        <v>15</v>
      </c>
      <c r="I75" s="11">
        <f t="shared" si="5"/>
        <v>1785</v>
      </c>
    </row>
    <row r="76" spans="1:9" x14ac:dyDescent="0.3">
      <c r="A76" s="10">
        <v>43084</v>
      </c>
      <c r="B76" s="2">
        <v>75</v>
      </c>
      <c r="C76" s="2" t="s">
        <v>93</v>
      </c>
      <c r="D76" s="2">
        <v>6</v>
      </c>
      <c r="E76" s="2" t="s">
        <v>20</v>
      </c>
      <c r="F76" s="2" t="s">
        <v>158</v>
      </c>
      <c r="G76" s="9">
        <f t="shared" si="3"/>
        <v>99</v>
      </c>
      <c r="H76" s="9">
        <f t="shared" si="4"/>
        <v>1.98</v>
      </c>
      <c r="I76" s="11">
        <f t="shared" si="5"/>
        <v>592.02</v>
      </c>
    </row>
    <row r="77" spans="1:9" x14ac:dyDescent="0.3">
      <c r="A77" s="10">
        <v>43089</v>
      </c>
      <c r="B77" s="2">
        <v>76</v>
      </c>
      <c r="C77" s="2" t="s">
        <v>94</v>
      </c>
      <c r="D77" s="2">
        <v>10</v>
      </c>
      <c r="E77" s="2" t="s">
        <v>9</v>
      </c>
      <c r="F77" s="2" t="s">
        <v>159</v>
      </c>
      <c r="G77" s="9">
        <f t="shared" si="3"/>
        <v>3200</v>
      </c>
      <c r="H77" s="9">
        <f t="shared" si="4"/>
        <v>64</v>
      </c>
      <c r="I77" s="11">
        <f t="shared" si="5"/>
        <v>31936</v>
      </c>
    </row>
    <row r="78" spans="1:9" x14ac:dyDescent="0.3">
      <c r="A78" s="10">
        <v>43090</v>
      </c>
      <c r="B78" s="2">
        <v>77</v>
      </c>
      <c r="C78" s="2" t="s">
        <v>95</v>
      </c>
      <c r="D78" s="2">
        <v>5</v>
      </c>
      <c r="E78" s="2" t="s">
        <v>24</v>
      </c>
      <c r="F78" s="2" t="s">
        <v>160</v>
      </c>
      <c r="G78" s="9">
        <f t="shared" si="3"/>
        <v>590</v>
      </c>
      <c r="H78" s="9">
        <f t="shared" si="4"/>
        <v>11.8</v>
      </c>
      <c r="I78" s="11">
        <f t="shared" si="5"/>
        <v>2938.2</v>
      </c>
    </row>
    <row r="79" spans="1:9" x14ac:dyDescent="0.3">
      <c r="A79" s="10">
        <v>43092</v>
      </c>
      <c r="B79" s="2">
        <v>78</v>
      </c>
      <c r="C79" s="2" t="s">
        <v>96</v>
      </c>
      <c r="D79" s="2">
        <v>2</v>
      </c>
      <c r="E79" s="2" t="s">
        <v>20</v>
      </c>
      <c r="F79" s="2" t="s">
        <v>161</v>
      </c>
      <c r="G79" s="9">
        <f t="shared" si="3"/>
        <v>99</v>
      </c>
      <c r="H79" s="9">
        <f t="shared" si="4"/>
        <v>1.98</v>
      </c>
      <c r="I79" s="11">
        <f t="shared" si="5"/>
        <v>196.02</v>
      </c>
    </row>
    <row r="80" spans="1:9" x14ac:dyDescent="0.3">
      <c r="A80" s="10">
        <v>43095</v>
      </c>
      <c r="B80" s="2">
        <v>79</v>
      </c>
      <c r="C80" s="2" t="s">
        <v>97</v>
      </c>
      <c r="D80" s="2">
        <v>10</v>
      </c>
      <c r="E80" s="2" t="s">
        <v>17</v>
      </c>
      <c r="F80" s="2" t="s">
        <v>162</v>
      </c>
      <c r="G80" s="9">
        <f t="shared" si="3"/>
        <v>150</v>
      </c>
      <c r="H80" s="9">
        <f t="shared" si="4"/>
        <v>3</v>
      </c>
      <c r="I80" s="11">
        <f t="shared" si="5"/>
        <v>1497</v>
      </c>
    </row>
    <row r="81" spans="1:9" x14ac:dyDescent="0.3">
      <c r="A81" s="15">
        <v>43099</v>
      </c>
      <c r="B81" s="16">
        <v>80</v>
      </c>
      <c r="C81" s="16" t="s">
        <v>98</v>
      </c>
      <c r="D81" s="16">
        <v>5</v>
      </c>
      <c r="E81" s="16" t="s">
        <v>24</v>
      </c>
      <c r="F81" s="16" t="s">
        <v>163</v>
      </c>
      <c r="G81" s="17">
        <f t="shared" si="3"/>
        <v>590</v>
      </c>
      <c r="H81" s="17">
        <f t="shared" si="4"/>
        <v>11.8</v>
      </c>
      <c r="I81" s="18">
        <f t="shared" si="5"/>
        <v>2938.2</v>
      </c>
    </row>
    <row r="82" spans="1:9" x14ac:dyDescent="0.3">
      <c r="A82" s="19" t="s">
        <v>176</v>
      </c>
      <c r="B82" s="16"/>
      <c r="C82" s="16"/>
      <c r="D82" s="16">
        <f>SUBTOTAL(109,Table1[Quantity])</f>
        <v>538</v>
      </c>
      <c r="E82" s="16">
        <f>SUBTOTAL(103,Table1[Category])</f>
        <v>80</v>
      </c>
      <c r="F82" s="16"/>
      <c r="G82" s="17"/>
      <c r="H82" s="17"/>
      <c r="I82" s="18">
        <f>SUBTOTAL(109,Table1[Amount])</f>
        <v>665779.52</v>
      </c>
    </row>
    <row r="85" spans="1:9" x14ac:dyDescent="0.3">
      <c r="A85" s="1"/>
      <c r="E85" s="3"/>
    </row>
  </sheetData>
  <dataValidations count="1">
    <dataValidation type="custom" allowBlank="1" showInputMessage="1" showErrorMessage="1" sqref="E2:E81" xr:uid="{00000000-0002-0000-0000-000000000000}">
      <formula1>ISTEXT($E$2:$E$11)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64F173D-A41B-4056-BDB8-6C53328AF257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 gte="0">
                <xm:f>40000</xm:f>
              </x14:cfvo>
              <x14:cfIcon iconSet="NoIcons" iconId="0"/>
              <x14:cfIcon iconSet="NoIcons" iconId="0"/>
              <x14:cfIcon iconSet="3Symbols2" iconId="2"/>
            </x14:iconSet>
          </x14:cfRule>
          <xm:sqref>I2:I81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SOUNAK DUTTA CHOWDHURY</cp:lastModifiedBy>
  <dcterms:created xsi:type="dcterms:W3CDTF">2018-01-16T10:00:24Z</dcterms:created>
  <dcterms:modified xsi:type="dcterms:W3CDTF">2024-03-24T07:35:46Z</dcterms:modified>
</cp:coreProperties>
</file>