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howmi2\Documents\Workspace\NEU_DET_SurfaceAnomalyDetection-20240227T235012Z-001\NEU_DET_SurfaceAnomalyDetection\"/>
    </mc:Choice>
  </mc:AlternateContent>
  <xr:revisionPtr revIDLastSave="0" documentId="13_ncr:1_{B16C4683-E4FB-4866-912A-D390EC267F83}" xr6:coauthVersionLast="47" xr6:coauthVersionMax="47" xr10:uidLastSave="{00000000-0000-0000-0000-000000000000}"/>
  <bookViews>
    <workbookView xWindow="28680" yWindow="-120" windowWidth="29040" windowHeight="16440" activeTab="1" xr2:uid="{EDAD9583-4DC3-4CCD-BFA9-660C7D57EB8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3" l="1"/>
  <c r="N23" i="3"/>
  <c r="N24" i="3"/>
  <c r="N21" i="3"/>
  <c r="N16" i="3"/>
  <c r="N17" i="3"/>
  <c r="N18" i="3"/>
  <c r="N15" i="3"/>
  <c r="N10" i="3"/>
  <c r="N11" i="3"/>
  <c r="N12" i="3"/>
  <c r="N9" i="3"/>
  <c r="N4" i="3"/>
  <c r="N5" i="3"/>
  <c r="N6" i="3"/>
  <c r="N3" i="3"/>
  <c r="M22" i="3"/>
  <c r="M23" i="3"/>
  <c r="M24" i="3"/>
  <c r="M21" i="3"/>
  <c r="L22" i="3"/>
  <c r="L23" i="3"/>
  <c r="L24" i="3"/>
  <c r="L21" i="3"/>
  <c r="M16" i="3"/>
  <c r="M17" i="3"/>
  <c r="M18" i="3"/>
  <c r="M15" i="3"/>
  <c r="M10" i="3"/>
  <c r="M11" i="3"/>
  <c r="M12" i="3"/>
  <c r="L16" i="3"/>
  <c r="L17" i="3"/>
  <c r="L18" i="3"/>
  <c r="L15" i="3"/>
  <c r="M9" i="3"/>
  <c r="L12" i="3"/>
  <c r="L11" i="3"/>
  <c r="L10" i="3"/>
  <c r="L9" i="3"/>
  <c r="M4" i="3"/>
  <c r="M5" i="3"/>
  <c r="M6" i="3"/>
  <c r="M3" i="3"/>
  <c r="L6" i="3"/>
  <c r="L5" i="3"/>
  <c r="L4" i="3"/>
  <c r="L3" i="3"/>
  <c r="P2" i="3"/>
  <c r="J28" i="3"/>
  <c r="J31" i="3"/>
  <c r="J32" i="3"/>
  <c r="P8" i="3"/>
  <c r="P9" i="3"/>
  <c r="P10" i="3"/>
  <c r="J29" i="3" s="1"/>
  <c r="P11" i="3"/>
  <c r="P12" i="3"/>
  <c r="P14" i="3"/>
  <c r="P15" i="3"/>
  <c r="P16" i="3"/>
  <c r="P17" i="3"/>
  <c r="P18" i="3"/>
  <c r="P20" i="3"/>
  <c r="P21" i="3"/>
  <c r="P22" i="3"/>
  <c r="J33" i="3" s="1"/>
  <c r="P23" i="3"/>
  <c r="P24" i="3"/>
  <c r="P3" i="3"/>
  <c r="J27" i="3" s="1"/>
  <c r="P4" i="3"/>
  <c r="P5" i="3"/>
  <c r="P6" i="3"/>
  <c r="H101" i="2"/>
  <c r="I101" i="2"/>
  <c r="J101" i="2"/>
  <c r="G101" i="2"/>
  <c r="H95" i="2"/>
  <c r="I95" i="2"/>
  <c r="J95" i="2"/>
  <c r="G95" i="2"/>
  <c r="H89" i="2"/>
  <c r="I89" i="2"/>
  <c r="J89" i="2"/>
  <c r="G89" i="2"/>
  <c r="H83" i="2"/>
  <c r="I83" i="2"/>
  <c r="J83" i="2"/>
  <c r="G83" i="2"/>
  <c r="H46" i="2"/>
  <c r="I46" i="2"/>
  <c r="J46" i="2"/>
  <c r="G46" i="2"/>
  <c r="H40" i="2"/>
  <c r="I40" i="2"/>
  <c r="J40" i="2"/>
  <c r="G40" i="2"/>
  <c r="H34" i="2"/>
  <c r="I34" i="2"/>
  <c r="J34" i="2"/>
  <c r="G34" i="2"/>
  <c r="H28" i="2"/>
  <c r="I28" i="2"/>
  <c r="J28" i="2"/>
  <c r="G28" i="2"/>
  <c r="H74" i="2"/>
  <c r="I74" i="2"/>
  <c r="J74" i="2"/>
  <c r="G74" i="2"/>
  <c r="H68" i="2"/>
  <c r="I68" i="2"/>
  <c r="J68" i="2"/>
  <c r="G68" i="2"/>
  <c r="H62" i="2"/>
  <c r="I62" i="2"/>
  <c r="J62" i="2"/>
  <c r="G62" i="2"/>
  <c r="H56" i="2"/>
  <c r="I56" i="2"/>
  <c r="J56" i="2"/>
  <c r="G56" i="2"/>
  <c r="H20" i="2"/>
  <c r="I20" i="2"/>
  <c r="J20" i="2"/>
  <c r="G20" i="2"/>
  <c r="H14" i="2"/>
  <c r="I14" i="2"/>
  <c r="J14" i="2"/>
  <c r="G14" i="2"/>
  <c r="H8" i="2"/>
  <c r="I8" i="2"/>
  <c r="J8" i="2"/>
  <c r="G8" i="2"/>
  <c r="H2" i="2"/>
  <c r="I2" i="2"/>
  <c r="J2" i="2"/>
  <c r="G2" i="2"/>
  <c r="J34" i="3" l="1"/>
  <c r="J30" i="3"/>
</calcChain>
</file>

<file path=xl/sharedStrings.xml><?xml version="1.0" encoding="utf-8"?>
<sst xmlns="http://schemas.openxmlformats.org/spreadsheetml/2006/main" count="248" uniqueCount="69">
  <si>
    <t>Best Accuracy</t>
  </si>
  <si>
    <t>Model</t>
  </si>
  <si>
    <t>Precision</t>
  </si>
  <si>
    <t>Recall</t>
  </si>
  <si>
    <t>Transfer Learning based Hybrid Model</t>
  </si>
  <si>
    <t xml:space="preserve">Classical Model 1 </t>
  </si>
  <si>
    <t>Classical Model 2</t>
  </si>
  <si>
    <t>Classical Model 3</t>
  </si>
  <si>
    <t>Classical Model 4</t>
  </si>
  <si>
    <t>Quanvolutional Model</t>
  </si>
  <si>
    <t>Total Number of Parameters</t>
  </si>
  <si>
    <t>F1 score</t>
  </si>
  <si>
    <t>Classical Model</t>
  </si>
  <si>
    <t>Hybrid model fold</t>
  </si>
  <si>
    <t>Best test accuracy</t>
  </si>
  <si>
    <t>Highest recall</t>
  </si>
  <si>
    <t>Highest precision</t>
  </si>
  <si>
    <t>Highest F1_score</t>
  </si>
  <si>
    <t>Classical Model 1</t>
  </si>
  <si>
    <t>1st Fold</t>
  </si>
  <si>
    <t>2nd Fold</t>
  </si>
  <si>
    <t>3rd Fold</t>
  </si>
  <si>
    <t>4th Fold</t>
  </si>
  <si>
    <t>5th Fold</t>
  </si>
  <si>
    <t>6th Fold</t>
  </si>
  <si>
    <t>Hybrid Model 1</t>
  </si>
  <si>
    <t>Hybrid Model 2</t>
  </si>
  <si>
    <t>Hybrid Model 3</t>
  </si>
  <si>
    <t>Hybrid Model 4</t>
  </si>
  <si>
    <t>Replacing last 2 layers</t>
  </si>
  <si>
    <t>Replacing last 3 layers</t>
  </si>
  <si>
    <t>Replacing the last 2 layers</t>
  </si>
  <si>
    <t>#Parameters</t>
  </si>
  <si>
    <t>Replacing the last 3 layers</t>
  </si>
  <si>
    <t>av. Acc</t>
  </si>
  <si>
    <t>average performance</t>
  </si>
  <si>
    <t>avg test accuracy</t>
  </si>
  <si>
    <t>avg precision</t>
  </si>
  <si>
    <t>avg recall</t>
  </si>
  <si>
    <t>avg F1_score</t>
  </si>
  <si>
    <t xml:space="preserve"> Test Accuracy</t>
  </si>
  <si>
    <t>Replacing last 4 layers</t>
  </si>
  <si>
    <t>All dense layers replaced</t>
  </si>
  <si>
    <t>F1_score</t>
  </si>
  <si>
    <t>Hybrid Model 1a</t>
  </si>
  <si>
    <t>Hybrid Model 1b</t>
  </si>
  <si>
    <t>Hybrid Model 1c</t>
  </si>
  <si>
    <t>Hybrid Model 1d</t>
  </si>
  <si>
    <t>Hybrid Model 2a</t>
  </si>
  <si>
    <t>Hybrid Model 2b</t>
  </si>
  <si>
    <t>Hybrid Model 2c</t>
  </si>
  <si>
    <t>Hybrid Model 2d</t>
  </si>
  <si>
    <t>Hybrid Model 3a</t>
  </si>
  <si>
    <t>Hybrid Model 3b</t>
  </si>
  <si>
    <t>Hybrid Model 3c</t>
  </si>
  <si>
    <t>Hybrid Model 3d</t>
  </si>
  <si>
    <t>Fig. Merit</t>
  </si>
  <si>
    <t>Fig. Merit (std)</t>
  </si>
  <si>
    <t>min1</t>
  </si>
  <si>
    <t>max1</t>
  </si>
  <si>
    <t>min2</t>
  </si>
  <si>
    <t>min3</t>
  </si>
  <si>
    <t>min4</t>
  </si>
  <si>
    <t>max2</t>
  </si>
  <si>
    <t>max3</t>
  </si>
  <si>
    <t>max4</t>
  </si>
  <si>
    <t>Improvement ratio</t>
  </si>
  <si>
    <t>reduction in parameters</t>
  </si>
  <si>
    <t xml:space="preserve">Perf. Improvement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</si>
</sst>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0" fillId="3" borderId="1" xfId="0" applyFill="1" applyBorder="1"/>
    <xf numFmtId="0" fontId="0" fillId="4" borderId="1" xfId="0" applyFill="1" applyBorder="1"/>
    <xf numFmtId="0" fontId="3" fillId="2" borderId="0" xfId="0" applyFont="1" applyFill="1"/>
    <xf numFmtId="0" fontId="4" fillId="3" borderId="1" xfId="0" applyFont="1" applyFill="1" applyBorder="1"/>
    <xf numFmtId="0" fontId="4" fillId="4" borderId="1" xfId="0" applyFont="1" applyFill="1" applyBorder="1"/>
    <xf numFmtId="0" fontId="0" fillId="5" borderId="1" xfId="0" applyFill="1" applyBorder="1"/>
    <xf numFmtId="0" fontId="4" fillId="5" borderId="1" xfId="0" applyFont="1" applyFill="1" applyBorder="1"/>
    <xf numFmtId="0" fontId="0" fillId="6" borderId="1" xfId="0" applyFill="1" applyBorder="1"/>
    <xf numFmtId="0" fontId="0" fillId="6" borderId="2" xfId="0" applyFill="1" applyBorder="1"/>
    <xf numFmtId="0" fontId="4" fillId="0" borderId="0" xfId="0" applyFont="1"/>
    <xf numFmtId="0" fontId="4" fillId="7" borderId="0" xfId="0" applyFont="1" applyFill="1"/>
    <xf numFmtId="0" fontId="0" fillId="6" borderId="0" xfId="0" applyFill="1"/>
    <xf numFmtId="0" fontId="0" fillId="4" borderId="0" xfId="0" applyFill="1"/>
    <xf numFmtId="0" fontId="0" fillId="3" borderId="0" xfId="0" applyFill="1"/>
    <xf numFmtId="0" fontId="0" fillId="8" borderId="0" xfId="0" applyFill="1"/>
    <xf numFmtId="0" fontId="0" fillId="9" borderId="1" xfId="0" applyFill="1" applyBorder="1"/>
    <xf numFmtId="0" fontId="4" fillId="9" borderId="1" xfId="0" applyFont="1" applyFill="1" applyBorder="1"/>
    <xf numFmtId="10" fontId="0" fillId="0" borderId="0" xfId="1" applyNumberFormat="1" applyFont="1"/>
    <xf numFmtId="2" fontId="0" fillId="0" borderId="0" xfId="0" applyNumberFormat="1"/>
    <xf numFmtId="2" fontId="0" fillId="4" borderId="1" xfId="0" applyNumberFormat="1" applyFill="1" applyBorder="1"/>
    <xf numFmtId="2" fontId="4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Best Accuracy</c:v>
                </c:pt>
              </c:strCache>
            </c:strRef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Classical Model 1 </c:v>
                </c:pt>
                <c:pt idx="1">
                  <c:v>Classical Model 2</c:v>
                </c:pt>
                <c:pt idx="2">
                  <c:v>Classical Model 3</c:v>
                </c:pt>
                <c:pt idx="3">
                  <c:v>Classical Model 4</c:v>
                </c:pt>
                <c:pt idx="4">
                  <c:v>Quanvolutional Model</c:v>
                </c:pt>
                <c:pt idx="5">
                  <c:v>Transfer Learning based Hybrid Model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92.9</c:v>
                </c:pt>
                <c:pt idx="1">
                  <c:v>96.7</c:v>
                </c:pt>
                <c:pt idx="2">
                  <c:v>89.3</c:v>
                </c:pt>
                <c:pt idx="3">
                  <c:v>86.4</c:v>
                </c:pt>
                <c:pt idx="4">
                  <c:v>94.8</c:v>
                </c:pt>
                <c:pt idx="5">
                  <c:v>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A-45F8-AF95-41F7E7CC385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Precision</c:v>
                </c:pt>
              </c:strCache>
            </c:strRef>
          </c:tx>
          <c:spPr>
            <a:pattFill prst="trellis">
              <a:fgClr>
                <a:schemeClr val="accent2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Classical Model 1 </c:v>
                </c:pt>
                <c:pt idx="1">
                  <c:v>Classical Model 2</c:v>
                </c:pt>
                <c:pt idx="2">
                  <c:v>Classical Model 3</c:v>
                </c:pt>
                <c:pt idx="3">
                  <c:v>Classical Model 4</c:v>
                </c:pt>
                <c:pt idx="4">
                  <c:v>Quanvolutional Model</c:v>
                </c:pt>
                <c:pt idx="5">
                  <c:v>Transfer Learning based Hybrid Model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94.5</c:v>
                </c:pt>
                <c:pt idx="1">
                  <c:v>96.7</c:v>
                </c:pt>
                <c:pt idx="2">
                  <c:v>88.6</c:v>
                </c:pt>
                <c:pt idx="3">
                  <c:v>85.5</c:v>
                </c:pt>
                <c:pt idx="4">
                  <c:v>89.3</c:v>
                </c:pt>
                <c:pt idx="5">
                  <c:v>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A-45F8-AF95-41F7E7CC385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Recall</c:v>
                </c:pt>
              </c:strCache>
            </c:strRef>
          </c:tx>
          <c:spPr>
            <a:pattFill prst="lgCheck">
              <a:fgClr>
                <a:schemeClr val="bg1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Classical Model 1 </c:v>
                </c:pt>
                <c:pt idx="1">
                  <c:v>Classical Model 2</c:v>
                </c:pt>
                <c:pt idx="2">
                  <c:v>Classical Model 3</c:v>
                </c:pt>
                <c:pt idx="3">
                  <c:v>Classical Model 4</c:v>
                </c:pt>
                <c:pt idx="4">
                  <c:v>Quanvolutional Model</c:v>
                </c:pt>
                <c:pt idx="5">
                  <c:v>Transfer Learning based Hybrid Model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91.8</c:v>
                </c:pt>
                <c:pt idx="1">
                  <c:v>97.2</c:v>
                </c:pt>
                <c:pt idx="2">
                  <c:v>86.9</c:v>
                </c:pt>
                <c:pt idx="3">
                  <c:v>87.6</c:v>
                </c:pt>
                <c:pt idx="4">
                  <c:v>88.9</c:v>
                </c:pt>
                <c:pt idx="5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A-45F8-AF95-41F7E7CC385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F1 score</c:v>
                </c:pt>
              </c:strCache>
            </c:strRef>
          </c:tx>
          <c:spPr>
            <a:pattFill prst="sphere">
              <a:fgClr>
                <a:srgbClr val="FFC000"/>
              </a:fgClr>
              <a:bgClr>
                <a:schemeClr val="bg1"/>
              </a:bgClr>
            </a:pattFill>
            <a:ln>
              <a:solidFill>
                <a:srgbClr val="FFC000"/>
              </a:solidFill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Classical Model 1 </c:v>
                </c:pt>
                <c:pt idx="1">
                  <c:v>Classical Model 2</c:v>
                </c:pt>
                <c:pt idx="2">
                  <c:v>Classical Model 3</c:v>
                </c:pt>
                <c:pt idx="3">
                  <c:v>Classical Model 4</c:v>
                </c:pt>
                <c:pt idx="4">
                  <c:v>Quanvolutional Model</c:v>
                </c:pt>
                <c:pt idx="5">
                  <c:v>Transfer Learning based Hybrid Model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93.2</c:v>
                </c:pt>
                <c:pt idx="1">
                  <c:v>96.5</c:v>
                </c:pt>
                <c:pt idx="2">
                  <c:v>87.7</c:v>
                </c:pt>
                <c:pt idx="3">
                  <c:v>86.6</c:v>
                </c:pt>
                <c:pt idx="4">
                  <c:v>88.9</c:v>
                </c:pt>
                <c:pt idx="5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2A-45F8-AF95-41F7E7CC3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7"/>
        <c:axId val="248718415"/>
        <c:axId val="2113721295"/>
      </c:barChart>
      <c:scatterChart>
        <c:scatterStyle val="lineMarker"/>
        <c:varyColors val="0"/>
        <c:ser>
          <c:idx val="4"/>
          <c:order val="4"/>
          <c:tx>
            <c:strRef>
              <c:f>Sheet1!$F$1</c:f>
              <c:strCache>
                <c:ptCount val="1"/>
                <c:pt idx="0">
                  <c:v>Total Number of Parameters</c:v>
                </c:pt>
              </c:strCache>
            </c:strRef>
          </c:tx>
          <c:spPr>
            <a:ln w="25400" cap="rnd">
              <a:noFill/>
              <a:round/>
            </a:ln>
            <a:effectLst>
              <a:glow rad="63500">
                <a:srgbClr val="FFFF00">
                  <a:alpha val="40000"/>
                </a:srgbClr>
              </a:glow>
            </a:effectLst>
          </c:spPr>
          <c:marker>
            <c:symbol val="x"/>
            <c:size val="17"/>
            <c:spPr>
              <a:solidFill>
                <a:srgbClr val="00B050"/>
              </a:solidFill>
              <a:ln w="22225">
                <a:solidFill>
                  <a:schemeClr val="tx1">
                    <a:alpha val="85000"/>
                  </a:schemeClr>
                </a:solidFill>
              </a:ln>
              <a:effectLst>
                <a:glow rad="63500">
                  <a:srgbClr val="FFFF00">
                    <a:alpha val="40000"/>
                  </a:srgbClr>
                </a:glow>
              </a:effectLst>
            </c:spPr>
          </c:marker>
          <c:xVal>
            <c:strRef>
              <c:f>Sheet1!$A$2:$A$7</c:f>
              <c:strCache>
                <c:ptCount val="6"/>
                <c:pt idx="0">
                  <c:v>Classical Model 1 </c:v>
                </c:pt>
                <c:pt idx="1">
                  <c:v>Classical Model 2</c:v>
                </c:pt>
                <c:pt idx="2">
                  <c:v>Classical Model 3</c:v>
                </c:pt>
                <c:pt idx="3">
                  <c:v>Classical Model 4</c:v>
                </c:pt>
                <c:pt idx="4">
                  <c:v>Quanvolutional Model</c:v>
                </c:pt>
                <c:pt idx="5">
                  <c:v>Transfer Learning based Hybrid Model</c:v>
                </c:pt>
              </c:strCache>
            </c:strRef>
          </c:xVal>
          <c:yVal>
            <c:numRef>
              <c:f>Sheet1!$F$2:$F$7</c:f>
              <c:numCache>
                <c:formatCode>General</c:formatCode>
                <c:ptCount val="6"/>
                <c:pt idx="0">
                  <c:v>534482</c:v>
                </c:pt>
                <c:pt idx="1">
                  <c:v>1125842</c:v>
                </c:pt>
                <c:pt idx="2">
                  <c:v>984530</c:v>
                </c:pt>
                <c:pt idx="3">
                  <c:v>861650</c:v>
                </c:pt>
                <c:pt idx="4">
                  <c:v>585271</c:v>
                </c:pt>
                <c:pt idx="5">
                  <c:v>1125950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2A-45F8-AF95-41F7E7CC3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88223"/>
        <c:axId val="137695215"/>
      </c:scatterChart>
      <c:catAx>
        <c:axId val="24871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none" baseline="0">
                    <a:ln>
                      <a:noFill/>
                    </a:ln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cap="none" baseline="0">
                    <a:ln>
                      <a:noFill/>
                    </a:ln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Models</a:t>
                </a:r>
              </a:p>
            </c:rich>
          </c:tx>
          <c:layout>
            <c:manualLayout>
              <c:xMode val="edge"/>
              <c:yMode val="edge"/>
              <c:x val="0.45624547314434089"/>
              <c:y val="0.9283236793676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none" baseline="0">
                  <a:ln>
                    <a:noFill/>
                  </a:ln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13721295"/>
        <c:crosses val="autoZero"/>
        <c:auto val="1"/>
        <c:lblAlgn val="ctr"/>
        <c:lblOffset val="100"/>
        <c:noMultiLvlLbl val="0"/>
      </c:catAx>
      <c:valAx>
        <c:axId val="2113721295"/>
        <c:scaling>
          <c:orientation val="minMax"/>
          <c:max val="100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none" baseline="0">
                    <a:ln>
                      <a:noFill/>
                    </a:ln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cap="none" baseline="0">
                    <a:ln>
                      <a:noFill/>
                    </a:ln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Performance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none" baseline="0">
                  <a:ln>
                    <a:noFill/>
                  </a:ln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18415"/>
        <c:crosses val="autoZero"/>
        <c:crossBetween val="between"/>
      </c:valAx>
      <c:valAx>
        <c:axId val="1376952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none" baseline="0">
                    <a:ln>
                      <a:noFill/>
                    </a:ln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cap="none" baseline="0">
                    <a:ln>
                      <a:noFill/>
                    </a:ln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Number of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none" baseline="0">
                  <a:ln>
                    <a:noFill/>
                  </a:ln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388223"/>
        <c:crosses val="max"/>
        <c:crossBetween val="midCat"/>
      </c:valAx>
      <c:valAx>
        <c:axId val="209388223"/>
        <c:scaling>
          <c:orientation val="minMax"/>
        </c:scaling>
        <c:delete val="1"/>
        <c:axPos val="b"/>
        <c:majorTickMark val="none"/>
        <c:minorTickMark val="none"/>
        <c:tickLblPos val="nextTo"/>
        <c:crossAx val="1376952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2.3738368844782611E-2"/>
          <c:y val="2.6831236612664795E-2"/>
          <c:w val="0.89244402601848682"/>
          <c:h val="3.97880658080951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ln w="9525"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Performance comparison between Classical and their corresponding TL-based hybrid models</a:t>
            </a:r>
          </a:p>
        </c:rich>
      </c:tx>
      <c:layout>
        <c:manualLayout>
          <c:xMode val="edge"/>
          <c:yMode val="edge"/>
          <c:x val="0.17187829635784863"/>
          <c:y val="2.62295081967213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Best test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Sheet3!$A$2:$A$9</c:f>
              <c:strCache>
                <c:ptCount val="8"/>
                <c:pt idx="0">
                  <c:v>Classical Model 1</c:v>
                </c:pt>
                <c:pt idx="1">
                  <c:v>Hybrid Model 1</c:v>
                </c:pt>
                <c:pt idx="2">
                  <c:v>Classical Model 2</c:v>
                </c:pt>
                <c:pt idx="3">
                  <c:v>Hybrid Model 2</c:v>
                </c:pt>
                <c:pt idx="4">
                  <c:v>Classical Model 3</c:v>
                </c:pt>
                <c:pt idx="5">
                  <c:v>Hybrid Model 3</c:v>
                </c:pt>
                <c:pt idx="6">
                  <c:v>Classical Model 4</c:v>
                </c:pt>
                <c:pt idx="7">
                  <c:v>Hybrid Model 4</c:v>
                </c:pt>
              </c:strCache>
            </c:strRef>
          </c:cat>
          <c:val>
            <c:numRef>
              <c:f>Sheet3!$B$2:$B$9</c:f>
              <c:numCache>
                <c:formatCode>0.00</c:formatCode>
                <c:ptCount val="8"/>
                <c:pt idx="0" formatCode="General">
                  <c:v>95.1</c:v>
                </c:pt>
                <c:pt idx="1">
                  <c:v>97.231666666666669</c:v>
                </c:pt>
                <c:pt idx="2" formatCode="General">
                  <c:v>97.28</c:v>
                </c:pt>
                <c:pt idx="3" formatCode="General">
                  <c:v>97.87</c:v>
                </c:pt>
                <c:pt idx="4" formatCode="General">
                  <c:v>90.39</c:v>
                </c:pt>
                <c:pt idx="5">
                  <c:v>92.701666666666668</c:v>
                </c:pt>
                <c:pt idx="6" formatCode="General">
                  <c:v>88.04</c:v>
                </c:pt>
                <c:pt idx="7">
                  <c:v>90.931666666666658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0-4F39-91A1-71DF69F8D07F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Highest 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Sheet3!$A$2:$A$9</c:f>
              <c:strCache>
                <c:ptCount val="8"/>
                <c:pt idx="0">
                  <c:v>Classical Model 1</c:v>
                </c:pt>
                <c:pt idx="1">
                  <c:v>Hybrid Model 1</c:v>
                </c:pt>
                <c:pt idx="2">
                  <c:v>Classical Model 2</c:v>
                </c:pt>
                <c:pt idx="3">
                  <c:v>Hybrid Model 2</c:v>
                </c:pt>
                <c:pt idx="4">
                  <c:v>Classical Model 3</c:v>
                </c:pt>
                <c:pt idx="5">
                  <c:v>Hybrid Model 3</c:v>
                </c:pt>
                <c:pt idx="6">
                  <c:v>Classical Model 4</c:v>
                </c:pt>
                <c:pt idx="7">
                  <c:v>Hybrid Model 4</c:v>
                </c:pt>
              </c:strCache>
            </c:strRef>
          </c:cat>
          <c:val>
            <c:numRef>
              <c:f>Sheet3!$C$2:$C$9</c:f>
              <c:numCache>
                <c:formatCode>General</c:formatCode>
                <c:ptCount val="8"/>
                <c:pt idx="0">
                  <c:v>96.37</c:v>
                </c:pt>
                <c:pt idx="1">
                  <c:v>96.614999999999995</c:v>
                </c:pt>
                <c:pt idx="2">
                  <c:v>98.2</c:v>
                </c:pt>
                <c:pt idx="3">
                  <c:v>97.55</c:v>
                </c:pt>
                <c:pt idx="4">
                  <c:v>91.66</c:v>
                </c:pt>
                <c:pt idx="5" formatCode="0.00">
                  <c:v>92.141666666666666</c:v>
                </c:pt>
                <c:pt idx="6">
                  <c:v>86.77</c:v>
                </c:pt>
                <c:pt idx="7" formatCode="0.00">
                  <c:v>90.666666666666671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50-4F39-91A1-71DF69F8D07F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Highest 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Sheet3!$A$2:$A$9</c:f>
              <c:strCache>
                <c:ptCount val="8"/>
                <c:pt idx="0">
                  <c:v>Classical Model 1</c:v>
                </c:pt>
                <c:pt idx="1">
                  <c:v>Hybrid Model 1</c:v>
                </c:pt>
                <c:pt idx="2">
                  <c:v>Classical Model 2</c:v>
                </c:pt>
                <c:pt idx="3">
                  <c:v>Hybrid Model 2</c:v>
                </c:pt>
                <c:pt idx="4">
                  <c:v>Classical Model 3</c:v>
                </c:pt>
                <c:pt idx="5">
                  <c:v>Hybrid Model 3</c:v>
                </c:pt>
                <c:pt idx="6">
                  <c:v>Classical Model 4</c:v>
                </c:pt>
                <c:pt idx="7">
                  <c:v>Hybrid Model 4</c:v>
                </c:pt>
              </c:strCache>
            </c:strRef>
          </c:cat>
          <c:val>
            <c:numRef>
              <c:f>Sheet3!$D$2:$D$9</c:f>
              <c:numCache>
                <c:formatCode>General</c:formatCode>
                <c:ptCount val="8"/>
                <c:pt idx="0">
                  <c:v>93.99</c:v>
                </c:pt>
                <c:pt idx="1">
                  <c:v>96.570000000000007</c:v>
                </c:pt>
                <c:pt idx="2">
                  <c:v>96.46</c:v>
                </c:pt>
                <c:pt idx="3">
                  <c:v>97.56</c:v>
                </c:pt>
                <c:pt idx="4">
                  <c:v>89.39</c:v>
                </c:pt>
                <c:pt idx="5" formatCode="0.00">
                  <c:v>91.84333333333332</c:v>
                </c:pt>
                <c:pt idx="6">
                  <c:v>90.45</c:v>
                </c:pt>
                <c:pt idx="7" formatCode="0.00">
                  <c:v>90.458333333333329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50-4F39-91A1-71DF69F8D07F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Highest F1_score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Sheet3!$A$2:$A$9</c:f>
              <c:strCache>
                <c:ptCount val="8"/>
                <c:pt idx="0">
                  <c:v>Classical Model 1</c:v>
                </c:pt>
                <c:pt idx="1">
                  <c:v>Hybrid Model 1</c:v>
                </c:pt>
                <c:pt idx="2">
                  <c:v>Classical Model 2</c:v>
                </c:pt>
                <c:pt idx="3">
                  <c:v>Hybrid Model 2</c:v>
                </c:pt>
                <c:pt idx="4">
                  <c:v>Classical Model 3</c:v>
                </c:pt>
                <c:pt idx="5">
                  <c:v>Hybrid Model 3</c:v>
                </c:pt>
                <c:pt idx="6">
                  <c:v>Classical Model 4</c:v>
                </c:pt>
                <c:pt idx="7">
                  <c:v>Hybrid Model 4</c:v>
                </c:pt>
              </c:strCache>
            </c:strRef>
          </c:cat>
          <c:val>
            <c:numRef>
              <c:f>Sheet3!$E$2:$E$9</c:f>
              <c:numCache>
                <c:formatCode>0.00</c:formatCode>
                <c:ptCount val="8"/>
                <c:pt idx="0" formatCode="General">
                  <c:v>95.16</c:v>
                </c:pt>
                <c:pt idx="1">
                  <c:v>96.538333333333341</c:v>
                </c:pt>
                <c:pt idx="2" formatCode="General">
                  <c:v>97.32</c:v>
                </c:pt>
                <c:pt idx="3" formatCode="General">
                  <c:v>97.55</c:v>
                </c:pt>
                <c:pt idx="4" formatCode="General">
                  <c:v>90.51</c:v>
                </c:pt>
                <c:pt idx="5" formatCode="General">
                  <c:v>91.67</c:v>
                </c:pt>
                <c:pt idx="6" formatCode="General">
                  <c:v>88.58</c:v>
                </c:pt>
                <c:pt idx="7" formatCode="General">
                  <c:v>90.38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50-4F39-91A1-71DF69F8D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98720"/>
        <c:axId val="122205920"/>
      </c:barChart>
      <c:catAx>
        <c:axId val="12219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05920"/>
        <c:crosses val="autoZero"/>
        <c:auto val="1"/>
        <c:lblAlgn val="ctr"/>
        <c:lblOffset val="100"/>
        <c:noMultiLvlLbl val="0"/>
      </c:catAx>
      <c:valAx>
        <c:axId val="1222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9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47626</xdr:colOff>
      <xdr:row>15</xdr:row>
      <xdr:rowOff>114301</xdr:rowOff>
    </xdr:from>
    <xdr:to>
      <xdr:col>19</xdr:col>
      <xdr:colOff>85726</xdr:colOff>
      <xdr:row>50</xdr:row>
      <xdr:rowOff>76201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5A90556-892D-912D-DD55-57C6F9348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31</xdr:row>
      <xdr:rowOff>96715</xdr:rowOff>
    </xdr:from>
    <xdr:to>
      <xdr:col>7</xdr:col>
      <xdr:colOff>123825</xdr:colOff>
      <xdr:row>46</xdr:row>
      <xdr:rowOff>144340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0FB481-C6D9-9C22-FEEA-B11B3B1C9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3D68E-F302-40B4-8B10-05CB987A7647}">
  <dimension ref="A1:F7"/>
  <sheetViews>
    <sheetView workbookViewId="0">
      <selection activeCell="G5" sqref="G5"/>
    </sheetView>
  </sheetViews>
  <sheetFormatPr defaultRowHeight="15" x14ac:dyDescent="0.25"/>
  <cols>
    <col min="1" max="1" width="38.28515625" customWidth="1"/>
    <col min="2" max="2" width="12.28515625" customWidth="1"/>
    <col min="3" max="3" width="13.85546875" customWidth="1"/>
    <col min="6" max="6" width="22.7109375" customWidth="1"/>
  </cols>
  <sheetData>
    <row r="1" spans="1:6" x14ac:dyDescent="0.25">
      <c r="A1" t="s">
        <v>1</v>
      </c>
      <c r="B1" t="s">
        <v>0</v>
      </c>
      <c r="C1" t="s">
        <v>2</v>
      </c>
      <c r="D1" t="s">
        <v>3</v>
      </c>
      <c r="E1" t="s">
        <v>11</v>
      </c>
      <c r="F1" t="s">
        <v>10</v>
      </c>
    </row>
    <row r="2" spans="1:6" x14ac:dyDescent="0.25">
      <c r="A2" t="s">
        <v>5</v>
      </c>
      <c r="B2">
        <v>92.9</v>
      </c>
      <c r="C2">
        <v>94.5</v>
      </c>
      <c r="D2">
        <v>91.8</v>
      </c>
      <c r="E2">
        <v>93.2</v>
      </c>
      <c r="F2" s="1">
        <v>534482</v>
      </c>
    </row>
    <row r="3" spans="1:6" x14ac:dyDescent="0.25">
      <c r="A3" t="s">
        <v>6</v>
      </c>
      <c r="B3">
        <v>96.7</v>
      </c>
      <c r="C3">
        <v>96.7</v>
      </c>
      <c r="D3">
        <v>97.2</v>
      </c>
      <c r="E3">
        <v>96.5</v>
      </c>
      <c r="F3" s="1">
        <v>1125842</v>
      </c>
    </row>
    <row r="4" spans="1:6" x14ac:dyDescent="0.25">
      <c r="A4" t="s">
        <v>7</v>
      </c>
      <c r="B4">
        <v>89.3</v>
      </c>
      <c r="C4">
        <v>88.6</v>
      </c>
      <c r="D4">
        <v>86.9</v>
      </c>
      <c r="E4">
        <v>87.7</v>
      </c>
      <c r="F4" s="1">
        <v>984530</v>
      </c>
    </row>
    <row r="5" spans="1:6" x14ac:dyDescent="0.25">
      <c r="A5" t="s">
        <v>8</v>
      </c>
      <c r="B5">
        <v>86.4</v>
      </c>
      <c r="C5">
        <v>85.5</v>
      </c>
      <c r="D5">
        <v>87.6</v>
      </c>
      <c r="E5">
        <v>86.6</v>
      </c>
      <c r="F5" s="1">
        <v>861650</v>
      </c>
    </row>
    <row r="6" spans="1:6" x14ac:dyDescent="0.25">
      <c r="A6" t="s">
        <v>9</v>
      </c>
      <c r="B6">
        <v>94.8</v>
      </c>
      <c r="C6">
        <v>89.3</v>
      </c>
      <c r="D6">
        <v>88.9</v>
      </c>
      <c r="E6">
        <v>88.9</v>
      </c>
      <c r="F6" s="1">
        <v>585271</v>
      </c>
    </row>
    <row r="7" spans="1:6" x14ac:dyDescent="0.25">
      <c r="A7" t="s">
        <v>4</v>
      </c>
      <c r="B7">
        <v>99.5</v>
      </c>
      <c r="C7">
        <v>99.5</v>
      </c>
      <c r="D7">
        <v>99.4</v>
      </c>
      <c r="E7">
        <v>99.4</v>
      </c>
      <c r="F7">
        <v>1125950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4098E-D626-40EB-A895-5CFB5B3B929E}">
  <dimension ref="A1:J106"/>
  <sheetViews>
    <sheetView tabSelected="1" topLeftCell="A68" workbookViewId="0">
      <selection activeCell="C88" sqref="C88"/>
    </sheetView>
  </sheetViews>
  <sheetFormatPr defaultRowHeight="15" x14ac:dyDescent="0.25"/>
  <cols>
    <col min="1" max="1" width="18.140625" customWidth="1"/>
    <col min="2" max="2" width="18.42578125" customWidth="1"/>
    <col min="3" max="3" width="13.42578125" customWidth="1"/>
  </cols>
  <sheetData>
    <row r="1" spans="1:10" x14ac:dyDescent="0.25">
      <c r="A1" s="4" t="s">
        <v>12</v>
      </c>
      <c r="B1" s="4" t="s">
        <v>13</v>
      </c>
      <c r="C1" s="4" t="s">
        <v>40</v>
      </c>
      <c r="D1" s="4" t="s">
        <v>2</v>
      </c>
      <c r="E1" s="4" t="s">
        <v>3</v>
      </c>
      <c r="F1" s="4" t="s">
        <v>11</v>
      </c>
    </row>
    <row r="2" spans="1:10" x14ac:dyDescent="0.25">
      <c r="A2" s="3">
        <v>1</v>
      </c>
      <c r="B2" s="3" t="s">
        <v>19</v>
      </c>
      <c r="C2" s="3">
        <v>94.56</v>
      </c>
      <c r="D2" s="3">
        <v>92.2</v>
      </c>
      <c r="E2" s="3">
        <v>92.33</v>
      </c>
      <c r="F2" s="3">
        <v>92.12</v>
      </c>
      <c r="G2">
        <f>AVERAGE(C2:C7)</f>
        <v>97.231666666666669</v>
      </c>
      <c r="H2">
        <f t="shared" ref="H2:J2" si="0">AVERAGE(D2:D7)</f>
        <v>96.614999999999995</v>
      </c>
      <c r="I2">
        <f t="shared" si="0"/>
        <v>96.570000000000007</v>
      </c>
      <c r="J2">
        <f t="shared" si="0"/>
        <v>96.538333333333341</v>
      </c>
    </row>
    <row r="3" spans="1:10" x14ac:dyDescent="0.25">
      <c r="A3" s="3"/>
      <c r="B3" s="3" t="s">
        <v>20</v>
      </c>
      <c r="C3" s="3">
        <v>96.2</v>
      </c>
      <c r="D3" s="3">
        <v>95.52</v>
      </c>
      <c r="E3" s="3">
        <v>95.77</v>
      </c>
      <c r="F3" s="3">
        <v>95.62</v>
      </c>
    </row>
    <row r="4" spans="1:10" x14ac:dyDescent="0.25">
      <c r="A4" s="3"/>
      <c r="B4" s="3" t="s">
        <v>21</v>
      </c>
      <c r="C4" s="6">
        <v>98.64</v>
      </c>
      <c r="D4" s="3">
        <v>98.48</v>
      </c>
      <c r="E4" s="3">
        <v>98.29</v>
      </c>
      <c r="F4" s="3">
        <v>98.36</v>
      </c>
    </row>
    <row r="5" spans="1:10" x14ac:dyDescent="0.25">
      <c r="A5" s="3"/>
      <c r="B5" s="3" t="s">
        <v>22</v>
      </c>
      <c r="C5" s="3">
        <v>98.09</v>
      </c>
      <c r="D5" s="3">
        <v>97.69</v>
      </c>
      <c r="E5" s="3">
        <v>97.97</v>
      </c>
      <c r="F5" s="3">
        <v>97.81</v>
      </c>
    </row>
    <row r="6" spans="1:10" x14ac:dyDescent="0.25">
      <c r="A6" s="3"/>
      <c r="B6" s="3" t="s">
        <v>23</v>
      </c>
      <c r="C6" s="3">
        <v>98.36</v>
      </c>
      <c r="D6" s="3">
        <v>98.16</v>
      </c>
      <c r="E6" s="3">
        <v>98.09</v>
      </c>
      <c r="F6" s="3">
        <v>98.09</v>
      </c>
    </row>
    <row r="7" spans="1:10" x14ac:dyDescent="0.25">
      <c r="A7" s="3"/>
      <c r="B7" s="3" t="s">
        <v>24</v>
      </c>
      <c r="C7" s="3">
        <v>97.54</v>
      </c>
      <c r="D7" s="3">
        <v>97.64</v>
      </c>
      <c r="E7" s="3">
        <v>96.97</v>
      </c>
      <c r="F7" s="3">
        <v>97.23</v>
      </c>
    </row>
    <row r="8" spans="1:10" x14ac:dyDescent="0.25">
      <c r="A8" s="2">
        <v>2</v>
      </c>
      <c r="B8" s="2" t="s">
        <v>19</v>
      </c>
      <c r="C8" s="2">
        <v>93.47</v>
      </c>
      <c r="D8" s="2">
        <v>92.74</v>
      </c>
      <c r="E8" s="2">
        <v>92.88</v>
      </c>
      <c r="F8" s="2">
        <v>92.66</v>
      </c>
      <c r="G8">
        <f>AVERAGE(C8:C13)</f>
        <v>97.233333333333348</v>
      </c>
      <c r="H8">
        <f t="shared" ref="H8:J8" si="1">AVERAGE(D8:D13)</f>
        <v>96.764999999999986</v>
      </c>
      <c r="I8">
        <f t="shared" si="1"/>
        <v>96.805000000000007</v>
      </c>
      <c r="J8">
        <f t="shared" si="1"/>
        <v>96.725000000000009</v>
      </c>
    </row>
    <row r="9" spans="1:10" x14ac:dyDescent="0.25">
      <c r="A9" s="2"/>
      <c r="B9" s="2" t="s">
        <v>20</v>
      </c>
      <c r="C9" s="2">
        <v>96.47</v>
      </c>
      <c r="D9" s="2">
        <v>96.09</v>
      </c>
      <c r="E9" s="2">
        <v>96.26</v>
      </c>
      <c r="F9" s="2">
        <v>96.17</v>
      </c>
    </row>
    <row r="10" spans="1:10" x14ac:dyDescent="0.25">
      <c r="A10" s="2"/>
      <c r="B10" s="2" t="s">
        <v>21</v>
      </c>
      <c r="C10" s="5">
        <v>98.91</v>
      </c>
      <c r="D10" s="2">
        <v>98.48</v>
      </c>
      <c r="E10" s="2">
        <v>98.29</v>
      </c>
      <c r="F10" s="2">
        <v>98.36</v>
      </c>
    </row>
    <row r="11" spans="1:10" x14ac:dyDescent="0.25">
      <c r="A11" s="2"/>
      <c r="B11" s="2" t="s">
        <v>22</v>
      </c>
      <c r="C11" s="2">
        <v>97.55</v>
      </c>
      <c r="D11" s="2">
        <v>96.08</v>
      </c>
      <c r="E11" s="2">
        <v>96.55</v>
      </c>
      <c r="F11" s="2">
        <v>96.18</v>
      </c>
    </row>
    <row r="12" spans="1:10" x14ac:dyDescent="0.25">
      <c r="A12" s="2"/>
      <c r="B12" s="2" t="s">
        <v>23</v>
      </c>
      <c r="C12" s="2">
        <v>98.36</v>
      </c>
      <c r="D12" s="2">
        <v>98.41</v>
      </c>
      <c r="E12" s="2">
        <v>98.37</v>
      </c>
      <c r="F12" s="2">
        <v>98.36</v>
      </c>
    </row>
    <row r="13" spans="1:10" x14ac:dyDescent="0.25">
      <c r="A13" s="2"/>
      <c r="B13" s="2" t="s">
        <v>24</v>
      </c>
      <c r="C13" s="2">
        <v>98.64</v>
      </c>
      <c r="D13" s="2">
        <v>98.79</v>
      </c>
      <c r="E13" s="2">
        <v>98.48</v>
      </c>
      <c r="F13" s="2">
        <v>98.62</v>
      </c>
    </row>
    <row r="14" spans="1:10" x14ac:dyDescent="0.25">
      <c r="A14" s="7">
        <v>3</v>
      </c>
      <c r="B14" s="7" t="s">
        <v>19</v>
      </c>
      <c r="C14" s="7">
        <v>88.31</v>
      </c>
      <c r="D14" s="7">
        <v>86.47</v>
      </c>
      <c r="E14" s="7">
        <v>86.59</v>
      </c>
      <c r="F14" s="7">
        <v>86.4</v>
      </c>
      <c r="G14">
        <f>AVERAGE(C14:C19)</f>
        <v>92.701666666666668</v>
      </c>
      <c r="H14">
        <f t="shared" ref="H14:J14" si="2">AVERAGE(D14:D19)</f>
        <v>92.141666666666666</v>
      </c>
      <c r="I14">
        <f t="shared" si="2"/>
        <v>91.84333333333332</v>
      </c>
      <c r="J14">
        <f t="shared" si="2"/>
        <v>91.67</v>
      </c>
    </row>
    <row r="15" spans="1:10" x14ac:dyDescent="0.25">
      <c r="A15" s="7"/>
      <c r="B15" s="7" t="s">
        <v>20</v>
      </c>
      <c r="C15" s="7">
        <v>90.21</v>
      </c>
      <c r="D15" s="7">
        <v>89.53</v>
      </c>
      <c r="E15" s="7">
        <v>89.68</v>
      </c>
      <c r="F15" s="7">
        <v>89.59</v>
      </c>
    </row>
    <row r="16" spans="1:10" x14ac:dyDescent="0.25">
      <c r="A16" s="7"/>
      <c r="B16" s="7" t="s">
        <v>21</v>
      </c>
      <c r="C16" s="7">
        <v>93.75</v>
      </c>
      <c r="D16" s="7">
        <v>93.75</v>
      </c>
      <c r="E16" s="7">
        <v>92.02</v>
      </c>
      <c r="F16" s="7">
        <v>91.55</v>
      </c>
    </row>
    <row r="17" spans="1:10" x14ac:dyDescent="0.25">
      <c r="A17" s="7"/>
      <c r="B17" s="7" t="s">
        <v>22</v>
      </c>
      <c r="C17" s="7">
        <v>92.12</v>
      </c>
      <c r="D17" s="7">
        <v>91.57</v>
      </c>
      <c r="E17" s="7">
        <v>92.02</v>
      </c>
      <c r="F17" s="7">
        <v>91.55</v>
      </c>
    </row>
    <row r="18" spans="1:10" x14ac:dyDescent="0.25">
      <c r="A18" s="7"/>
      <c r="B18" s="7" t="s">
        <v>23</v>
      </c>
      <c r="C18" s="7">
        <v>95.09</v>
      </c>
      <c r="D18" s="7">
        <v>95.11</v>
      </c>
      <c r="E18" s="7">
        <v>94.83</v>
      </c>
      <c r="F18" s="7">
        <v>94.81</v>
      </c>
    </row>
    <row r="19" spans="1:10" x14ac:dyDescent="0.25">
      <c r="A19" s="7"/>
      <c r="B19" s="7" t="s">
        <v>24</v>
      </c>
      <c r="C19" s="8">
        <v>96.73</v>
      </c>
      <c r="D19" s="7">
        <v>96.42</v>
      </c>
      <c r="E19" s="7">
        <v>95.92</v>
      </c>
      <c r="F19" s="7">
        <v>96.12</v>
      </c>
    </row>
    <row r="20" spans="1:10" x14ac:dyDescent="0.25">
      <c r="A20" s="9">
        <v>4</v>
      </c>
      <c r="B20" s="9" t="s">
        <v>19</v>
      </c>
      <c r="C20" s="10">
        <v>88.04</v>
      </c>
      <c r="D20" s="10">
        <v>86.43</v>
      </c>
      <c r="E20" s="10">
        <v>86.56</v>
      </c>
      <c r="F20" s="10">
        <v>86.4</v>
      </c>
      <c r="G20">
        <f>AVERAGE(C20:C25)</f>
        <v>90.931666666666658</v>
      </c>
      <c r="H20">
        <f t="shared" ref="H20:J20" si="3">AVERAGE(D20:D25)</f>
        <v>90.666666666666671</v>
      </c>
      <c r="I20">
        <f t="shared" si="3"/>
        <v>90.458333333333329</v>
      </c>
      <c r="J20">
        <f t="shared" si="3"/>
        <v>90.38</v>
      </c>
    </row>
    <row r="21" spans="1:10" x14ac:dyDescent="0.25">
      <c r="A21" s="9"/>
      <c r="B21" s="9" t="s">
        <v>20</v>
      </c>
      <c r="C21" s="10">
        <v>89.67</v>
      </c>
      <c r="D21" s="10">
        <v>89.01</v>
      </c>
      <c r="E21" s="10">
        <v>89.34</v>
      </c>
      <c r="F21" s="10">
        <v>89.08</v>
      </c>
    </row>
    <row r="22" spans="1:10" x14ac:dyDescent="0.25">
      <c r="A22" s="9"/>
      <c r="B22" s="9" t="s">
        <v>21</v>
      </c>
      <c r="C22" s="10">
        <v>92.66</v>
      </c>
      <c r="D22" s="10">
        <v>92.72</v>
      </c>
      <c r="E22" s="10">
        <v>91.88</v>
      </c>
      <c r="F22" s="10">
        <v>92.04</v>
      </c>
    </row>
    <row r="23" spans="1:10" x14ac:dyDescent="0.25">
      <c r="A23" s="9"/>
      <c r="B23" s="9" t="s">
        <v>22</v>
      </c>
      <c r="C23" s="10">
        <v>91.03</v>
      </c>
      <c r="D23" s="10">
        <v>91.09</v>
      </c>
      <c r="E23" s="10">
        <v>91.53</v>
      </c>
      <c r="F23" s="10">
        <v>91.01</v>
      </c>
    </row>
    <row r="24" spans="1:10" x14ac:dyDescent="0.25">
      <c r="A24" s="9"/>
      <c r="B24" s="9" t="s">
        <v>23</v>
      </c>
      <c r="C24" s="10">
        <v>91.28</v>
      </c>
      <c r="D24" s="10">
        <v>91.59</v>
      </c>
      <c r="E24" s="10">
        <v>91.29</v>
      </c>
      <c r="F24" s="10">
        <v>91.26</v>
      </c>
    </row>
    <row r="25" spans="1:10" x14ac:dyDescent="0.25">
      <c r="A25" s="9"/>
      <c r="B25" s="9" t="s">
        <v>24</v>
      </c>
      <c r="C25" s="10">
        <v>92.91</v>
      </c>
      <c r="D25" s="10">
        <v>93.16</v>
      </c>
      <c r="E25" s="10">
        <v>92.15</v>
      </c>
      <c r="F25" s="10">
        <v>92.49</v>
      </c>
    </row>
    <row r="26" spans="1:10" x14ac:dyDescent="0.25">
      <c r="A26" t="s">
        <v>31</v>
      </c>
      <c r="G26" t="s">
        <v>35</v>
      </c>
    </row>
    <row r="27" spans="1:10" x14ac:dyDescent="0.25">
      <c r="A27" s="4" t="s">
        <v>12</v>
      </c>
      <c r="B27" s="4" t="s">
        <v>13</v>
      </c>
      <c r="C27" s="4" t="s">
        <v>40</v>
      </c>
      <c r="D27" s="4" t="s">
        <v>2</v>
      </c>
      <c r="E27" s="4" t="s">
        <v>3</v>
      </c>
      <c r="F27" s="4" t="s">
        <v>11</v>
      </c>
      <c r="G27" s="4" t="s">
        <v>34</v>
      </c>
      <c r="H27" s="4" t="s">
        <v>2</v>
      </c>
      <c r="I27" s="4" t="s">
        <v>3</v>
      </c>
      <c r="J27" s="4" t="s">
        <v>11</v>
      </c>
    </row>
    <row r="28" spans="1:10" x14ac:dyDescent="0.25">
      <c r="A28" s="3">
        <v>1</v>
      </c>
      <c r="B28" s="3" t="s">
        <v>19</v>
      </c>
      <c r="C28" s="14">
        <v>97.28</v>
      </c>
      <c r="D28" s="14">
        <v>97.27</v>
      </c>
      <c r="E28" s="14">
        <v>97.27</v>
      </c>
      <c r="F28" s="14">
        <v>97.27</v>
      </c>
      <c r="G28">
        <f>AVERAGE(C28:C33)</f>
        <v>96.643333333333331</v>
      </c>
      <c r="H28">
        <f t="shared" ref="H28:J28" si="4">AVERAGE(D28:D33)</f>
        <v>96.666666666666671</v>
      </c>
      <c r="I28">
        <f t="shared" si="4"/>
        <v>96.62166666666667</v>
      </c>
      <c r="J28">
        <f t="shared" si="4"/>
        <v>96.62166666666667</v>
      </c>
    </row>
    <row r="29" spans="1:10" x14ac:dyDescent="0.25">
      <c r="A29" s="3"/>
      <c r="B29" s="3" t="s">
        <v>20</v>
      </c>
      <c r="C29" s="14">
        <v>97.01</v>
      </c>
      <c r="D29" s="14">
        <v>96.89</v>
      </c>
      <c r="E29" s="14">
        <v>97.17</v>
      </c>
      <c r="F29" s="14">
        <v>96.99</v>
      </c>
    </row>
    <row r="30" spans="1:10" x14ac:dyDescent="0.25">
      <c r="A30" s="3"/>
      <c r="B30" s="3" t="s">
        <v>21</v>
      </c>
      <c r="C30" s="14">
        <v>95.65</v>
      </c>
      <c r="D30" s="14">
        <v>95.81</v>
      </c>
      <c r="E30" s="14">
        <v>95.55</v>
      </c>
      <c r="F30" s="14">
        <v>95.63</v>
      </c>
    </row>
    <row r="31" spans="1:10" x14ac:dyDescent="0.25">
      <c r="A31" s="3"/>
      <c r="B31" s="3" t="s">
        <v>22</v>
      </c>
      <c r="C31" s="14">
        <v>96.19</v>
      </c>
      <c r="D31" s="14">
        <v>96.21</v>
      </c>
      <c r="E31" s="14">
        <v>96.09</v>
      </c>
      <c r="F31" s="14">
        <v>96.15</v>
      </c>
    </row>
    <row r="32" spans="1:10" x14ac:dyDescent="0.25">
      <c r="A32" s="3"/>
      <c r="B32" s="3" t="s">
        <v>23</v>
      </c>
      <c r="C32" s="14">
        <v>97</v>
      </c>
      <c r="D32" s="14">
        <v>97.07</v>
      </c>
      <c r="E32" s="14">
        <v>97.01</v>
      </c>
      <c r="F32" s="14">
        <v>97</v>
      </c>
    </row>
    <row r="33" spans="1:10" x14ac:dyDescent="0.25">
      <c r="A33" s="3"/>
      <c r="B33" s="3" t="s">
        <v>24</v>
      </c>
      <c r="C33" s="14">
        <v>96.73</v>
      </c>
      <c r="D33" s="14">
        <v>96.75</v>
      </c>
      <c r="E33" s="14">
        <v>96.64</v>
      </c>
      <c r="F33" s="14">
        <v>96.69</v>
      </c>
    </row>
    <row r="34" spans="1:10" x14ac:dyDescent="0.25">
      <c r="A34" s="2">
        <v>2</v>
      </c>
      <c r="B34" s="2" t="s">
        <v>19</v>
      </c>
      <c r="C34" s="15">
        <v>98.37</v>
      </c>
      <c r="D34" s="15">
        <v>98.4</v>
      </c>
      <c r="E34" s="15">
        <v>98.33</v>
      </c>
      <c r="F34" s="15">
        <v>98.36</v>
      </c>
      <c r="G34">
        <f>AVERAGE(C34:C39)</f>
        <v>97.823333333333338</v>
      </c>
      <c r="H34">
        <f t="shared" ref="H34:J34" si="5">AVERAGE(D34:D39)</f>
        <v>97.833333333333329</v>
      </c>
      <c r="I34">
        <f t="shared" si="5"/>
        <v>97.829999999999984</v>
      </c>
      <c r="J34">
        <f t="shared" si="5"/>
        <v>97.808333333333323</v>
      </c>
    </row>
    <row r="35" spans="1:10" x14ac:dyDescent="0.25">
      <c r="A35" s="2"/>
      <c r="B35" s="2" t="s">
        <v>20</v>
      </c>
      <c r="C35" s="15">
        <v>96.74</v>
      </c>
      <c r="D35" s="15">
        <v>96.61</v>
      </c>
      <c r="E35" s="15">
        <v>96.92</v>
      </c>
      <c r="F35" s="15">
        <v>96.72</v>
      </c>
    </row>
    <row r="36" spans="1:10" x14ac:dyDescent="0.25">
      <c r="A36" s="2"/>
      <c r="B36" s="2" t="s">
        <v>21</v>
      </c>
      <c r="C36" s="15">
        <v>97.28</v>
      </c>
      <c r="D36" s="15">
        <v>97.52</v>
      </c>
      <c r="E36" s="15">
        <v>97.16</v>
      </c>
      <c r="F36" s="15">
        <v>97.27</v>
      </c>
    </row>
    <row r="37" spans="1:10" x14ac:dyDescent="0.25">
      <c r="A37" s="2"/>
      <c r="B37" s="2" t="s">
        <v>22</v>
      </c>
      <c r="C37" s="15">
        <v>98.37</v>
      </c>
      <c r="D37" s="15">
        <v>98.3</v>
      </c>
      <c r="E37" s="15">
        <v>98.41</v>
      </c>
      <c r="F37" s="15">
        <v>98.35</v>
      </c>
    </row>
    <row r="38" spans="1:10" x14ac:dyDescent="0.25">
      <c r="A38" s="2"/>
      <c r="B38" s="2" t="s">
        <v>23</v>
      </c>
      <c r="C38" s="15">
        <v>98.36</v>
      </c>
      <c r="D38" s="15">
        <v>98.38</v>
      </c>
      <c r="E38" s="15">
        <v>98.37</v>
      </c>
      <c r="F38" s="15">
        <v>98.36</v>
      </c>
    </row>
    <row r="39" spans="1:10" x14ac:dyDescent="0.25">
      <c r="A39" s="2"/>
      <c r="B39" s="2" t="s">
        <v>24</v>
      </c>
      <c r="C39" s="15">
        <v>97.82</v>
      </c>
      <c r="D39" s="15">
        <v>97.79</v>
      </c>
      <c r="E39" s="15">
        <v>97.79</v>
      </c>
      <c r="F39" s="15">
        <v>97.79</v>
      </c>
    </row>
    <row r="40" spans="1:10" x14ac:dyDescent="0.25">
      <c r="A40" s="7">
        <v>3</v>
      </c>
      <c r="B40" s="7" t="s">
        <v>19</v>
      </c>
      <c r="C40" s="16">
        <v>91.03</v>
      </c>
      <c r="D40" s="16">
        <v>91.08</v>
      </c>
      <c r="E40" s="16">
        <v>90.91</v>
      </c>
      <c r="F40" s="16">
        <v>90.98</v>
      </c>
      <c r="G40">
        <f>AVERAGE(C40:C45)</f>
        <v>93.2</v>
      </c>
      <c r="H40">
        <f t="shared" ref="H40:J40" si="6">AVERAGE(D40:D45)</f>
        <v>93.225000000000009</v>
      </c>
      <c r="I40">
        <f t="shared" si="6"/>
        <v>93.21</v>
      </c>
      <c r="J40">
        <f t="shared" si="6"/>
        <v>93.163333333333341</v>
      </c>
    </row>
    <row r="41" spans="1:10" x14ac:dyDescent="0.25">
      <c r="A41" s="7"/>
      <c r="B41" s="7" t="s">
        <v>20</v>
      </c>
      <c r="C41" s="16">
        <v>91.03</v>
      </c>
      <c r="D41" s="16">
        <v>91.06</v>
      </c>
      <c r="E41" s="16">
        <v>91.45</v>
      </c>
      <c r="F41" s="16">
        <v>91.01</v>
      </c>
    </row>
    <row r="42" spans="1:10" x14ac:dyDescent="0.25">
      <c r="A42" s="7"/>
      <c r="B42" s="7" t="s">
        <v>21</v>
      </c>
      <c r="C42" s="16">
        <v>94.29</v>
      </c>
      <c r="D42" s="16">
        <v>94.36</v>
      </c>
      <c r="E42" s="16">
        <v>94.22</v>
      </c>
      <c r="F42" s="16">
        <v>94.27</v>
      </c>
    </row>
    <row r="43" spans="1:10" x14ac:dyDescent="0.25">
      <c r="A43" s="7"/>
      <c r="B43" s="7" t="s">
        <v>22</v>
      </c>
      <c r="C43" s="16">
        <v>91.03</v>
      </c>
      <c r="D43" s="16">
        <v>90.87</v>
      </c>
      <c r="E43" s="16">
        <v>91.13</v>
      </c>
      <c r="F43" s="16">
        <v>90.96</v>
      </c>
    </row>
    <row r="44" spans="1:10" x14ac:dyDescent="0.25">
      <c r="A44" s="7"/>
      <c r="B44" s="7" t="s">
        <v>23</v>
      </c>
      <c r="C44" s="16">
        <v>96.18</v>
      </c>
      <c r="D44" s="16">
        <v>96.2</v>
      </c>
      <c r="E44" s="16">
        <v>96.12</v>
      </c>
      <c r="F44" s="16">
        <v>96.18</v>
      </c>
    </row>
    <row r="45" spans="1:10" x14ac:dyDescent="0.25">
      <c r="A45" s="7"/>
      <c r="B45" s="7" t="s">
        <v>24</v>
      </c>
      <c r="C45" s="16">
        <v>95.64</v>
      </c>
      <c r="D45" s="16">
        <v>95.78</v>
      </c>
      <c r="E45" s="16">
        <v>95.43</v>
      </c>
      <c r="F45" s="16">
        <v>95.58</v>
      </c>
    </row>
    <row r="46" spans="1:10" x14ac:dyDescent="0.25">
      <c r="A46" s="9">
        <v>4</v>
      </c>
      <c r="B46" s="9" t="s">
        <v>19</v>
      </c>
      <c r="C46" s="13">
        <v>89.94</v>
      </c>
      <c r="D46" s="13">
        <v>89.89</v>
      </c>
      <c r="E46" s="13">
        <v>89.96</v>
      </c>
      <c r="F46" s="13">
        <v>89.91</v>
      </c>
      <c r="G46">
        <f>AVERAGE(C46:C51)</f>
        <v>88.983333333333348</v>
      </c>
      <c r="H46">
        <f t="shared" ref="H46:J46" si="7">AVERAGE(D46:D51)</f>
        <v>88.975000000000009</v>
      </c>
      <c r="I46">
        <f t="shared" si="7"/>
        <v>88.935000000000002</v>
      </c>
      <c r="J46">
        <f t="shared" si="7"/>
        <v>88.913333333333341</v>
      </c>
    </row>
    <row r="47" spans="1:10" x14ac:dyDescent="0.25">
      <c r="A47" s="9"/>
      <c r="B47" s="9" t="s">
        <v>20</v>
      </c>
      <c r="C47" s="13">
        <v>88.86</v>
      </c>
      <c r="D47" s="13">
        <v>88.7</v>
      </c>
      <c r="E47" s="13">
        <v>88.94</v>
      </c>
      <c r="F47" s="13">
        <v>88.79</v>
      </c>
    </row>
    <row r="48" spans="1:10" x14ac:dyDescent="0.25">
      <c r="A48" s="9"/>
      <c r="B48" s="9" t="s">
        <v>21</v>
      </c>
      <c r="C48" s="13">
        <v>86.41</v>
      </c>
      <c r="D48" s="13">
        <v>86.75</v>
      </c>
      <c r="E48" s="13">
        <v>86.19</v>
      </c>
      <c r="F48" s="13">
        <v>86.31</v>
      </c>
    </row>
    <row r="49" spans="1:10" x14ac:dyDescent="0.25">
      <c r="A49" s="9"/>
      <c r="B49" s="9" t="s">
        <v>22</v>
      </c>
      <c r="C49" s="13">
        <v>90.49</v>
      </c>
      <c r="D49" s="13">
        <v>90.33</v>
      </c>
      <c r="E49" s="13">
        <v>90.53</v>
      </c>
      <c r="F49" s="13">
        <v>90.41</v>
      </c>
    </row>
    <row r="50" spans="1:10" x14ac:dyDescent="0.25">
      <c r="A50" s="9"/>
      <c r="B50" s="9" t="s">
        <v>23</v>
      </c>
      <c r="C50" s="13">
        <v>88.55</v>
      </c>
      <c r="D50" s="13">
        <v>88.56</v>
      </c>
      <c r="E50" s="13">
        <v>88.56</v>
      </c>
      <c r="F50" s="13">
        <v>88.55</v>
      </c>
    </row>
    <row r="51" spans="1:10" x14ac:dyDescent="0.25">
      <c r="A51" s="9"/>
      <c r="B51" s="9" t="s">
        <v>24</v>
      </c>
      <c r="C51" s="13">
        <v>89.65</v>
      </c>
      <c r="D51" s="13">
        <v>89.62</v>
      </c>
      <c r="E51" s="13">
        <v>89.43</v>
      </c>
      <c r="F51" s="13">
        <v>89.51</v>
      </c>
    </row>
    <row r="54" spans="1:10" x14ac:dyDescent="0.25">
      <c r="A54" t="s">
        <v>33</v>
      </c>
      <c r="G54" t="s">
        <v>35</v>
      </c>
    </row>
    <row r="55" spans="1:10" x14ac:dyDescent="0.25">
      <c r="A55" s="4" t="s">
        <v>12</v>
      </c>
      <c r="B55" s="4" t="s">
        <v>13</v>
      </c>
      <c r="C55" s="4" t="s">
        <v>40</v>
      </c>
      <c r="D55" s="4" t="s">
        <v>2</v>
      </c>
      <c r="E55" s="4" t="s">
        <v>3</v>
      </c>
      <c r="F55" s="4" t="s">
        <v>11</v>
      </c>
      <c r="G55" s="4" t="s">
        <v>34</v>
      </c>
      <c r="H55" s="4" t="s">
        <v>2</v>
      </c>
      <c r="I55" s="4" t="s">
        <v>3</v>
      </c>
      <c r="J55" s="4" t="s">
        <v>11</v>
      </c>
    </row>
    <row r="56" spans="1:10" x14ac:dyDescent="0.25">
      <c r="A56" s="3">
        <v>1</v>
      </c>
      <c r="B56" s="3" t="s">
        <v>19</v>
      </c>
      <c r="C56">
        <v>96.73</v>
      </c>
      <c r="D56">
        <v>96.81</v>
      </c>
      <c r="E56">
        <v>96.67</v>
      </c>
      <c r="F56">
        <v>96.73</v>
      </c>
      <c r="G56">
        <f>AVERAGE(C56:C61)</f>
        <v>96.826666666666668</v>
      </c>
      <c r="H56">
        <f t="shared" ref="H56:J56" si="8">AVERAGE(D56:D61)</f>
        <v>96.861666666666665</v>
      </c>
      <c r="I56">
        <f t="shared" si="8"/>
        <v>96.783333333333346</v>
      </c>
      <c r="J56">
        <f t="shared" si="8"/>
        <v>96.806666666666672</v>
      </c>
    </row>
    <row r="57" spans="1:10" x14ac:dyDescent="0.25">
      <c r="A57" s="3"/>
      <c r="B57" s="3" t="s">
        <v>20</v>
      </c>
      <c r="C57">
        <v>97.01</v>
      </c>
      <c r="D57">
        <v>96.89</v>
      </c>
      <c r="E57">
        <v>97.12</v>
      </c>
      <c r="F57">
        <v>96.99</v>
      </c>
    </row>
    <row r="58" spans="1:10" x14ac:dyDescent="0.25">
      <c r="A58" s="3"/>
      <c r="B58" s="3" t="s">
        <v>21</v>
      </c>
      <c r="C58">
        <v>95.11</v>
      </c>
      <c r="D58">
        <v>95.09</v>
      </c>
      <c r="E58">
        <v>95.09</v>
      </c>
      <c r="F58">
        <v>95.09</v>
      </c>
    </row>
    <row r="59" spans="1:10" x14ac:dyDescent="0.25">
      <c r="A59" s="3"/>
      <c r="B59" s="3" t="s">
        <v>22</v>
      </c>
      <c r="C59">
        <v>96.47</v>
      </c>
      <c r="D59">
        <v>96.67</v>
      </c>
      <c r="E59">
        <v>96.23</v>
      </c>
      <c r="F59">
        <v>96.41</v>
      </c>
    </row>
    <row r="60" spans="1:10" x14ac:dyDescent="0.25">
      <c r="A60" s="3"/>
      <c r="B60" s="3" t="s">
        <v>23</v>
      </c>
      <c r="C60">
        <v>97.55</v>
      </c>
      <c r="D60">
        <v>97.61</v>
      </c>
      <c r="E60">
        <v>97.55</v>
      </c>
      <c r="F60">
        <v>97.55</v>
      </c>
    </row>
    <row r="61" spans="1:10" x14ac:dyDescent="0.25">
      <c r="A61" s="3"/>
      <c r="B61" s="3" t="s">
        <v>24</v>
      </c>
      <c r="C61">
        <v>98.09</v>
      </c>
      <c r="D61">
        <v>98.1</v>
      </c>
      <c r="E61">
        <v>98.04</v>
      </c>
      <c r="F61">
        <v>98.07</v>
      </c>
    </row>
    <row r="62" spans="1:10" x14ac:dyDescent="0.25">
      <c r="A62" s="2">
        <v>2</v>
      </c>
      <c r="B62" s="2" t="s">
        <v>19</v>
      </c>
      <c r="C62">
        <v>98.37</v>
      </c>
      <c r="D62">
        <v>98.39</v>
      </c>
      <c r="E62">
        <v>98.33</v>
      </c>
      <c r="F62">
        <v>98.36</v>
      </c>
      <c r="G62">
        <f>AVERAGE(C62:C67)</f>
        <v>97.913333333333341</v>
      </c>
      <c r="H62">
        <f t="shared" ref="H62:J62" si="9">AVERAGE(D62:D67)</f>
        <v>97.92</v>
      </c>
      <c r="I62">
        <f t="shared" si="9"/>
        <v>97.910000000000011</v>
      </c>
      <c r="J62">
        <f t="shared" si="9"/>
        <v>97.899999999999991</v>
      </c>
    </row>
    <row r="63" spans="1:10" x14ac:dyDescent="0.25">
      <c r="A63" s="2"/>
      <c r="B63" s="2" t="s">
        <v>20</v>
      </c>
      <c r="C63">
        <v>96.74</v>
      </c>
      <c r="D63">
        <v>96.61</v>
      </c>
      <c r="E63">
        <v>96.92</v>
      </c>
      <c r="F63">
        <v>96.72</v>
      </c>
    </row>
    <row r="64" spans="1:10" x14ac:dyDescent="0.25">
      <c r="A64" s="2"/>
      <c r="B64" s="2" t="s">
        <v>21</v>
      </c>
      <c r="C64">
        <v>98.09</v>
      </c>
      <c r="D64">
        <v>98.24</v>
      </c>
      <c r="E64">
        <v>98.01</v>
      </c>
      <c r="F64">
        <v>98.09</v>
      </c>
    </row>
    <row r="65" spans="1:10" x14ac:dyDescent="0.25">
      <c r="A65" s="2"/>
      <c r="B65" s="2" t="s">
        <v>22</v>
      </c>
      <c r="C65">
        <v>97.55</v>
      </c>
      <c r="D65">
        <v>97.62</v>
      </c>
      <c r="E65">
        <v>97.44</v>
      </c>
      <c r="F65">
        <v>97.52</v>
      </c>
    </row>
    <row r="66" spans="1:10" x14ac:dyDescent="0.25">
      <c r="A66" s="2"/>
      <c r="B66" s="2" t="s">
        <v>23</v>
      </c>
      <c r="C66">
        <v>98.64</v>
      </c>
      <c r="D66">
        <v>98.65</v>
      </c>
      <c r="E66">
        <v>98.64</v>
      </c>
      <c r="F66">
        <v>98.63</v>
      </c>
    </row>
    <row r="67" spans="1:10" x14ac:dyDescent="0.25">
      <c r="A67" s="2"/>
      <c r="B67" s="2" t="s">
        <v>24</v>
      </c>
      <c r="C67">
        <v>98.09</v>
      </c>
      <c r="D67">
        <v>98.01</v>
      </c>
      <c r="E67">
        <v>98.12</v>
      </c>
      <c r="F67">
        <v>98.08</v>
      </c>
    </row>
    <row r="68" spans="1:10" x14ac:dyDescent="0.25">
      <c r="A68" s="7">
        <v>3</v>
      </c>
      <c r="B68" s="7" t="s">
        <v>19</v>
      </c>
      <c r="C68">
        <v>91.85</v>
      </c>
      <c r="D68">
        <v>91.83</v>
      </c>
      <c r="E68">
        <v>91.98</v>
      </c>
      <c r="F68">
        <v>91.84</v>
      </c>
      <c r="G68">
        <f>AVERAGE(C68:C73)</f>
        <v>93.066666666666677</v>
      </c>
      <c r="H68">
        <f t="shared" ref="H68:J68" si="10">AVERAGE(D68:D73)</f>
        <v>92.99666666666667</v>
      </c>
      <c r="I68">
        <f t="shared" si="10"/>
        <v>93.128333333333345</v>
      </c>
      <c r="J68">
        <f t="shared" si="10"/>
        <v>94.036666666666676</v>
      </c>
    </row>
    <row r="69" spans="1:10" x14ac:dyDescent="0.25">
      <c r="A69" s="7"/>
      <c r="B69" s="7" t="s">
        <v>20</v>
      </c>
      <c r="C69">
        <v>92.12</v>
      </c>
      <c r="D69">
        <v>91.98</v>
      </c>
      <c r="E69">
        <v>92.28</v>
      </c>
      <c r="F69">
        <v>98.08</v>
      </c>
    </row>
    <row r="70" spans="1:10" x14ac:dyDescent="0.25">
      <c r="A70" s="7"/>
      <c r="B70" s="7" t="s">
        <v>21</v>
      </c>
      <c r="C70">
        <v>94.02</v>
      </c>
      <c r="D70">
        <v>94.03</v>
      </c>
      <c r="E70">
        <v>93.98</v>
      </c>
      <c r="F70">
        <v>94.01</v>
      </c>
    </row>
    <row r="71" spans="1:10" x14ac:dyDescent="0.25">
      <c r="A71" s="7"/>
      <c r="B71" s="7" t="s">
        <v>22</v>
      </c>
      <c r="C71">
        <v>90.49</v>
      </c>
      <c r="D71">
        <v>90.34</v>
      </c>
      <c r="E71">
        <v>90.47</v>
      </c>
      <c r="F71">
        <v>90.4</v>
      </c>
    </row>
    <row r="72" spans="1:10" x14ac:dyDescent="0.25">
      <c r="A72" s="7"/>
      <c r="B72" s="7" t="s">
        <v>23</v>
      </c>
      <c r="C72">
        <v>94.55</v>
      </c>
      <c r="D72">
        <v>94.57</v>
      </c>
      <c r="E72">
        <v>94.55</v>
      </c>
      <c r="F72">
        <v>94.55</v>
      </c>
    </row>
    <row r="73" spans="1:10" x14ac:dyDescent="0.25">
      <c r="A73" s="7"/>
      <c r="B73" s="7" t="s">
        <v>24</v>
      </c>
      <c r="C73">
        <v>95.37</v>
      </c>
      <c r="D73">
        <v>95.23</v>
      </c>
      <c r="E73">
        <v>95.51</v>
      </c>
      <c r="F73">
        <v>95.34</v>
      </c>
    </row>
    <row r="74" spans="1:10" x14ac:dyDescent="0.25">
      <c r="A74" s="9">
        <v>4</v>
      </c>
      <c r="B74" s="9" t="s">
        <v>19</v>
      </c>
      <c r="C74">
        <v>87.5</v>
      </c>
      <c r="D74">
        <v>87.56</v>
      </c>
      <c r="E74">
        <v>87.68</v>
      </c>
      <c r="F74">
        <v>87.49</v>
      </c>
      <c r="G74">
        <f>AVERAGE(C74:C79)</f>
        <v>88.668333333333337</v>
      </c>
      <c r="H74">
        <f t="shared" ref="H74:J74" si="11">AVERAGE(D74:D79)</f>
        <v>88.891666666666666</v>
      </c>
      <c r="I74">
        <f t="shared" si="11"/>
        <v>88.82</v>
      </c>
      <c r="J74">
        <f t="shared" si="11"/>
        <v>88.62166666666667</v>
      </c>
    </row>
    <row r="75" spans="1:10" x14ac:dyDescent="0.25">
      <c r="A75" s="9"/>
      <c r="B75" s="9" t="s">
        <v>20</v>
      </c>
      <c r="C75">
        <v>88.59</v>
      </c>
      <c r="D75">
        <v>88.49</v>
      </c>
      <c r="E75">
        <v>88.85</v>
      </c>
      <c r="F75">
        <v>88.55</v>
      </c>
    </row>
    <row r="76" spans="1:10" x14ac:dyDescent="0.25">
      <c r="A76" s="9"/>
      <c r="B76" s="9" t="s">
        <v>21</v>
      </c>
      <c r="C76">
        <v>86.68</v>
      </c>
      <c r="D76">
        <v>86.79</v>
      </c>
      <c r="E76">
        <v>86.55</v>
      </c>
      <c r="F76">
        <v>86.62</v>
      </c>
    </row>
    <row r="77" spans="1:10" x14ac:dyDescent="0.25">
      <c r="A77" s="9"/>
      <c r="B77" s="9" t="s">
        <v>22</v>
      </c>
      <c r="C77">
        <v>89.4</v>
      </c>
      <c r="D77">
        <v>90.03</v>
      </c>
      <c r="E77">
        <v>90.22</v>
      </c>
      <c r="F77">
        <v>89.4</v>
      </c>
    </row>
    <row r="78" spans="1:10" x14ac:dyDescent="0.25">
      <c r="A78" s="9"/>
      <c r="B78" s="9" t="s">
        <v>23</v>
      </c>
      <c r="C78">
        <v>88.83</v>
      </c>
      <c r="D78">
        <v>89.44</v>
      </c>
      <c r="E78">
        <v>88.84</v>
      </c>
      <c r="F78">
        <v>88.79</v>
      </c>
    </row>
    <row r="79" spans="1:10" x14ac:dyDescent="0.25">
      <c r="A79" s="9"/>
      <c r="B79" s="9" t="s">
        <v>24</v>
      </c>
      <c r="C79">
        <v>91.01</v>
      </c>
      <c r="D79">
        <v>91.04</v>
      </c>
      <c r="E79">
        <v>90.78</v>
      </c>
      <c r="F79">
        <v>90.88</v>
      </c>
    </row>
    <row r="81" spans="1:10" x14ac:dyDescent="0.25">
      <c r="A81" t="s">
        <v>42</v>
      </c>
      <c r="G81" t="s">
        <v>35</v>
      </c>
    </row>
    <row r="82" spans="1:10" x14ac:dyDescent="0.25">
      <c r="A82" s="4" t="s">
        <v>12</v>
      </c>
      <c r="B82" s="4" t="s">
        <v>13</v>
      </c>
      <c r="C82" s="4" t="s">
        <v>40</v>
      </c>
      <c r="D82" s="4" t="s">
        <v>2</v>
      </c>
      <c r="E82" s="4" t="s">
        <v>3</v>
      </c>
      <c r="F82" s="4" t="s">
        <v>11</v>
      </c>
      <c r="G82" s="4" t="s">
        <v>34</v>
      </c>
      <c r="H82" s="4" t="s">
        <v>2</v>
      </c>
      <c r="I82" s="4" t="s">
        <v>3</v>
      </c>
      <c r="J82" s="4" t="s">
        <v>11</v>
      </c>
    </row>
    <row r="83" spans="1:10" x14ac:dyDescent="0.25">
      <c r="A83" s="3">
        <v>1</v>
      </c>
      <c r="B83" s="3" t="s">
        <v>19</v>
      </c>
      <c r="C83">
        <v>97.28</v>
      </c>
      <c r="D83">
        <v>97.24</v>
      </c>
      <c r="E83">
        <v>97.34</v>
      </c>
      <c r="F83">
        <v>97.28</v>
      </c>
      <c r="G83">
        <f>AVERAGE(C83:C88)</f>
        <v>98.958333333333329</v>
      </c>
      <c r="H83">
        <f t="shared" ref="H83:J83" si="12">AVERAGE(D83:D88)</f>
        <v>98.96</v>
      </c>
      <c r="I83">
        <f t="shared" si="12"/>
        <v>98.946666666666673</v>
      </c>
      <c r="J83">
        <f t="shared" si="12"/>
        <v>98.951666666666668</v>
      </c>
    </row>
    <row r="84" spans="1:10" x14ac:dyDescent="0.25">
      <c r="A84" s="3"/>
      <c r="B84" s="3" t="s">
        <v>20</v>
      </c>
      <c r="C84">
        <v>97.55</v>
      </c>
      <c r="D84">
        <v>97.56</v>
      </c>
      <c r="E84">
        <v>97.5</v>
      </c>
      <c r="F84">
        <v>97.53</v>
      </c>
    </row>
    <row r="85" spans="1:10" x14ac:dyDescent="0.25">
      <c r="A85" s="3"/>
      <c r="B85" s="3" t="s">
        <v>21</v>
      </c>
      <c r="C85">
        <v>99.46</v>
      </c>
      <c r="D85">
        <v>99.45</v>
      </c>
      <c r="E85">
        <v>99.45</v>
      </c>
      <c r="F85">
        <v>99.45</v>
      </c>
    </row>
    <row r="86" spans="1:10" x14ac:dyDescent="0.25">
      <c r="A86" s="3"/>
      <c r="B86" s="3" t="s">
        <v>22</v>
      </c>
      <c r="C86">
        <v>99.46</v>
      </c>
      <c r="D86">
        <v>99.51</v>
      </c>
      <c r="E86">
        <v>99.39</v>
      </c>
      <c r="F86">
        <v>99.45</v>
      </c>
    </row>
    <row r="87" spans="1:10" x14ac:dyDescent="0.25">
      <c r="A87" s="3"/>
      <c r="B87" s="3" t="s">
        <v>23</v>
      </c>
      <c r="C87">
        <v>100</v>
      </c>
      <c r="D87">
        <v>100</v>
      </c>
      <c r="E87">
        <v>100</v>
      </c>
      <c r="F87">
        <v>100</v>
      </c>
    </row>
    <row r="88" spans="1:10" x14ac:dyDescent="0.25">
      <c r="A88" s="3"/>
      <c r="B88" s="3" t="s">
        <v>24</v>
      </c>
      <c r="C88">
        <v>100</v>
      </c>
      <c r="D88">
        <v>100</v>
      </c>
      <c r="E88">
        <v>100</v>
      </c>
      <c r="F88">
        <v>100</v>
      </c>
    </row>
    <row r="89" spans="1:10" x14ac:dyDescent="0.25">
      <c r="A89" s="2">
        <v>2</v>
      </c>
      <c r="B89" s="2" t="s">
        <v>19</v>
      </c>
      <c r="C89">
        <v>95.65</v>
      </c>
      <c r="D89">
        <v>95.61</v>
      </c>
      <c r="E89">
        <v>95.67</v>
      </c>
      <c r="F89">
        <v>95.64</v>
      </c>
      <c r="G89">
        <f>AVERAGE(C89:C94)</f>
        <v>97.87</v>
      </c>
      <c r="H89">
        <f t="shared" ref="H89:J89" si="13">AVERAGE(D89:D94)</f>
        <v>97.891666666666666</v>
      </c>
      <c r="I89">
        <f t="shared" si="13"/>
        <v>97.82</v>
      </c>
      <c r="J89">
        <f t="shared" si="13"/>
        <v>97.851666666666674</v>
      </c>
    </row>
    <row r="90" spans="1:10" x14ac:dyDescent="0.25">
      <c r="A90" s="2"/>
      <c r="B90" s="2" t="s">
        <v>20</v>
      </c>
      <c r="C90">
        <v>96.47</v>
      </c>
      <c r="D90">
        <v>96.58</v>
      </c>
      <c r="E90">
        <v>96.29</v>
      </c>
      <c r="F90">
        <v>96.42</v>
      </c>
    </row>
    <row r="91" spans="1:10" x14ac:dyDescent="0.25">
      <c r="A91" s="2"/>
      <c r="B91" s="2" t="s">
        <v>21</v>
      </c>
      <c r="C91">
        <v>99.73</v>
      </c>
      <c r="D91">
        <v>99.74</v>
      </c>
      <c r="E91">
        <v>99.71</v>
      </c>
      <c r="F91">
        <v>99.73</v>
      </c>
    </row>
    <row r="92" spans="1:10" x14ac:dyDescent="0.25">
      <c r="A92" s="2"/>
      <c r="B92" s="2" t="s">
        <v>22</v>
      </c>
      <c r="C92">
        <v>96.47</v>
      </c>
      <c r="D92">
        <v>96.51</v>
      </c>
      <c r="E92">
        <v>96.34</v>
      </c>
      <c r="F92">
        <v>96.42</v>
      </c>
    </row>
    <row r="93" spans="1:10" x14ac:dyDescent="0.25">
      <c r="A93" s="2"/>
      <c r="B93" s="2" t="s">
        <v>23</v>
      </c>
      <c r="C93">
        <v>99.45</v>
      </c>
      <c r="D93">
        <v>99.46</v>
      </c>
      <c r="E93">
        <v>99.46</v>
      </c>
      <c r="F93">
        <v>99.45</v>
      </c>
    </row>
    <row r="94" spans="1:10" x14ac:dyDescent="0.25">
      <c r="A94" s="2"/>
      <c r="B94" s="2" t="s">
        <v>24</v>
      </c>
      <c r="C94">
        <v>99.45</v>
      </c>
      <c r="D94">
        <v>99.45</v>
      </c>
      <c r="E94">
        <v>99.45</v>
      </c>
      <c r="F94">
        <v>99.45</v>
      </c>
    </row>
    <row r="95" spans="1:10" x14ac:dyDescent="0.25">
      <c r="A95" s="7">
        <v>3</v>
      </c>
      <c r="B95" s="7" t="s">
        <v>19</v>
      </c>
      <c r="C95">
        <v>84.51</v>
      </c>
      <c r="D95">
        <v>84.51</v>
      </c>
      <c r="E95">
        <v>84.37</v>
      </c>
      <c r="F95">
        <v>84.43</v>
      </c>
      <c r="G95">
        <f>AVERAGE(C95:C100)</f>
        <v>89.98</v>
      </c>
      <c r="H95">
        <f t="shared" ref="H95:J95" si="14">AVERAGE(D95:D100)</f>
        <v>90.051666666666677</v>
      </c>
      <c r="I95">
        <f t="shared" si="14"/>
        <v>89.84333333333332</v>
      </c>
      <c r="J95">
        <f t="shared" si="14"/>
        <v>89.906666666666652</v>
      </c>
    </row>
    <row r="96" spans="1:10" x14ac:dyDescent="0.25">
      <c r="A96" s="7"/>
      <c r="B96" s="7" t="s">
        <v>20</v>
      </c>
      <c r="C96">
        <v>88.85</v>
      </c>
      <c r="D96">
        <v>88.7</v>
      </c>
      <c r="E96">
        <v>88.94</v>
      </c>
      <c r="F96">
        <v>88.79</v>
      </c>
    </row>
    <row r="97" spans="1:10" x14ac:dyDescent="0.25">
      <c r="A97" s="7"/>
      <c r="B97" s="7" t="s">
        <v>21</v>
      </c>
      <c r="C97">
        <v>89.94</v>
      </c>
      <c r="D97">
        <v>90.03</v>
      </c>
      <c r="E97">
        <v>89.84</v>
      </c>
      <c r="F97">
        <v>89.91</v>
      </c>
    </row>
    <row r="98" spans="1:10" x14ac:dyDescent="0.25">
      <c r="A98" s="7"/>
      <c r="B98" s="7" t="s">
        <v>22</v>
      </c>
      <c r="C98">
        <v>91.57</v>
      </c>
      <c r="D98">
        <v>92.06</v>
      </c>
      <c r="E98">
        <v>91.06</v>
      </c>
      <c r="F98">
        <v>91.39</v>
      </c>
    </row>
    <row r="99" spans="1:10" x14ac:dyDescent="0.25">
      <c r="A99" s="7"/>
      <c r="B99" s="7" t="s">
        <v>23</v>
      </c>
      <c r="C99">
        <v>92.37</v>
      </c>
      <c r="D99">
        <v>92.37</v>
      </c>
      <c r="E99">
        <v>92.37</v>
      </c>
      <c r="F99">
        <v>92.37</v>
      </c>
    </row>
    <row r="100" spans="1:10" x14ac:dyDescent="0.25">
      <c r="A100" s="7"/>
      <c r="B100" s="7" t="s">
        <v>24</v>
      </c>
      <c r="C100">
        <v>92.64</v>
      </c>
      <c r="D100">
        <v>92.64</v>
      </c>
      <c r="E100">
        <v>92.48</v>
      </c>
      <c r="F100">
        <v>92.55</v>
      </c>
    </row>
    <row r="101" spans="1:10" x14ac:dyDescent="0.25">
      <c r="A101" s="9">
        <v>4</v>
      </c>
      <c r="B101" s="9" t="s">
        <v>19</v>
      </c>
      <c r="C101">
        <v>88.59</v>
      </c>
      <c r="D101">
        <v>88.54</v>
      </c>
      <c r="E101">
        <v>88.55</v>
      </c>
      <c r="F101">
        <v>88.54</v>
      </c>
      <c r="G101">
        <f>AVERAGE(C101:C106)</f>
        <v>90.116666666666674</v>
      </c>
      <c r="H101">
        <f t="shared" ref="H101:J101" si="15">AVERAGE(D101:D106)</f>
        <v>90.405000000000015</v>
      </c>
      <c r="I101">
        <f t="shared" si="15"/>
        <v>90.311666666666653</v>
      </c>
      <c r="J101">
        <f t="shared" si="15"/>
        <v>90.076666666666668</v>
      </c>
    </row>
    <row r="102" spans="1:10" x14ac:dyDescent="0.25">
      <c r="A102" s="9"/>
      <c r="B102" s="9" t="s">
        <v>20</v>
      </c>
      <c r="C102">
        <v>90.22</v>
      </c>
      <c r="D102">
        <v>90.16</v>
      </c>
      <c r="E102">
        <v>90.07</v>
      </c>
      <c r="F102">
        <v>90.11</v>
      </c>
    </row>
    <row r="103" spans="1:10" x14ac:dyDescent="0.25">
      <c r="A103" s="9"/>
      <c r="B103" s="9" t="s">
        <v>21</v>
      </c>
      <c r="C103">
        <v>91.58</v>
      </c>
      <c r="D103">
        <v>91.55</v>
      </c>
      <c r="E103">
        <v>91.57</v>
      </c>
      <c r="F103">
        <v>91.56</v>
      </c>
    </row>
    <row r="104" spans="1:10" x14ac:dyDescent="0.25">
      <c r="A104" s="9"/>
      <c r="B104" s="9" t="s">
        <v>22</v>
      </c>
      <c r="C104">
        <v>94.84</v>
      </c>
      <c r="D104">
        <v>94.69</v>
      </c>
      <c r="E104">
        <v>94.97</v>
      </c>
      <c r="F104">
        <v>94.8</v>
      </c>
    </row>
    <row r="105" spans="1:10" x14ac:dyDescent="0.25">
      <c r="A105" s="9"/>
      <c r="B105" s="9" t="s">
        <v>23</v>
      </c>
      <c r="C105">
        <v>92.64</v>
      </c>
      <c r="D105">
        <v>92.68</v>
      </c>
      <c r="E105">
        <v>92.64</v>
      </c>
      <c r="F105">
        <v>92.64</v>
      </c>
    </row>
    <row r="106" spans="1:10" x14ac:dyDescent="0.25">
      <c r="A106" s="9"/>
      <c r="B106" s="9" t="s">
        <v>24</v>
      </c>
      <c r="C106">
        <v>82.83</v>
      </c>
      <c r="D106">
        <v>84.81</v>
      </c>
      <c r="E106">
        <v>84.07</v>
      </c>
      <c r="F106">
        <v>82.81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12572-1BD9-4211-B5B3-984F11C0ACE5}">
  <dimension ref="A1:Q34"/>
  <sheetViews>
    <sheetView zoomScale="130" zoomScaleNormal="130" workbookViewId="0">
      <selection activeCell="H9" sqref="H9"/>
    </sheetView>
  </sheetViews>
  <sheetFormatPr defaultRowHeight="15" x14ac:dyDescent="0.25"/>
  <cols>
    <col min="1" max="1" width="21" customWidth="1"/>
    <col min="2" max="2" width="16.7109375" bestFit="1" customWidth="1"/>
    <col min="3" max="3" width="16.42578125" bestFit="1" customWidth="1"/>
    <col min="4" max="4" width="13.140625" bestFit="1" customWidth="1"/>
    <col min="5" max="5" width="16" bestFit="1" customWidth="1"/>
    <col min="6" max="6" width="12.140625" customWidth="1"/>
    <col min="9" max="9" width="18" customWidth="1"/>
    <col min="11" max="11" width="12.5703125" customWidth="1"/>
    <col min="12" max="12" width="19.140625" customWidth="1"/>
    <col min="13" max="13" width="24.85546875" customWidth="1"/>
    <col min="14" max="14" width="20.42578125" customWidth="1"/>
  </cols>
  <sheetData>
    <row r="1" spans="1:17" x14ac:dyDescent="0.25">
      <c r="A1" s="4" t="s">
        <v>1</v>
      </c>
      <c r="B1" s="4" t="s">
        <v>14</v>
      </c>
      <c r="C1" s="4" t="s">
        <v>16</v>
      </c>
      <c r="D1" s="4" t="s">
        <v>15</v>
      </c>
      <c r="E1" s="4" t="s">
        <v>17</v>
      </c>
      <c r="F1" s="4" t="s">
        <v>32</v>
      </c>
      <c r="I1" s="4" t="s">
        <v>1</v>
      </c>
      <c r="J1" s="4" t="s">
        <v>43</v>
      </c>
      <c r="K1" s="4" t="s">
        <v>32</v>
      </c>
      <c r="L1" s="4" t="s">
        <v>66</v>
      </c>
      <c r="M1" s="4" t="s">
        <v>67</v>
      </c>
      <c r="N1" s="4" t="s">
        <v>68</v>
      </c>
      <c r="P1" s="4" t="s">
        <v>56</v>
      </c>
      <c r="Q1" s="4" t="s">
        <v>57</v>
      </c>
    </row>
    <row r="2" spans="1:17" x14ac:dyDescent="0.25">
      <c r="A2" t="s">
        <v>18</v>
      </c>
      <c r="B2">
        <v>95.1</v>
      </c>
      <c r="C2">
        <v>96.37</v>
      </c>
      <c r="D2">
        <v>93.99</v>
      </c>
      <c r="E2">
        <v>95.16</v>
      </c>
      <c r="F2" s="17">
        <v>534482</v>
      </c>
      <c r="I2" t="s">
        <v>18</v>
      </c>
      <c r="J2">
        <v>95.16</v>
      </c>
      <c r="K2" s="17">
        <v>534482</v>
      </c>
      <c r="N2" s="3"/>
      <c r="P2">
        <f>J2/K2</f>
        <v>1.7804154302670621E-4</v>
      </c>
      <c r="Q2">
        <v>0</v>
      </c>
    </row>
    <row r="3" spans="1:17" x14ac:dyDescent="0.25">
      <c r="A3" s="11" t="s">
        <v>25</v>
      </c>
      <c r="B3" s="22">
        <v>97.231666666666669</v>
      </c>
      <c r="C3" s="11">
        <v>96.614999999999995</v>
      </c>
      <c r="D3" s="11">
        <v>96.570000000000007</v>
      </c>
      <c r="E3" s="22">
        <v>96.538333333333341</v>
      </c>
      <c r="F3" s="18">
        <v>534590</v>
      </c>
      <c r="I3" t="s">
        <v>44</v>
      </c>
      <c r="J3">
        <v>96.538333333333298</v>
      </c>
      <c r="K3" s="17">
        <v>534590</v>
      </c>
      <c r="L3" s="20">
        <f>J3-J2</f>
        <v>1.3783333333333019</v>
      </c>
      <c r="M3" s="20">
        <f>(K2-K3)/K2*100</f>
        <v>-2.0206480293068804E-2</v>
      </c>
      <c r="N3" s="21">
        <f>(J3-J$2)*100/J$2</f>
        <v>1.4484377189294892</v>
      </c>
      <c r="P3">
        <f>J3/K3*10000</f>
        <v>1.8058387424630709</v>
      </c>
      <c r="Q3">
        <v>0.13800000000000001</v>
      </c>
    </row>
    <row r="4" spans="1:17" x14ac:dyDescent="0.25">
      <c r="A4" t="s">
        <v>6</v>
      </c>
      <c r="B4">
        <v>97.28</v>
      </c>
      <c r="C4">
        <v>98.2</v>
      </c>
      <c r="D4">
        <v>96.46</v>
      </c>
      <c r="E4">
        <v>97.32</v>
      </c>
      <c r="F4" s="17">
        <v>1125842</v>
      </c>
      <c r="I4" t="s">
        <v>45</v>
      </c>
      <c r="J4">
        <v>96.62166666666667</v>
      </c>
      <c r="K4" s="17">
        <v>533790</v>
      </c>
      <c r="L4" s="20">
        <f>J4-J2</f>
        <v>1.4616666666666731</v>
      </c>
      <c r="M4" s="20">
        <f>(K2-K4)/K2*100</f>
        <v>0.12947115150744085</v>
      </c>
      <c r="N4" s="21">
        <f t="shared" ref="N4:N6" si="0">(J4-J$2)*100/J$2</f>
        <v>1.5360095278128134</v>
      </c>
      <c r="P4">
        <f>J4/K4*10000</f>
        <v>1.8101063464408602</v>
      </c>
      <c r="Q4">
        <v>0.161</v>
      </c>
    </row>
    <row r="5" spans="1:17" x14ac:dyDescent="0.25">
      <c r="A5" s="11" t="s">
        <v>26</v>
      </c>
      <c r="B5" s="11">
        <v>97.87</v>
      </c>
      <c r="C5" s="11">
        <v>97.55</v>
      </c>
      <c r="D5" s="11">
        <v>97.56</v>
      </c>
      <c r="E5" s="11">
        <v>97.55</v>
      </c>
      <c r="F5" s="18">
        <v>1125950</v>
      </c>
      <c r="I5" t="s">
        <v>46</v>
      </c>
      <c r="J5">
        <v>96.8066666666667</v>
      </c>
      <c r="K5" s="17">
        <v>525824</v>
      </c>
      <c r="L5" s="20">
        <f>J5-J2</f>
        <v>1.6466666666667038</v>
      </c>
      <c r="M5" s="20">
        <f>(K2-K5)/K2*100</f>
        <v>1.6198861701610157</v>
      </c>
      <c r="N5" s="21">
        <f t="shared" si="0"/>
        <v>1.7304189435337367</v>
      </c>
      <c r="P5">
        <f>J5/K5*10000</f>
        <v>1.8410469409282706</v>
      </c>
      <c r="Q5">
        <v>3.3000000000000002E-2</v>
      </c>
    </row>
    <row r="6" spans="1:17" x14ac:dyDescent="0.25">
      <c r="A6" t="s">
        <v>7</v>
      </c>
      <c r="B6">
        <v>90.39</v>
      </c>
      <c r="C6">
        <v>91.66</v>
      </c>
      <c r="D6">
        <v>89.39</v>
      </c>
      <c r="E6">
        <v>90.51</v>
      </c>
      <c r="F6" s="17">
        <v>591442</v>
      </c>
      <c r="I6" t="s">
        <v>47</v>
      </c>
      <c r="J6">
        <v>98.951666666666668</v>
      </c>
      <c r="K6" s="17">
        <v>273182</v>
      </c>
      <c r="L6" s="20">
        <f>J6-J2</f>
        <v>3.7916666666666714</v>
      </c>
      <c r="M6" s="20">
        <f>(K2-K6)/K2*100</f>
        <v>48.888456486841463</v>
      </c>
      <c r="N6" s="21">
        <f t="shared" si="0"/>
        <v>3.9845173041894406</v>
      </c>
      <c r="P6">
        <f>J6/K6*10000</f>
        <v>3.6221883823482757</v>
      </c>
      <c r="Q6">
        <v>1</v>
      </c>
    </row>
    <row r="7" spans="1:17" x14ac:dyDescent="0.25">
      <c r="A7" s="11" t="s">
        <v>27</v>
      </c>
      <c r="B7" s="22">
        <v>92.701666666666668</v>
      </c>
      <c r="C7" s="22">
        <v>92.141666666666666</v>
      </c>
      <c r="D7" s="22">
        <v>91.84333333333332</v>
      </c>
      <c r="E7" s="11">
        <v>91.67</v>
      </c>
      <c r="F7" s="18">
        <v>591550</v>
      </c>
      <c r="I7" s="4" t="s">
        <v>1</v>
      </c>
      <c r="J7" s="4" t="s">
        <v>43</v>
      </c>
      <c r="K7" s="4" t="s">
        <v>32</v>
      </c>
      <c r="N7" s="3"/>
      <c r="P7" s="4" t="s">
        <v>56</v>
      </c>
      <c r="Q7" s="4" t="s">
        <v>57</v>
      </c>
    </row>
    <row r="8" spans="1:17" x14ac:dyDescent="0.25">
      <c r="A8" t="s">
        <v>8</v>
      </c>
      <c r="B8">
        <v>88.04</v>
      </c>
      <c r="C8">
        <v>86.77</v>
      </c>
      <c r="D8">
        <v>90.45</v>
      </c>
      <c r="E8">
        <v>88.58</v>
      </c>
      <c r="F8" s="17">
        <v>1076338</v>
      </c>
      <c r="I8" t="s">
        <v>6</v>
      </c>
      <c r="J8">
        <v>97.32</v>
      </c>
      <c r="K8" s="17">
        <v>1125842</v>
      </c>
      <c r="N8" s="3"/>
      <c r="P8">
        <f>J8/K8*10000</f>
        <v>0.86441969654711759</v>
      </c>
      <c r="Q8">
        <v>0</v>
      </c>
    </row>
    <row r="9" spans="1:17" x14ac:dyDescent="0.25">
      <c r="A9" s="11" t="s">
        <v>28</v>
      </c>
      <c r="B9" s="22">
        <v>90.931666666666658</v>
      </c>
      <c r="C9" s="22">
        <v>90.666666666666671</v>
      </c>
      <c r="D9" s="22">
        <v>90.458333333333329</v>
      </c>
      <c r="E9" s="11">
        <v>90.38</v>
      </c>
      <c r="F9" s="18">
        <v>1076446</v>
      </c>
      <c r="I9" t="s">
        <v>48</v>
      </c>
      <c r="J9" s="11">
        <v>97.55</v>
      </c>
      <c r="K9" s="18">
        <v>1125950</v>
      </c>
      <c r="L9">
        <f>(J9-J8)</f>
        <v>0.23000000000000398</v>
      </c>
      <c r="M9" s="19">
        <f>(K$8-K9)/K$8</f>
        <v>-9.5928203069347206E-5</v>
      </c>
      <c r="N9" s="21">
        <f>(J9-J$8)*100/J$8</f>
        <v>0.23633374434854501</v>
      </c>
      <c r="P9">
        <f>J9/K9*10000</f>
        <v>0.8663795017540743</v>
      </c>
      <c r="Q9">
        <v>2.4110000000000001E-4</v>
      </c>
    </row>
    <row r="10" spans="1:17" x14ac:dyDescent="0.25">
      <c r="I10" t="s">
        <v>49</v>
      </c>
      <c r="J10" s="20">
        <v>97.808333333333294</v>
      </c>
      <c r="K10" s="17">
        <v>1125150</v>
      </c>
      <c r="L10" s="20">
        <f>(J10-J8)</f>
        <v>0.48833333333330131</v>
      </c>
      <c r="M10" s="19">
        <f t="shared" ref="M10:M12" si="1">(K$8-K10)/K$8</f>
        <v>6.1465107892581729E-4</v>
      </c>
      <c r="N10" s="21">
        <f t="shared" ref="N10:N12" si="2">(J10-J$8)*100/J$8</f>
        <v>0.50178106589940541</v>
      </c>
      <c r="P10">
        <f>J10/K10*10000</f>
        <v>0.86929150187382398</v>
      </c>
      <c r="Q10">
        <v>5.9900000000000003E-4</v>
      </c>
    </row>
    <row r="11" spans="1:17" x14ac:dyDescent="0.25">
      <c r="A11" s="12" t="s">
        <v>29</v>
      </c>
      <c r="I11" t="s">
        <v>50</v>
      </c>
      <c r="J11" s="20">
        <v>97.9</v>
      </c>
      <c r="K11" s="17">
        <v>1117214</v>
      </c>
      <c r="L11">
        <f>(J11-J8)</f>
        <v>0.58000000000001251</v>
      </c>
      <c r="M11" s="19">
        <f t="shared" si="1"/>
        <v>7.6635975563178488E-3</v>
      </c>
      <c r="N11" s="21">
        <f t="shared" si="2"/>
        <v>0.59597205096589867</v>
      </c>
      <c r="P11">
        <f>J11/K11*10000</f>
        <v>0.87628690653715402</v>
      </c>
      <c r="Q11">
        <v>1.4599999999999999E-3</v>
      </c>
    </row>
    <row r="12" spans="1:17" x14ac:dyDescent="0.25">
      <c r="A12" s="4" t="s">
        <v>1</v>
      </c>
      <c r="B12" s="4" t="s">
        <v>36</v>
      </c>
      <c r="C12" s="4" t="s">
        <v>37</v>
      </c>
      <c r="D12" s="4" t="s">
        <v>38</v>
      </c>
      <c r="E12" s="4" t="s">
        <v>39</v>
      </c>
      <c r="F12" s="4" t="s">
        <v>32</v>
      </c>
      <c r="I12" t="s">
        <v>51</v>
      </c>
      <c r="J12" s="20">
        <v>97.851666666666674</v>
      </c>
      <c r="K12" s="17">
        <v>108830</v>
      </c>
      <c r="L12" s="20">
        <f>(J12-J8)</f>
        <v>0.5316666666666805</v>
      </c>
      <c r="M12" s="19">
        <f t="shared" si="1"/>
        <v>0.90333457092558278</v>
      </c>
      <c r="N12" s="21">
        <f t="shared" si="2"/>
        <v>0.54630771338540951</v>
      </c>
      <c r="P12">
        <f>J12/K12*10000</f>
        <v>8.9912401604949626</v>
      </c>
      <c r="Q12">
        <v>1</v>
      </c>
    </row>
    <row r="13" spans="1:17" x14ac:dyDescent="0.25">
      <c r="A13" t="s">
        <v>25</v>
      </c>
      <c r="B13" s="20">
        <v>96.643333333333331</v>
      </c>
      <c r="C13" s="20">
        <v>96.666666666666671</v>
      </c>
      <c r="D13" s="20">
        <v>96.62166666666667</v>
      </c>
      <c r="E13" s="20">
        <v>96.62166666666667</v>
      </c>
      <c r="F13" s="17">
        <v>533790</v>
      </c>
      <c r="I13" s="4" t="s">
        <v>1</v>
      </c>
      <c r="J13" s="4" t="s">
        <v>43</v>
      </c>
      <c r="K13" s="4" t="s">
        <v>32</v>
      </c>
      <c r="N13" s="3"/>
      <c r="P13" s="4" t="s">
        <v>56</v>
      </c>
      <c r="Q13" s="4" t="s">
        <v>57</v>
      </c>
    </row>
    <row r="14" spans="1:17" x14ac:dyDescent="0.25">
      <c r="A14" t="s">
        <v>26</v>
      </c>
      <c r="B14" s="20">
        <v>97.823333333333338</v>
      </c>
      <c r="C14" s="20">
        <v>97.833333333333329</v>
      </c>
      <c r="D14">
        <v>97.829999999999984</v>
      </c>
      <c r="E14" s="20">
        <v>97.808333333333323</v>
      </c>
      <c r="F14" s="17">
        <v>1125150</v>
      </c>
      <c r="I14" t="s">
        <v>7</v>
      </c>
      <c r="J14">
        <v>90.51</v>
      </c>
      <c r="K14" s="17">
        <v>591442</v>
      </c>
      <c r="N14" s="3"/>
      <c r="P14">
        <f>J14/K14*10000</f>
        <v>1.5303275722725138</v>
      </c>
      <c r="Q14">
        <v>0</v>
      </c>
    </row>
    <row r="15" spans="1:17" x14ac:dyDescent="0.25">
      <c r="A15" t="s">
        <v>27</v>
      </c>
      <c r="B15">
        <v>93.2</v>
      </c>
      <c r="C15">
        <v>93.225000000000009</v>
      </c>
      <c r="D15">
        <v>93.21</v>
      </c>
      <c r="E15" s="20">
        <v>93.163333333333341</v>
      </c>
      <c r="F15" s="17">
        <v>590750</v>
      </c>
      <c r="I15" t="s">
        <v>52</v>
      </c>
      <c r="J15" s="11">
        <v>91.67</v>
      </c>
      <c r="K15" s="18">
        <v>591550</v>
      </c>
      <c r="L15">
        <f>J15-J$14</f>
        <v>1.1599999999999966</v>
      </c>
      <c r="M15" s="19">
        <f>(K$14-K15)/K$14</f>
        <v>-1.8260454955853659E-4</v>
      </c>
      <c r="N15" s="21">
        <f>(J15-J$14)*100/J$14</f>
        <v>1.2816263396309762</v>
      </c>
      <c r="P15">
        <f>J15/K15*10000</f>
        <v>1.5496576789789536</v>
      </c>
      <c r="Q15">
        <v>3.78E-2</v>
      </c>
    </row>
    <row r="16" spans="1:17" x14ac:dyDescent="0.25">
      <c r="A16" t="s">
        <v>28</v>
      </c>
      <c r="B16" s="20">
        <v>88.983333333333348</v>
      </c>
      <c r="C16">
        <v>88.975000000000009</v>
      </c>
      <c r="D16">
        <v>88.935000000000002</v>
      </c>
      <c r="E16" s="20">
        <v>88.913333333333341</v>
      </c>
      <c r="F16" s="17">
        <v>1074078</v>
      </c>
      <c r="I16" t="s">
        <v>53</v>
      </c>
      <c r="J16" s="20">
        <v>93.163333333333341</v>
      </c>
      <c r="K16" s="17">
        <v>590750</v>
      </c>
      <c r="L16" s="20">
        <f t="shared" ref="L16:L18" si="3">J16-J$14</f>
        <v>2.653333333333336</v>
      </c>
      <c r="M16" s="19">
        <f t="shared" ref="M16:M18" si="4">(K$14-K16)/K$14</f>
        <v>1.1700217434676603E-3</v>
      </c>
      <c r="N16" s="21">
        <f t="shared" ref="N16:N18" si="5">(J16-J$14)*100/J$14</f>
        <v>2.9315361101904052</v>
      </c>
      <c r="P16">
        <f>J16/K16*10000</f>
        <v>1.5770348427140644</v>
      </c>
      <c r="Q16">
        <v>9.1300000000000006E-2</v>
      </c>
    </row>
    <row r="17" spans="1:17" x14ac:dyDescent="0.25">
      <c r="I17" t="s">
        <v>54</v>
      </c>
      <c r="J17" s="20">
        <v>94.036666666666676</v>
      </c>
      <c r="K17" s="17">
        <v>582814</v>
      </c>
      <c r="L17" s="20">
        <f t="shared" si="3"/>
        <v>3.5266666666666708</v>
      </c>
      <c r="M17" s="19">
        <f t="shared" si="4"/>
        <v>1.4588074570287534E-2</v>
      </c>
      <c r="N17" s="21">
        <f t="shared" si="5"/>
        <v>3.8964386992229265</v>
      </c>
      <c r="P17">
        <f>J17/K17*10000</f>
        <v>1.6134936131710402</v>
      </c>
      <c r="Q17">
        <v>0.16300000000000001</v>
      </c>
    </row>
    <row r="18" spans="1:17" x14ac:dyDescent="0.25">
      <c r="A18" s="12" t="s">
        <v>30</v>
      </c>
      <c r="I18" t="s">
        <v>55</v>
      </c>
      <c r="J18" s="20">
        <v>89.906666666666695</v>
      </c>
      <c r="K18" s="17">
        <v>440350</v>
      </c>
      <c r="L18" s="20">
        <f t="shared" si="3"/>
        <v>-0.60333333333331041</v>
      </c>
      <c r="M18" s="19">
        <f t="shared" si="4"/>
        <v>0.25546376483239269</v>
      </c>
      <c r="N18" s="21">
        <f t="shared" si="5"/>
        <v>-0.66659300998045556</v>
      </c>
      <c r="P18">
        <f>J18/K18*10000</f>
        <v>2.0417092464327626</v>
      </c>
      <c r="Q18">
        <v>1</v>
      </c>
    </row>
    <row r="19" spans="1:17" x14ac:dyDescent="0.25">
      <c r="A19" s="4" t="s">
        <v>1</v>
      </c>
      <c r="B19" s="4" t="s">
        <v>14</v>
      </c>
      <c r="C19" s="4" t="s">
        <v>16</v>
      </c>
      <c r="D19" s="4" t="s">
        <v>15</v>
      </c>
      <c r="E19" s="4" t="s">
        <v>17</v>
      </c>
      <c r="F19" s="4" t="s">
        <v>32</v>
      </c>
      <c r="I19" s="4" t="s">
        <v>1</v>
      </c>
      <c r="J19" s="4" t="s">
        <v>43</v>
      </c>
      <c r="K19" s="4" t="s">
        <v>32</v>
      </c>
      <c r="N19" s="3"/>
      <c r="P19" s="4" t="s">
        <v>56</v>
      </c>
      <c r="Q19" s="4" t="s">
        <v>57</v>
      </c>
    </row>
    <row r="20" spans="1:17" x14ac:dyDescent="0.25">
      <c r="A20" t="s">
        <v>25</v>
      </c>
      <c r="B20" s="20">
        <v>96.826666666666668</v>
      </c>
      <c r="C20" s="20">
        <v>96.861666666666665</v>
      </c>
      <c r="D20" s="20">
        <v>96.783333333333346</v>
      </c>
      <c r="E20" s="20">
        <v>96.806666666666672</v>
      </c>
      <c r="F20" s="17">
        <v>525824</v>
      </c>
      <c r="I20" t="s">
        <v>7</v>
      </c>
      <c r="J20">
        <v>88.58</v>
      </c>
      <c r="K20" s="17">
        <v>1076338</v>
      </c>
      <c r="N20" s="3"/>
      <c r="P20">
        <f>J20/K20*10000</f>
        <v>0.82297568236000218</v>
      </c>
      <c r="Q20">
        <v>0</v>
      </c>
    </row>
    <row r="21" spans="1:17" x14ac:dyDescent="0.25">
      <c r="A21" t="s">
        <v>26</v>
      </c>
      <c r="B21" s="20">
        <v>97.913333333333341</v>
      </c>
      <c r="C21">
        <v>97.92</v>
      </c>
      <c r="D21">
        <v>97.910000000000011</v>
      </c>
      <c r="E21">
        <v>97.899999999999991</v>
      </c>
      <c r="F21" s="17">
        <v>1117214</v>
      </c>
      <c r="I21" t="s">
        <v>52</v>
      </c>
      <c r="J21" s="11">
        <v>90.38</v>
      </c>
      <c r="K21" s="18">
        <v>1076446</v>
      </c>
      <c r="L21">
        <f>J21-J$20</f>
        <v>1.7999999999999972</v>
      </c>
      <c r="M21" s="19">
        <f>(K$20-K21)/K$20</f>
        <v>-1.0034022769799078E-4</v>
      </c>
      <c r="N21" s="21">
        <f>(J21-J$20)*100/J$20</f>
        <v>2.032061413411602</v>
      </c>
      <c r="P21">
        <f>J21/K21*10000</f>
        <v>0.83961480650213749</v>
      </c>
      <c r="Q21">
        <v>3.2099999999999997E-2</v>
      </c>
    </row>
    <row r="22" spans="1:17" x14ac:dyDescent="0.25">
      <c r="A22" t="s">
        <v>27</v>
      </c>
      <c r="B22" s="20">
        <v>93.066666666666677</v>
      </c>
      <c r="C22" s="20">
        <v>92.99666666666667</v>
      </c>
      <c r="D22" s="20">
        <v>93.128333333333345</v>
      </c>
      <c r="E22" s="20">
        <v>94.036666666666676</v>
      </c>
      <c r="F22" s="17">
        <v>582814</v>
      </c>
      <c r="I22" t="s">
        <v>53</v>
      </c>
      <c r="J22" s="20">
        <v>88.913333333333298</v>
      </c>
      <c r="K22" s="17">
        <v>1074078</v>
      </c>
      <c r="L22" s="20">
        <f t="shared" ref="L22:L24" si="6">J22-J$20</f>
        <v>0.33333333333330017</v>
      </c>
      <c r="M22" s="19">
        <f t="shared" ref="M22:M24" si="7">(K$20-K22)/K$20</f>
        <v>2.0997121721986959E-3</v>
      </c>
      <c r="N22" s="21">
        <f t="shared" ref="N22:N24" si="8">(J22-J$20)*100/J$20</f>
        <v>0.37630766915025987</v>
      </c>
      <c r="P22">
        <f>J22/K22*10000</f>
        <v>0.82781076731236736</v>
      </c>
      <c r="Q22">
        <v>9.3299999999999998E-3</v>
      </c>
    </row>
    <row r="23" spans="1:17" x14ac:dyDescent="0.25">
      <c r="A23" t="s">
        <v>28</v>
      </c>
      <c r="B23" s="20">
        <v>88.668333333333337</v>
      </c>
      <c r="C23" s="20">
        <v>88.891666666666666</v>
      </c>
      <c r="D23">
        <v>88.82</v>
      </c>
      <c r="E23" s="20">
        <v>88.62166666666667</v>
      </c>
      <c r="F23" s="17">
        <v>1066142</v>
      </c>
      <c r="I23" t="s">
        <v>54</v>
      </c>
      <c r="J23" s="20">
        <v>88.621666666666698</v>
      </c>
      <c r="K23" s="17">
        <v>1066142</v>
      </c>
      <c r="L23" s="20">
        <f t="shared" si="6"/>
        <v>4.1666666666699825E-2</v>
      </c>
      <c r="M23" s="19">
        <f t="shared" si="7"/>
        <v>9.4728607556362407E-3</v>
      </c>
      <c r="N23" s="21">
        <f t="shared" si="8"/>
        <v>4.7038458643824596E-2</v>
      </c>
      <c r="P23">
        <f>J23/K23*10000</f>
        <v>0.83123698969430615</v>
      </c>
      <c r="Q23">
        <v>1.6E-2</v>
      </c>
    </row>
    <row r="24" spans="1:17" x14ac:dyDescent="0.25">
      <c r="I24" t="s">
        <v>55</v>
      </c>
      <c r="J24" s="20">
        <v>90.076666666666668</v>
      </c>
      <c r="K24" s="17">
        <v>671764</v>
      </c>
      <c r="L24" s="20">
        <f t="shared" si="6"/>
        <v>1.4966666666666697</v>
      </c>
      <c r="M24" s="19">
        <f t="shared" si="7"/>
        <v>0.37588006741376778</v>
      </c>
      <c r="N24" s="21">
        <f t="shared" si="8"/>
        <v>1.6896214344848381</v>
      </c>
      <c r="P24">
        <f>J24/K24*10000</f>
        <v>1.3408974977323387</v>
      </c>
      <c r="Q24">
        <v>1</v>
      </c>
    </row>
    <row r="25" spans="1:17" x14ac:dyDescent="0.25">
      <c r="A25" s="12" t="s">
        <v>41</v>
      </c>
    </row>
    <row r="26" spans="1:17" x14ac:dyDescent="0.25">
      <c r="A26" s="4" t="s">
        <v>1</v>
      </c>
      <c r="B26" s="4" t="s">
        <v>14</v>
      </c>
      <c r="C26" s="4" t="s">
        <v>16</v>
      </c>
      <c r="D26" s="4" t="s">
        <v>15</v>
      </c>
      <c r="E26" s="4" t="s">
        <v>17</v>
      </c>
      <c r="F26" s="4" t="s">
        <v>32</v>
      </c>
    </row>
    <row r="27" spans="1:17" x14ac:dyDescent="0.25">
      <c r="A27" t="s">
        <v>25</v>
      </c>
      <c r="B27" s="20">
        <v>98.958333333333329</v>
      </c>
      <c r="C27">
        <v>98.96</v>
      </c>
      <c r="D27" s="20">
        <v>98.946666666666673</v>
      </c>
      <c r="E27" s="20">
        <v>98.951666666666668</v>
      </c>
      <c r="F27" s="17">
        <v>273182</v>
      </c>
      <c r="I27" t="s">
        <v>58</v>
      </c>
      <c r="J27">
        <f>MIN(P2:P6)</f>
        <v>1.7804154302670621E-4</v>
      </c>
    </row>
    <row r="28" spans="1:17" x14ac:dyDescent="0.25">
      <c r="A28" t="s">
        <v>26</v>
      </c>
      <c r="B28">
        <v>97.87</v>
      </c>
      <c r="C28" s="20">
        <v>97.891666666666666</v>
      </c>
      <c r="D28">
        <v>97.82</v>
      </c>
      <c r="E28" s="20">
        <v>97.851666666666674</v>
      </c>
      <c r="F28" s="17">
        <v>108830</v>
      </c>
      <c r="I28" t="s">
        <v>59</v>
      </c>
      <c r="J28">
        <f>MAX(P2:P6)</f>
        <v>3.6221883823482757</v>
      </c>
    </row>
    <row r="29" spans="1:17" x14ac:dyDescent="0.25">
      <c r="A29" t="s">
        <v>27</v>
      </c>
      <c r="B29">
        <v>89.98</v>
      </c>
      <c r="C29" s="20">
        <v>90.051666666666677</v>
      </c>
      <c r="D29" s="20">
        <v>89.84333333333332</v>
      </c>
      <c r="E29" s="20">
        <v>89.906666666666652</v>
      </c>
      <c r="F29" s="17">
        <v>440350</v>
      </c>
      <c r="I29" t="s">
        <v>60</v>
      </c>
      <c r="J29">
        <f>MIN(P8:P12)</f>
        <v>0.86441969654711759</v>
      </c>
    </row>
    <row r="30" spans="1:17" x14ac:dyDescent="0.25">
      <c r="A30" t="s">
        <v>28</v>
      </c>
      <c r="B30" s="20">
        <v>90.116666666666674</v>
      </c>
      <c r="C30" s="20">
        <v>90.405000000000015</v>
      </c>
      <c r="D30" s="20">
        <v>90.311666666666653</v>
      </c>
      <c r="E30" s="20">
        <v>90.076666666666668</v>
      </c>
      <c r="F30" s="17">
        <v>671764</v>
      </c>
      <c r="I30" t="s">
        <v>63</v>
      </c>
      <c r="J30">
        <f>MAX(P8:P12)</f>
        <v>8.9912401604949626</v>
      </c>
    </row>
    <row r="31" spans="1:17" x14ac:dyDescent="0.25">
      <c r="I31" t="s">
        <v>61</v>
      </c>
      <c r="J31">
        <f>MIN(P14:P18)</f>
        <v>1.5303275722725138</v>
      </c>
    </row>
    <row r="32" spans="1:17" x14ac:dyDescent="0.25">
      <c r="I32" t="s">
        <v>64</v>
      </c>
      <c r="J32">
        <f>MAX(P14:P18)</f>
        <v>2.0417092464327626</v>
      </c>
    </row>
    <row r="33" spans="9:10" x14ac:dyDescent="0.25">
      <c r="I33" t="s">
        <v>62</v>
      </c>
      <c r="J33">
        <f>MIN(P20:P24)</f>
        <v>0.82297568236000218</v>
      </c>
    </row>
    <row r="34" spans="9:10" x14ac:dyDescent="0.25">
      <c r="I34" t="s">
        <v>65</v>
      </c>
      <c r="J34">
        <f>MAX(P20:P24)</f>
        <v>1.3408974977323387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Bhowmik, Sounak</dc:creator>
  <cp:lastModifiedBy>Bhowmik, Sounak</cp:lastModifiedBy>
  <cp:lastPrinted>2024-03-04T21:03:11Z</cp:lastPrinted>
  <dcterms:created xsi:type="dcterms:W3CDTF">2024-03-04T17:08:00Z</dcterms:created>
  <dcterms:modified xsi:type="dcterms:W3CDTF">2024-04-18T18:29:12Z</dcterms:modified>
</cp:coreProperties>
</file>