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130" documentId="8_{0CE8CCE8-955F-4E83-83F4-B6C744211777}" xr6:coauthVersionLast="47" xr6:coauthVersionMax="47" xr10:uidLastSave="{55CD704D-0B1A-41C8-BF5B-E73481BA8B88}"/>
  <bookViews>
    <workbookView xWindow="-108" yWindow="-108" windowWidth="23256" windowHeight="12456" xr2:uid="{151D4641-7C4D-442B-80AA-9BD3BCEAEAFC}"/>
  </bookViews>
  <sheets>
    <sheet name="Main Tab" sheetId="1" r:id="rId1"/>
    <sheet name="Catering" sheetId="2" r:id="rId2"/>
    <sheet name="Sweets" sheetId="3" r:id="rId3"/>
    <sheet name="Bottle Water" sheetId="4" r:id="rId4"/>
    <sheet name="Decoration" sheetId="5" r:id="rId5"/>
    <sheet name="Sound &amp; Light" sheetId="6" r:id="rId6"/>
    <sheet name="Additional Materials" sheetId="7" r:id="rId7"/>
    <sheet name="Payment modes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E10" i="7"/>
  <c r="H28" i="2"/>
  <c r="H15" i="2"/>
  <c r="G13" i="1" s="1"/>
  <c r="F12" i="5"/>
  <c r="G16" i="1" s="1"/>
  <c r="G22" i="2"/>
  <c r="H22" i="2" s="1"/>
  <c r="G21" i="2"/>
  <c r="G26" i="2"/>
  <c r="G10" i="2"/>
  <c r="H26" i="1"/>
  <c r="H17" i="1"/>
  <c r="H15" i="1"/>
  <c r="G17" i="1"/>
  <c r="G15" i="1"/>
  <c r="E13" i="7"/>
  <c r="G18" i="1" s="1"/>
  <c r="F11" i="6"/>
  <c r="F12" i="6" s="1"/>
  <c r="F8" i="6"/>
  <c r="F8" i="5"/>
  <c r="H16" i="1" s="1"/>
  <c r="H11" i="4"/>
  <c r="H7" i="4"/>
  <c r="H8" i="4" s="1"/>
  <c r="H12" i="4" s="1"/>
  <c r="H11" i="3"/>
  <c r="G14" i="1" s="1"/>
  <c r="H7" i="3"/>
  <c r="H8" i="3" s="1"/>
  <c r="H14" i="1" s="1"/>
  <c r="H24" i="2"/>
  <c r="H25" i="2"/>
  <c r="H8" i="2"/>
  <c r="H7" i="2"/>
  <c r="G24" i="1" l="1"/>
  <c r="H10" i="2"/>
  <c r="G23" i="2"/>
  <c r="H21" i="2"/>
  <c r="H23" i="2" s="1"/>
  <c r="H26" i="2"/>
  <c r="G25" i="1" s="1"/>
  <c r="I25" i="1" s="1"/>
  <c r="H16" i="2"/>
  <c r="I16" i="1"/>
  <c r="I15" i="1"/>
  <c r="I17" i="1"/>
  <c r="E14" i="7"/>
  <c r="H18" i="1"/>
  <c r="I18" i="1" s="1"/>
  <c r="G19" i="1"/>
  <c r="I14" i="1"/>
  <c r="F13" i="5"/>
  <c r="H12" i="3"/>
  <c r="G26" i="1" l="1"/>
  <c r="H19" i="1"/>
  <c r="I24" i="1" l="1"/>
  <c r="I26" i="1" s="1"/>
  <c r="I13" i="1"/>
  <c r="I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H24" authorId="0" shapeId="0" xr:uid="{07F631F9-F115-42CB-B7ED-A41312BB217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1. 30 k advance to Caterar
2. 14 k morning payment  caterar
3. 1k + 5k to madhu da
4. 31820 to caterar final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G8" authorId="0" shapeId="0" xr:uid="{AFB6A86B-40DA-401B-A505-CB09F250AF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15 - Chicken
70 - Mutton</t>
        </r>
      </text>
    </comment>
  </commentList>
</comments>
</file>

<file path=xl/sharedStrings.xml><?xml version="1.0" encoding="utf-8"?>
<sst xmlns="http://schemas.openxmlformats.org/spreadsheetml/2006/main" count="121" uniqueCount="61">
  <si>
    <t>Provider</t>
  </si>
  <si>
    <t>Payment mode</t>
  </si>
  <si>
    <t>Start Caterar</t>
  </si>
  <si>
    <t>Type of Food</t>
  </si>
  <si>
    <t>Veg</t>
  </si>
  <si>
    <t>Non Veg</t>
  </si>
  <si>
    <t>Cost Per Plate</t>
  </si>
  <si>
    <t>Headcount</t>
  </si>
  <si>
    <t>Costing</t>
  </si>
  <si>
    <t>Headcount Analysis</t>
  </si>
  <si>
    <t>Internal CTG</t>
  </si>
  <si>
    <t>Total</t>
  </si>
  <si>
    <t xml:space="preserve">Payment </t>
  </si>
  <si>
    <t>Advance</t>
  </si>
  <si>
    <t>Payment Modes</t>
  </si>
  <si>
    <t>Cash (CGWA fund)</t>
  </si>
  <si>
    <t>PhonePe(CGWA fund)</t>
  </si>
  <si>
    <t>GpAy(CGWA fund)</t>
  </si>
  <si>
    <t>UPI(CGWA fund)</t>
  </si>
  <si>
    <t>JayDeb</t>
  </si>
  <si>
    <t>External Coupons</t>
  </si>
  <si>
    <t>Remaining</t>
  </si>
  <si>
    <t>Gulab jamun</t>
  </si>
  <si>
    <t>Packaged Water</t>
  </si>
  <si>
    <t>Cost Per Item</t>
  </si>
  <si>
    <t>Cost Per Cartoon</t>
  </si>
  <si>
    <t>Cartoon</t>
  </si>
  <si>
    <t>Sweet Shop</t>
  </si>
  <si>
    <t>MadhuDa</t>
  </si>
  <si>
    <t>Item Type</t>
  </si>
  <si>
    <t>Items</t>
  </si>
  <si>
    <t>Zaqir Da</t>
  </si>
  <si>
    <t>1. 2 --&gt; Speaks
2. 2 --&gt; Mics
3. Lights for kitchn Areas
4. Lights for Exterior - Dinner area
5. Lights for Event area
6. One mixer with 2 boosting</t>
  </si>
  <si>
    <t>Coupon Printing</t>
  </si>
  <si>
    <t>Providers</t>
  </si>
  <si>
    <t>Catering</t>
  </si>
  <si>
    <t>Sweets</t>
  </si>
  <si>
    <t>Bottle Water</t>
  </si>
  <si>
    <t>Decoration</t>
  </si>
  <si>
    <t>Sound and Light</t>
  </si>
  <si>
    <t>Payment Done</t>
  </si>
  <si>
    <t>Total Budget</t>
  </si>
  <si>
    <t>BIJAYA SAMILLANI 2023</t>
  </si>
  <si>
    <t>Funds</t>
  </si>
  <si>
    <t>CGWA</t>
  </si>
  <si>
    <t xml:space="preserve">GRAND TOTAL </t>
  </si>
  <si>
    <t>Coupon</t>
  </si>
  <si>
    <t>Money received</t>
  </si>
  <si>
    <t>1. 2 --&gt; 15 Feet table with veils
2. 8 --&gt; Round tables with veild
3. Umbrellas for exterior
4. Red carpets for lawn
5. 2 --&gt; Tables for keeping water jars
6. Stage with backdrop
8. Tripol for Non veg and veg area kitchen
9. Table for kitchn areas
10. Tripol for outside food area</t>
  </si>
  <si>
    <t>Thermocol</t>
  </si>
  <si>
    <t>Additional Materials</t>
  </si>
  <si>
    <t>Extra Coupon</t>
  </si>
  <si>
    <t>Cleaning and Tips</t>
  </si>
  <si>
    <t>ALL CLEAR</t>
  </si>
  <si>
    <t>Blinkit and additionals</t>
  </si>
  <si>
    <t xml:space="preserve">Payment on </t>
  </si>
  <si>
    <t>Funds From</t>
  </si>
  <si>
    <t>Funds Used</t>
  </si>
  <si>
    <t>Payment Initial</t>
  </si>
  <si>
    <t>Payment Final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</si>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</sst>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24"/>
      <color theme="1"/>
      <name val="Aptos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5" xfId="0" applyFont="1" applyFill="1" applyBorder="1" applyAlignment="1">
      <alignment horizontal="center" vertical="center"/>
    </xf>
    <xf numFmtId="0" fontId="0" fillId="0" borderId="5" xfId="0" applyBorder="1"/>
    <xf numFmtId="0" fontId="0" fillId="4" borderId="0" xfId="0" applyFill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" borderId="5" xfId="0" applyFill="1" applyBorder="1" applyAlignment="1">
      <alignment horizontal="center"/>
    </xf>
    <xf numFmtId="0" fontId="0" fillId="4" borderId="5" xfId="0" applyFill="1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wrapText="1"/>
    </xf>
    <xf numFmtId="0" fontId="0" fillId="7" borderId="1" xfId="0" applyFill="1" applyBorder="1"/>
    <xf numFmtId="0" fontId="0" fillId="8" borderId="2" xfId="0" applyFill="1" applyBorder="1"/>
    <xf numFmtId="0" fontId="0" fillId="9" borderId="3" xfId="0" applyFill="1" applyBorder="1"/>
    <xf numFmtId="0" fontId="0" fillId="3" borderId="5" xfId="0" applyFill="1" applyBorder="1"/>
    <xf numFmtId="0" fontId="0" fillId="0" borderId="16" xfId="0" applyBorder="1"/>
    <xf numFmtId="0" fontId="0" fillId="0" borderId="17" xfId="0" applyBorder="1"/>
    <xf numFmtId="0" fontId="0" fillId="0" borderId="20" xfId="0" applyBorder="1"/>
    <xf numFmtId="0" fontId="0" fillId="11" borderId="18" xfId="0" applyFill="1" applyBorder="1"/>
    <xf numFmtId="0" fontId="0" fillId="11" borderId="19" xfId="0" applyFill="1" applyBorder="1"/>
    <xf numFmtId="0" fontId="0" fillId="13" borderId="0" xfId="0" applyFill="1"/>
    <xf numFmtId="0" fontId="0" fillId="12" borderId="1" xfId="0" applyFill="1" applyBorder="1" applyAlignment="1">
      <alignment vertical="center"/>
    </xf>
    <xf numFmtId="0" fontId="0" fillId="12" borderId="2" xfId="0" applyFill="1" applyBorder="1"/>
    <xf numFmtId="0" fontId="0" fillId="12" borderId="3" xfId="0" applyFill="1" applyBorder="1"/>
    <xf numFmtId="0" fontId="0" fillId="0" borderId="23" xfId="0" applyBorder="1"/>
    <xf numFmtId="0" fontId="0" fillId="0" borderId="24" xfId="0" applyBorder="1"/>
    <xf numFmtId="0" fontId="0" fillId="3" borderId="24" xfId="0" applyFill="1" applyBorder="1"/>
    <xf numFmtId="0" fontId="0" fillId="3" borderId="11" xfId="0" applyFill="1" applyBorder="1"/>
    <xf numFmtId="0" fontId="0" fillId="14" borderId="5" xfId="0" applyFill="1" applyBorder="1"/>
    <xf numFmtId="0" fontId="2" fillId="10" borderId="21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9" xfId="0" applyFill="1" applyBorder="1" applyAlignment="1">
      <alignment horizontal="center"/>
    </xf>
    <xf numFmtId="0" fontId="0" fillId="15" borderId="22" xfId="0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5" borderId="26" xfId="0" applyFill="1" applyBorder="1" applyAlignment="1">
      <alignment horizontal="center"/>
    </xf>
    <xf numFmtId="0" fontId="0" fillId="15" borderId="21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22" xfId="0" applyFill="1" applyBorder="1" applyAlignment="1">
      <alignment horizontal="center"/>
    </xf>
    <xf numFmtId="0" fontId="0" fillId="16" borderId="25" xfId="0" applyFill="1" applyBorder="1" applyAlignment="1">
      <alignment horizontal="center"/>
    </xf>
    <xf numFmtId="0" fontId="0" fillId="16" borderId="26" xfId="0" applyFill="1" applyBorder="1" applyAlignment="1">
      <alignment horizontal="center"/>
    </xf>
    <xf numFmtId="0" fontId="0" fillId="16" borderId="27" xfId="0" applyFill="1" applyBorder="1" applyAlignment="1">
      <alignment horizontal="center"/>
    </xf>
    <xf numFmtId="0" fontId="0" fillId="16" borderId="28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/>
    <xf numFmtId="0" fontId="0" fillId="17" borderId="5" xfId="0" applyFill="1" applyBorder="1"/>
    <xf numFmtId="0" fontId="0" fillId="0" borderId="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11" borderId="31" xfId="0" applyFill="1" applyBorder="1"/>
    <xf numFmtId="0" fontId="0" fillId="5" borderId="4" xfId="0" applyFill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35F8A-874C-4865-9DED-53F1D2E6D267}">
  <dimension ref="E4:J29"/>
  <sheetViews>
    <sheetView tabSelected="1" topLeftCell="A4" workbookViewId="0">
      <selection activeCell="P17" sqref="P17"/>
    </sheetView>
  </sheetViews>
  <sheetFormatPr defaultRowHeight="14.4" x14ac:dyDescent="0.3"/>
  <cols>
    <col min="5" max="5" width="21.5546875" customWidth="1"/>
    <col min="6" max="6" width="21.6640625" customWidth="1"/>
    <col min="7" max="7" width="17.6640625" customWidth="1"/>
    <col min="8" max="8" width="16.6640625" customWidth="1"/>
    <col min="9" max="9" width="18.6640625" customWidth="1"/>
    <col min="10" max="10" width="17.109375" customWidth="1"/>
  </cols>
  <sheetData>
    <row r="4" spans="5:10" ht="15" thickBot="1" x14ac:dyDescent="0.35"/>
    <row r="5" spans="5:10" x14ac:dyDescent="0.3">
      <c r="E5" s="40"/>
      <c r="F5" s="34"/>
      <c r="G5" s="34"/>
      <c r="H5" s="34"/>
      <c r="I5" s="34"/>
      <c r="J5" s="36"/>
    </row>
    <row r="6" spans="5:10" ht="15" thickBot="1" x14ac:dyDescent="0.35">
      <c r="E6" s="41"/>
      <c r="F6" s="35"/>
      <c r="G6" s="35"/>
      <c r="H6" s="35"/>
      <c r="I6" s="35"/>
      <c r="J6" s="37"/>
    </row>
    <row r="7" spans="5:10" ht="37.200000000000003" customHeight="1" x14ac:dyDescent="0.3">
      <c r="E7" s="41"/>
      <c r="F7" s="31" t="s">
        <v>42</v>
      </c>
      <c r="G7" s="32"/>
      <c r="H7" s="32"/>
      <c r="I7" s="33"/>
      <c r="J7" s="37"/>
    </row>
    <row r="8" spans="5:10" x14ac:dyDescent="0.3">
      <c r="E8" s="41"/>
      <c r="F8" s="43"/>
      <c r="G8" s="44"/>
      <c r="H8" s="44"/>
      <c r="I8" s="45"/>
      <c r="J8" s="37"/>
    </row>
    <row r="9" spans="5:10" x14ac:dyDescent="0.3">
      <c r="E9" s="41"/>
      <c r="F9" s="43"/>
      <c r="G9" s="44"/>
      <c r="H9" s="44"/>
      <c r="I9" s="45"/>
      <c r="J9" s="37"/>
    </row>
    <row r="10" spans="5:10" x14ac:dyDescent="0.3">
      <c r="E10" s="41"/>
      <c r="F10" s="43"/>
      <c r="G10" s="44"/>
      <c r="H10" s="44"/>
      <c r="I10" s="45"/>
      <c r="J10" s="37"/>
    </row>
    <row r="11" spans="5:10" ht="15" thickBot="1" x14ac:dyDescent="0.35">
      <c r="E11" s="41"/>
      <c r="F11" s="46"/>
      <c r="G11" s="47"/>
      <c r="H11" s="47"/>
      <c r="I11" s="48"/>
      <c r="J11" s="37"/>
    </row>
    <row r="12" spans="5:10" ht="15" thickBot="1" x14ac:dyDescent="0.35">
      <c r="E12" s="41"/>
      <c r="F12" s="13" t="s">
        <v>34</v>
      </c>
      <c r="G12" s="14" t="s">
        <v>40</v>
      </c>
      <c r="H12" s="14" t="s">
        <v>60</v>
      </c>
      <c r="I12" s="15" t="s">
        <v>21</v>
      </c>
      <c r="J12" s="37"/>
    </row>
    <row r="13" spans="5:10" x14ac:dyDescent="0.3">
      <c r="E13" s="41"/>
      <c r="F13" s="26" t="s">
        <v>35</v>
      </c>
      <c r="G13" s="7">
        <f>Catering!H15</f>
        <v>81880</v>
      </c>
      <c r="H13" s="7">
        <f>Catering!H10</f>
        <v>81880</v>
      </c>
      <c r="I13" s="19">
        <f>H13-G13</f>
        <v>0</v>
      </c>
      <c r="J13" s="37"/>
    </row>
    <row r="14" spans="5:10" x14ac:dyDescent="0.3">
      <c r="E14" s="41"/>
      <c r="F14" s="27" t="s">
        <v>36</v>
      </c>
      <c r="G14" s="2">
        <f>Sweets!H11</f>
        <v>0</v>
      </c>
      <c r="H14" s="2">
        <f>Sweets!H8</f>
        <v>3000</v>
      </c>
      <c r="I14" s="5">
        <f t="shared" ref="I14:I18" si="0">H14-G14</f>
        <v>3000</v>
      </c>
      <c r="J14" s="37"/>
    </row>
    <row r="15" spans="5:10" x14ac:dyDescent="0.3">
      <c r="E15" s="41"/>
      <c r="F15" s="27" t="s">
        <v>37</v>
      </c>
      <c r="G15" s="2">
        <f>'Bottle Water'!H11</f>
        <v>0</v>
      </c>
      <c r="H15" s="2">
        <f>'Bottle Water'!H8</f>
        <v>900</v>
      </c>
      <c r="I15" s="5">
        <f t="shared" si="0"/>
        <v>900</v>
      </c>
      <c r="J15" s="37"/>
    </row>
    <row r="16" spans="5:10" x14ac:dyDescent="0.3">
      <c r="E16" s="41"/>
      <c r="F16" s="27" t="s">
        <v>38</v>
      </c>
      <c r="G16" s="2">
        <f>Decoration!F12</f>
        <v>6000</v>
      </c>
      <c r="H16" s="2">
        <f>Decoration!F8</f>
        <v>9000</v>
      </c>
      <c r="I16" s="5">
        <f t="shared" si="0"/>
        <v>3000</v>
      </c>
      <c r="J16" s="37"/>
    </row>
    <row r="17" spans="5:10" x14ac:dyDescent="0.3">
      <c r="E17" s="41"/>
      <c r="F17" s="27" t="s">
        <v>39</v>
      </c>
      <c r="G17" s="2">
        <f>'Sound &amp; Light'!F11</f>
        <v>0</v>
      </c>
      <c r="H17" s="2">
        <f>'Sound &amp; Light'!F8</f>
        <v>3000</v>
      </c>
      <c r="I17" s="5">
        <f t="shared" si="0"/>
        <v>3000</v>
      </c>
      <c r="J17" s="37"/>
    </row>
    <row r="18" spans="5:10" x14ac:dyDescent="0.3">
      <c r="E18" s="41"/>
      <c r="F18" s="27" t="s">
        <v>50</v>
      </c>
      <c r="G18" s="2">
        <f>'Additional Materials'!E13</f>
        <v>0</v>
      </c>
      <c r="H18" s="2">
        <f>'Additional Materials'!E10</f>
        <v>662</v>
      </c>
      <c r="I18" s="5">
        <f t="shared" si="0"/>
        <v>662</v>
      </c>
      <c r="J18" s="37"/>
    </row>
    <row r="19" spans="5:10" x14ac:dyDescent="0.3">
      <c r="E19" s="41"/>
      <c r="F19" s="28" t="s">
        <v>41</v>
      </c>
      <c r="G19" s="16">
        <f>SUM(G13:G18)</f>
        <v>87880</v>
      </c>
      <c r="H19" s="16">
        <f t="shared" ref="H19:I19" si="1">SUM(H13:H18)</f>
        <v>98442</v>
      </c>
      <c r="I19" s="29">
        <f t="shared" si="1"/>
        <v>10562</v>
      </c>
      <c r="J19" s="37"/>
    </row>
    <row r="20" spans="5:10" x14ac:dyDescent="0.3">
      <c r="E20" s="41"/>
      <c r="F20" s="49"/>
      <c r="G20" s="50"/>
      <c r="H20" s="50"/>
      <c r="I20" s="51"/>
      <c r="J20" s="37"/>
    </row>
    <row r="21" spans="5:10" x14ac:dyDescent="0.3">
      <c r="E21" s="41"/>
      <c r="F21" s="43"/>
      <c r="G21" s="44"/>
      <c r="H21" s="44"/>
      <c r="I21" s="45"/>
      <c r="J21" s="37"/>
    </row>
    <row r="22" spans="5:10" x14ac:dyDescent="0.3">
      <c r="E22" s="41"/>
      <c r="F22" s="43"/>
      <c r="G22" s="44"/>
      <c r="H22" s="44"/>
      <c r="I22" s="45"/>
      <c r="J22" s="37"/>
    </row>
    <row r="23" spans="5:10" x14ac:dyDescent="0.3">
      <c r="E23" s="41"/>
      <c r="F23" s="16" t="s">
        <v>43</v>
      </c>
      <c r="G23" s="58" t="s">
        <v>56</v>
      </c>
      <c r="H23" s="58" t="s">
        <v>57</v>
      </c>
      <c r="I23" s="58" t="s">
        <v>21</v>
      </c>
      <c r="J23" s="37"/>
    </row>
    <row r="24" spans="5:10" x14ac:dyDescent="0.3">
      <c r="E24" s="41"/>
      <c r="F24" s="2" t="s">
        <v>44</v>
      </c>
      <c r="G24" s="2">
        <f>SUM(Catering!H23,Catering!H9,Sweets!H8,'Bottle Water'!H8,Decoration!F8,'Sound &amp; Light'!F8,'Additional Materials'!E10)</f>
        <v>92382</v>
      </c>
      <c r="H24" s="2">
        <v>81820</v>
      </c>
      <c r="I24" s="2">
        <f>G24-H24</f>
        <v>10562</v>
      </c>
      <c r="J24" s="37"/>
    </row>
    <row r="25" spans="5:10" x14ac:dyDescent="0.3">
      <c r="E25" s="41"/>
      <c r="F25" s="2" t="s">
        <v>46</v>
      </c>
      <c r="G25" s="2">
        <f>Catering!H26</f>
        <v>6060</v>
      </c>
      <c r="H25" s="2">
        <v>6060</v>
      </c>
      <c r="I25" s="2">
        <f>G25-H25</f>
        <v>0</v>
      </c>
      <c r="J25" s="37"/>
    </row>
    <row r="26" spans="5:10" x14ac:dyDescent="0.3">
      <c r="E26" s="41"/>
      <c r="F26" s="30" t="s">
        <v>47</v>
      </c>
      <c r="G26" s="30">
        <f>SUM(G24:G25)</f>
        <v>98442</v>
      </c>
      <c r="H26" s="30">
        <f t="shared" ref="H26:I26" si="2">SUM(H24:H25)</f>
        <v>87880</v>
      </c>
      <c r="I26" s="30">
        <f t="shared" si="2"/>
        <v>10562</v>
      </c>
      <c r="J26" s="37"/>
    </row>
    <row r="27" spans="5:10" x14ac:dyDescent="0.3">
      <c r="E27" s="41"/>
      <c r="F27" s="35"/>
      <c r="G27" s="35"/>
      <c r="H27" s="35"/>
      <c r="I27" s="35"/>
      <c r="J27" s="37"/>
    </row>
    <row r="28" spans="5:10" x14ac:dyDescent="0.3">
      <c r="E28" s="41"/>
      <c r="F28" s="35"/>
      <c r="G28" s="35"/>
      <c r="H28" s="35"/>
      <c r="I28" s="35"/>
      <c r="J28" s="37"/>
    </row>
    <row r="29" spans="5:10" ht="15" thickBot="1" x14ac:dyDescent="0.35">
      <c r="E29" s="42"/>
      <c r="F29" s="39"/>
      <c r="G29" s="39"/>
      <c r="H29" s="39"/>
      <c r="I29" s="39"/>
      <c r="J29" s="38"/>
    </row>
  </sheetData>
  <mergeCells count="7">
    <mergeCell ref="F7:I7"/>
    <mergeCell ref="F5:I6"/>
    <mergeCell ref="J5:J29"/>
    <mergeCell ref="F27:I29"/>
    <mergeCell ref="E5:E29"/>
    <mergeCell ref="F8:I11"/>
    <mergeCell ref="F20:I2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0B90-5779-4078-9D1D-1055E93B6651}">
  <dimension ref="D6:I28"/>
  <sheetViews>
    <sheetView topLeftCell="A6" workbookViewId="0">
      <selection activeCell="I26" sqref="I26"/>
    </sheetView>
  </sheetViews>
  <sheetFormatPr defaultRowHeight="14.4" x14ac:dyDescent="0.3"/>
  <cols>
    <col min="4" max="5" width="27.21875" customWidth="1"/>
    <col min="6" max="6" width="19.88671875" customWidth="1"/>
    <col min="7" max="7" width="11.77734375" customWidth="1"/>
    <col min="9" max="9" width="17.6640625" customWidth="1"/>
  </cols>
  <sheetData>
    <row r="6" spans="4:9" ht="18" x14ac:dyDescent="0.3">
      <c r="D6" s="1" t="s">
        <v>0</v>
      </c>
      <c r="E6" s="1" t="s">
        <v>3</v>
      </c>
      <c r="F6" s="1" t="s">
        <v>6</v>
      </c>
      <c r="G6" s="1" t="s">
        <v>7</v>
      </c>
      <c r="H6" s="1" t="s">
        <v>8</v>
      </c>
      <c r="I6" s="1" t="s">
        <v>1</v>
      </c>
    </row>
    <row r="7" spans="4:9" x14ac:dyDescent="0.3">
      <c r="D7" s="52" t="s">
        <v>2</v>
      </c>
      <c r="E7" s="2" t="s">
        <v>4</v>
      </c>
      <c r="F7" s="2">
        <v>360</v>
      </c>
      <c r="G7" s="2">
        <v>67</v>
      </c>
      <c r="H7" s="2">
        <f>G7*F7</f>
        <v>24120</v>
      </c>
      <c r="I7" s="53"/>
    </row>
    <row r="8" spans="4:9" x14ac:dyDescent="0.3">
      <c r="D8" s="52"/>
      <c r="E8" s="2" t="s">
        <v>5</v>
      </c>
      <c r="F8" s="2">
        <v>660</v>
      </c>
      <c r="G8" s="2">
        <v>86</v>
      </c>
      <c r="H8" s="2">
        <f>G8*F8</f>
        <v>56760</v>
      </c>
      <c r="I8" s="53"/>
    </row>
    <row r="9" spans="4:9" x14ac:dyDescent="0.3">
      <c r="D9" s="8"/>
      <c r="E9" s="2" t="s">
        <v>52</v>
      </c>
      <c r="F9" s="2"/>
      <c r="G9" s="2"/>
      <c r="H9" s="2">
        <v>1000</v>
      </c>
      <c r="I9" s="53"/>
    </row>
    <row r="10" spans="4:9" x14ac:dyDescent="0.3">
      <c r="D10" s="9" t="s">
        <v>11</v>
      </c>
      <c r="E10" s="9"/>
      <c r="F10" s="9"/>
      <c r="G10" s="9">
        <f>SUM(G7:G8)</f>
        <v>153</v>
      </c>
      <c r="H10" s="9">
        <f>SUM(H7:H9)</f>
        <v>81880</v>
      </c>
      <c r="I10" s="53"/>
    </row>
    <row r="11" spans="4:9" x14ac:dyDescent="0.3">
      <c r="D11" s="59" t="s">
        <v>12</v>
      </c>
      <c r="E11" s="2" t="s">
        <v>55</v>
      </c>
      <c r="F11" s="2"/>
      <c r="G11" s="2"/>
      <c r="H11" s="2">
        <v>30000</v>
      </c>
      <c r="I11" s="2" t="s">
        <v>15</v>
      </c>
    </row>
    <row r="12" spans="4:9" x14ac:dyDescent="0.3">
      <c r="D12" s="60"/>
      <c r="E12" s="2"/>
      <c r="F12" s="2"/>
      <c r="G12" s="2"/>
      <c r="H12" s="2">
        <v>14000</v>
      </c>
      <c r="I12" s="2" t="s">
        <v>15</v>
      </c>
    </row>
    <row r="13" spans="4:9" x14ac:dyDescent="0.3">
      <c r="D13" s="60"/>
      <c r="E13" s="2"/>
      <c r="F13" s="2"/>
      <c r="G13" s="2"/>
      <c r="H13" s="2">
        <v>6060</v>
      </c>
      <c r="I13" s="2" t="s">
        <v>51</v>
      </c>
    </row>
    <row r="14" spans="4:9" x14ac:dyDescent="0.3">
      <c r="D14" s="61"/>
      <c r="E14" s="2"/>
      <c r="F14" s="2"/>
      <c r="G14" s="2"/>
      <c r="H14" s="2">
        <v>31820</v>
      </c>
      <c r="I14" s="2" t="s">
        <v>15</v>
      </c>
    </row>
    <row r="15" spans="4:9" x14ac:dyDescent="0.3">
      <c r="D15" s="9" t="s">
        <v>11</v>
      </c>
      <c r="E15" s="9"/>
      <c r="F15" s="9"/>
      <c r="G15" s="9"/>
      <c r="H15" s="9">
        <f>SUM(H11:H14)</f>
        <v>81880</v>
      </c>
    </row>
    <row r="16" spans="4:9" x14ac:dyDescent="0.3">
      <c r="D16" s="9" t="s">
        <v>21</v>
      </c>
      <c r="E16" s="9"/>
      <c r="F16" s="9"/>
      <c r="G16" s="9"/>
      <c r="H16" s="9">
        <f>H10-H15</f>
        <v>0</v>
      </c>
      <c r="I16" s="57" t="s">
        <v>53</v>
      </c>
    </row>
    <row r="19" spans="5:8" ht="15" thickBot="1" x14ac:dyDescent="0.35"/>
    <row r="20" spans="5:8" ht="18.600000000000001" thickBot="1" x14ac:dyDescent="0.35">
      <c r="E20" s="63" t="s">
        <v>9</v>
      </c>
      <c r="F20" s="1" t="s">
        <v>6</v>
      </c>
      <c r="G20" s="1" t="s">
        <v>7</v>
      </c>
      <c r="H20" s="1" t="s">
        <v>8</v>
      </c>
    </row>
    <row r="21" spans="5:8" x14ac:dyDescent="0.3">
      <c r="E21" s="64" t="s">
        <v>10</v>
      </c>
      <c r="F21" s="17">
        <v>360</v>
      </c>
      <c r="G21" s="7">
        <f>G7-G24</f>
        <v>63</v>
      </c>
      <c r="H21" s="19">
        <f>G21*F21</f>
        <v>22680</v>
      </c>
    </row>
    <row r="22" spans="5:8" ht="15" thickBot="1" x14ac:dyDescent="0.35">
      <c r="E22" s="65"/>
      <c r="F22" s="18">
        <v>660</v>
      </c>
      <c r="G22" s="4">
        <f>G8-G25</f>
        <v>79</v>
      </c>
      <c r="H22" s="6">
        <f>G22*F22</f>
        <v>52140</v>
      </c>
    </row>
    <row r="23" spans="5:8" ht="15" thickBot="1" x14ac:dyDescent="0.35">
      <c r="E23" s="65"/>
      <c r="F23" s="62" t="s">
        <v>11</v>
      </c>
      <c r="G23" s="20">
        <f>SUM(G21:G22)</f>
        <v>142</v>
      </c>
      <c r="H23" s="21">
        <f>SUM(H21:H22)</f>
        <v>74820</v>
      </c>
    </row>
    <row r="24" spans="5:8" x14ac:dyDescent="0.3">
      <c r="E24" s="55" t="s">
        <v>20</v>
      </c>
      <c r="F24" s="17">
        <v>360</v>
      </c>
      <c r="G24" s="7">
        <v>4</v>
      </c>
      <c r="H24" s="7">
        <f t="shared" ref="H24:H25" si="0">G24*F24</f>
        <v>1440</v>
      </c>
    </row>
    <row r="25" spans="5:8" ht="15" thickBot="1" x14ac:dyDescent="0.35">
      <c r="E25" s="55"/>
      <c r="F25" s="18">
        <v>660</v>
      </c>
      <c r="G25" s="4">
        <v>7</v>
      </c>
      <c r="H25" s="4">
        <f t="shared" si="0"/>
        <v>4620</v>
      </c>
    </row>
    <row r="26" spans="5:8" ht="15" thickBot="1" x14ac:dyDescent="0.35">
      <c r="E26" s="56"/>
      <c r="F26" s="62" t="s">
        <v>11</v>
      </c>
      <c r="G26" s="20">
        <f>SUM(G24:G25)</f>
        <v>11</v>
      </c>
      <c r="H26" s="21">
        <f>SUM(H24:H25)</f>
        <v>6060</v>
      </c>
    </row>
    <row r="27" spans="5:8" ht="15" thickBot="1" x14ac:dyDescent="0.35">
      <c r="E27" s="10" t="s">
        <v>52</v>
      </c>
      <c r="F27" s="22"/>
      <c r="G27" s="22"/>
      <c r="H27" s="22">
        <v>1000</v>
      </c>
    </row>
    <row r="28" spans="5:8" ht="15" thickBot="1" x14ac:dyDescent="0.35">
      <c r="E28" s="23" t="s">
        <v>45</v>
      </c>
      <c r="F28" s="24"/>
      <c r="G28" s="24"/>
      <c r="H28" s="25">
        <f>SUM(H26,H23,H27)</f>
        <v>81880</v>
      </c>
    </row>
  </sheetData>
  <mergeCells count="5">
    <mergeCell ref="D7:D8"/>
    <mergeCell ref="I7:I10"/>
    <mergeCell ref="E21:E23"/>
    <mergeCell ref="E24:E26"/>
    <mergeCell ref="D11:D14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24D075-5A6C-4620-8429-7E35EC7B32AF}">
          <x14:formula1>
            <xm:f>'Payment modes'!$D$6:$D$11</xm:f>
          </x14:formula1>
          <xm:sqref>I11:I14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F985F-91AC-43D9-8BF5-AF6764EC419F}">
  <dimension ref="D6:I12"/>
  <sheetViews>
    <sheetView workbookViewId="0">
      <selection activeCell="K15" sqref="K15"/>
    </sheetView>
  </sheetViews>
  <sheetFormatPr defaultRowHeight="14.4" x14ac:dyDescent="0.3"/>
  <cols>
    <col min="4" max="5" width="27.21875" customWidth="1"/>
    <col min="6" max="6" width="19.88671875" customWidth="1"/>
    <col min="7" max="7" width="11.77734375" customWidth="1"/>
    <col min="9" max="9" width="17.6640625" customWidth="1"/>
  </cols>
  <sheetData>
    <row r="6" spans="4:9" ht="18" x14ac:dyDescent="0.3">
      <c r="D6" s="1" t="s">
        <v>0</v>
      </c>
      <c r="E6" s="1" t="s">
        <v>29</v>
      </c>
      <c r="F6" s="1" t="s">
        <v>24</v>
      </c>
      <c r="G6" s="1" t="s">
        <v>7</v>
      </c>
      <c r="H6" s="1" t="s">
        <v>8</v>
      </c>
      <c r="I6" s="1" t="s">
        <v>1</v>
      </c>
    </row>
    <row r="7" spans="4:9" x14ac:dyDescent="0.3">
      <c r="D7" s="8" t="s">
        <v>27</v>
      </c>
      <c r="E7" s="2" t="s">
        <v>22</v>
      </c>
      <c r="F7" s="2">
        <v>15</v>
      </c>
      <c r="G7" s="2">
        <v>200</v>
      </c>
      <c r="H7" s="2">
        <f>G7*F7</f>
        <v>3000</v>
      </c>
      <c r="I7" s="2" t="s">
        <v>19</v>
      </c>
    </row>
    <row r="8" spans="4:9" x14ac:dyDescent="0.3">
      <c r="D8" s="9" t="s">
        <v>11</v>
      </c>
      <c r="E8" s="9"/>
      <c r="F8" s="9"/>
      <c r="G8" s="9"/>
      <c r="H8" s="9">
        <f>SUM(H7:H7)</f>
        <v>3000</v>
      </c>
      <c r="I8" s="2"/>
    </row>
    <row r="9" spans="4:9" x14ac:dyDescent="0.3">
      <c r="D9" s="54" t="s">
        <v>12</v>
      </c>
      <c r="E9" s="2" t="s">
        <v>13</v>
      </c>
      <c r="F9" s="2"/>
      <c r="G9" s="2"/>
      <c r="H9" s="2">
        <v>0</v>
      </c>
      <c r="I9" s="2"/>
    </row>
    <row r="10" spans="4:9" x14ac:dyDescent="0.3">
      <c r="D10" s="54"/>
      <c r="E10" s="2"/>
      <c r="F10" s="2"/>
      <c r="G10" s="2"/>
      <c r="H10" s="2">
        <v>0</v>
      </c>
      <c r="I10" s="2"/>
    </row>
    <row r="11" spans="4:9" x14ac:dyDescent="0.3">
      <c r="D11" s="9" t="s">
        <v>11</v>
      </c>
      <c r="E11" s="9"/>
      <c r="F11" s="9"/>
      <c r="G11" s="9"/>
      <c r="H11" s="9">
        <f>SUM(H9:H10)</f>
        <v>0</v>
      </c>
    </row>
    <row r="12" spans="4:9" x14ac:dyDescent="0.3">
      <c r="D12" s="9" t="s">
        <v>21</v>
      </c>
      <c r="E12" s="9"/>
      <c r="F12" s="9"/>
      <c r="G12" s="9"/>
      <c r="H12" s="9">
        <f>H8-H11</f>
        <v>3000</v>
      </c>
    </row>
  </sheetData>
  <mergeCells count="1">
    <mergeCell ref="D9:D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BC4171-D4BE-438B-8496-5653A5429CD6}">
          <x14:formula1>
            <xm:f>'Payment modes'!$D$6:$D$11</xm:f>
          </x14:formula1>
          <xm:sqref>I7:I10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3E53-F6EE-4463-AF9F-C232C8163FF9}">
  <dimension ref="D6:I12"/>
  <sheetViews>
    <sheetView workbookViewId="0">
      <selection activeCell="D29" sqref="D29"/>
    </sheetView>
  </sheetViews>
  <sheetFormatPr defaultRowHeight="14.4" x14ac:dyDescent="0.3"/>
  <cols>
    <col min="4" max="5" width="27.21875" customWidth="1"/>
    <col min="6" max="6" width="19.88671875" customWidth="1"/>
    <col min="7" max="7" width="11.77734375" customWidth="1"/>
    <col min="9" max="9" width="17.6640625" customWidth="1"/>
  </cols>
  <sheetData>
    <row r="6" spans="4:9" ht="18" x14ac:dyDescent="0.3">
      <c r="D6" s="1" t="s">
        <v>0</v>
      </c>
      <c r="E6" s="1" t="s">
        <v>29</v>
      </c>
      <c r="F6" s="1" t="s">
        <v>25</v>
      </c>
      <c r="G6" s="1" t="s">
        <v>26</v>
      </c>
      <c r="H6" s="1" t="s">
        <v>8</v>
      </c>
      <c r="I6" s="1" t="s">
        <v>58</v>
      </c>
    </row>
    <row r="7" spans="4:9" x14ac:dyDescent="0.3">
      <c r="D7" s="8" t="s">
        <v>23</v>
      </c>
      <c r="E7" s="2" t="s">
        <v>23</v>
      </c>
      <c r="F7" s="2">
        <v>90</v>
      </c>
      <c r="G7" s="2">
        <v>10</v>
      </c>
      <c r="H7" s="2">
        <f>G7*F7</f>
        <v>900</v>
      </c>
      <c r="I7" s="2" t="s">
        <v>19</v>
      </c>
    </row>
    <row r="8" spans="4:9" ht="18" x14ac:dyDescent="0.3">
      <c r="D8" s="9" t="s">
        <v>11</v>
      </c>
      <c r="E8" s="9"/>
      <c r="F8" s="9"/>
      <c r="G8" s="9"/>
      <c r="H8" s="9">
        <f>SUM(H7:H7)</f>
        <v>900</v>
      </c>
      <c r="I8" s="1" t="s">
        <v>59</v>
      </c>
    </row>
    <row r="9" spans="4:9" x14ac:dyDescent="0.3">
      <c r="D9" s="54" t="s">
        <v>12</v>
      </c>
      <c r="E9" s="2" t="s">
        <v>13</v>
      </c>
      <c r="F9" s="2"/>
      <c r="G9" s="2"/>
      <c r="H9" s="2">
        <v>0</v>
      </c>
      <c r="I9" s="2"/>
    </row>
    <row r="10" spans="4:9" x14ac:dyDescent="0.3">
      <c r="D10" s="54"/>
      <c r="E10" s="2"/>
      <c r="F10" s="2"/>
      <c r="G10" s="2"/>
      <c r="H10" s="2"/>
      <c r="I10" s="2"/>
    </row>
    <row r="11" spans="4:9" x14ac:dyDescent="0.3">
      <c r="D11" s="9" t="s">
        <v>11</v>
      </c>
      <c r="E11" s="9"/>
      <c r="F11" s="9"/>
      <c r="G11" s="9"/>
      <c r="H11" s="9">
        <f>SUM(H9:H10)</f>
        <v>0</v>
      </c>
    </row>
    <row r="12" spans="4:9" x14ac:dyDescent="0.3">
      <c r="D12" s="9" t="s">
        <v>21</v>
      </c>
      <c r="E12" s="9"/>
      <c r="F12" s="9"/>
      <c r="G12" s="9"/>
      <c r="H12" s="9">
        <f>H8-H11</f>
        <v>900</v>
      </c>
    </row>
  </sheetData>
  <mergeCells count="1">
    <mergeCell ref="D9:D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697926-B24A-4D16-87BA-0FFE3E9D54B0}">
          <x14:formula1>
            <xm:f>'Payment modes'!$D$6:$D$11</xm:f>
          </x14:formula1>
          <xm:sqref>I9 I7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D54E-8F6C-48C8-8EF2-F1E444066224}">
  <dimension ref="D6:G13"/>
  <sheetViews>
    <sheetView workbookViewId="0">
      <selection activeCell="G9" sqref="G9"/>
    </sheetView>
  </sheetViews>
  <sheetFormatPr defaultRowHeight="14.4" x14ac:dyDescent="0.3"/>
  <cols>
    <col min="4" max="4" width="27.21875" customWidth="1"/>
    <col min="5" max="5" width="30.44140625" customWidth="1"/>
    <col min="7" max="7" width="17.6640625" customWidth="1"/>
  </cols>
  <sheetData>
    <row r="6" spans="4:7" ht="18" x14ac:dyDescent="0.3">
      <c r="D6" s="1" t="s">
        <v>0</v>
      </c>
      <c r="E6" s="1" t="s">
        <v>30</v>
      </c>
      <c r="F6" s="1" t="s">
        <v>8</v>
      </c>
      <c r="G6" s="1" t="s">
        <v>1</v>
      </c>
    </row>
    <row r="7" spans="4:7" ht="158.4" x14ac:dyDescent="0.3">
      <c r="D7" s="8" t="s">
        <v>28</v>
      </c>
      <c r="E7" s="12" t="s">
        <v>48</v>
      </c>
      <c r="F7" s="2">
        <v>9000</v>
      </c>
      <c r="G7" s="53"/>
    </row>
    <row r="8" spans="4:7" x14ac:dyDescent="0.3">
      <c r="D8" s="9" t="s">
        <v>11</v>
      </c>
      <c r="E8" s="9"/>
      <c r="F8" s="9">
        <f>SUM(F7:F7)</f>
        <v>9000</v>
      </c>
      <c r="G8" s="53"/>
    </row>
    <row r="9" spans="4:7" x14ac:dyDescent="0.3">
      <c r="D9" s="54" t="s">
        <v>12</v>
      </c>
      <c r="E9" s="2"/>
      <c r="F9" s="2">
        <v>1000</v>
      </c>
      <c r="G9" s="2" t="s">
        <v>15</v>
      </c>
    </row>
    <row r="10" spans="4:7" x14ac:dyDescent="0.3">
      <c r="D10" s="54"/>
      <c r="E10" s="2"/>
      <c r="F10" s="2">
        <v>5000</v>
      </c>
      <c r="G10" s="2" t="s">
        <v>15</v>
      </c>
    </row>
    <row r="11" spans="4:7" x14ac:dyDescent="0.3">
      <c r="D11" s="11"/>
      <c r="E11" s="2"/>
      <c r="F11" s="2"/>
      <c r="G11" s="2"/>
    </row>
    <row r="12" spans="4:7" x14ac:dyDescent="0.3">
      <c r="D12" s="9" t="s">
        <v>11</v>
      </c>
      <c r="E12" s="9"/>
      <c r="F12" s="9">
        <f>SUM(F9:F11)</f>
        <v>6000</v>
      </c>
    </row>
    <row r="13" spans="4:7" x14ac:dyDescent="0.3">
      <c r="D13" s="9" t="s">
        <v>21</v>
      </c>
      <c r="E13" s="9"/>
      <c r="F13" s="9">
        <f>F8-F12</f>
        <v>3000</v>
      </c>
    </row>
  </sheetData>
  <mergeCells count="2">
    <mergeCell ref="G7:G8"/>
    <mergeCell ref="D9:D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7C51C4-F660-42D0-8927-208C66CEEB52}">
          <x14:formula1>
            <xm:f>'Payment modes'!$D$6:$D$11</xm:f>
          </x14:formula1>
          <xm:sqref>G9:G10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976B-F79D-43CE-B35D-AC6B45D1C19C}">
  <dimension ref="D6:G12"/>
  <sheetViews>
    <sheetView workbookViewId="0">
      <selection activeCell="G6" sqref="G6"/>
    </sheetView>
  </sheetViews>
  <sheetFormatPr defaultRowHeight="14.4" x14ac:dyDescent="0.3"/>
  <cols>
    <col min="4" max="4" width="27.21875" customWidth="1"/>
    <col min="5" max="5" width="30.44140625" customWidth="1"/>
    <col min="7" max="7" width="17.6640625" customWidth="1"/>
  </cols>
  <sheetData>
    <row r="6" spans="4:7" ht="18" x14ac:dyDescent="0.3">
      <c r="D6" s="1" t="s">
        <v>0</v>
      </c>
      <c r="E6" s="1" t="s">
        <v>30</v>
      </c>
      <c r="F6" s="1" t="s">
        <v>8</v>
      </c>
      <c r="G6" s="1" t="s">
        <v>1</v>
      </c>
    </row>
    <row r="7" spans="4:7" ht="86.4" x14ac:dyDescent="0.3">
      <c r="D7" s="8" t="s">
        <v>31</v>
      </c>
      <c r="E7" s="12" t="s">
        <v>32</v>
      </c>
      <c r="F7" s="2">
        <v>3000</v>
      </c>
      <c r="G7" s="53"/>
    </row>
    <row r="8" spans="4:7" x14ac:dyDescent="0.3">
      <c r="D8" s="9" t="s">
        <v>11</v>
      </c>
      <c r="E8" s="9"/>
      <c r="F8" s="9">
        <f>SUM(F7:F7)</f>
        <v>3000</v>
      </c>
      <c r="G8" s="53"/>
    </row>
    <row r="9" spans="4:7" x14ac:dyDescent="0.3">
      <c r="D9" s="54" t="s">
        <v>12</v>
      </c>
      <c r="E9" s="2"/>
      <c r="F9" s="2">
        <v>0</v>
      </c>
      <c r="G9" s="2"/>
    </row>
    <row r="10" spans="4:7" x14ac:dyDescent="0.3">
      <c r="D10" s="54"/>
      <c r="E10" s="2"/>
      <c r="F10" s="2"/>
      <c r="G10" s="2"/>
    </row>
    <row r="11" spans="4:7" x14ac:dyDescent="0.3">
      <c r="D11" s="9" t="s">
        <v>11</v>
      </c>
      <c r="E11" s="9"/>
      <c r="F11" s="9">
        <f>SUM(F9:F10)</f>
        <v>0</v>
      </c>
    </row>
    <row r="12" spans="4:7" x14ac:dyDescent="0.3">
      <c r="D12" s="9" t="s">
        <v>21</v>
      </c>
      <c r="E12" s="9"/>
      <c r="F12" s="9">
        <f>F8-F11</f>
        <v>3000</v>
      </c>
    </row>
  </sheetData>
  <mergeCells count="2">
    <mergeCell ref="G7:G8"/>
    <mergeCell ref="D9:D1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7DBDD9-9EED-4D69-AC36-BCA7E8E5D9BF}">
          <x14:formula1>
            <xm:f>'Payment modes'!$D$6:$D$11</xm:f>
          </x14:formula1>
          <xm:sqref>G9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346C3-FB40-4906-BFEF-5578C3F0829E}">
  <dimension ref="D6:F14"/>
  <sheetViews>
    <sheetView workbookViewId="0">
      <selection activeCell="F10" sqref="F10"/>
    </sheetView>
  </sheetViews>
  <sheetFormatPr defaultRowHeight="14.4" x14ac:dyDescent="0.3"/>
  <cols>
    <col min="4" max="4" width="27.21875" customWidth="1"/>
    <col min="6" max="6" width="17.6640625" customWidth="1"/>
  </cols>
  <sheetData>
    <row r="6" spans="4:6" ht="18" x14ac:dyDescent="0.3">
      <c r="D6" s="1" t="s">
        <v>30</v>
      </c>
      <c r="E6" s="1" t="s">
        <v>8</v>
      </c>
      <c r="F6" s="1" t="s">
        <v>58</v>
      </c>
    </row>
    <row r="7" spans="4:6" x14ac:dyDescent="0.3">
      <c r="D7" s="8" t="s">
        <v>33</v>
      </c>
      <c r="E7" s="2">
        <v>372</v>
      </c>
      <c r="F7" s="2" t="s">
        <v>19</v>
      </c>
    </row>
    <row r="8" spans="4:6" x14ac:dyDescent="0.3">
      <c r="D8" s="8" t="s">
        <v>54</v>
      </c>
      <c r="E8" s="2">
        <v>120</v>
      </c>
      <c r="F8" s="2" t="s">
        <v>19</v>
      </c>
    </row>
    <row r="9" spans="4:6" x14ac:dyDescent="0.3">
      <c r="D9" s="8" t="s">
        <v>49</v>
      </c>
      <c r="E9" s="2">
        <v>170</v>
      </c>
      <c r="F9" s="2" t="s">
        <v>19</v>
      </c>
    </row>
    <row r="10" spans="4:6" ht="18" x14ac:dyDescent="0.3">
      <c r="D10" s="9" t="s">
        <v>11</v>
      </c>
      <c r="E10" s="9">
        <f>SUM(E7:E9)</f>
        <v>662</v>
      </c>
      <c r="F10" s="1" t="s">
        <v>59</v>
      </c>
    </row>
    <row r="11" spans="4:6" x14ac:dyDescent="0.3">
      <c r="D11" s="11" t="s">
        <v>12</v>
      </c>
      <c r="E11" s="2">
        <v>0</v>
      </c>
    </row>
    <row r="12" spans="4:6" x14ac:dyDescent="0.3">
      <c r="D12" s="11"/>
      <c r="E12" s="2"/>
    </row>
    <row r="13" spans="4:6" x14ac:dyDescent="0.3">
      <c r="D13" s="9" t="s">
        <v>11</v>
      </c>
      <c r="E13" s="9">
        <f>SUM(E11:E11)</f>
        <v>0</v>
      </c>
    </row>
    <row r="14" spans="4:6" x14ac:dyDescent="0.3">
      <c r="D14" s="9" t="s">
        <v>21</v>
      </c>
      <c r="E14" s="9">
        <f>E10-E13</f>
        <v>662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60C010-F471-4F73-9655-51C418BC8DEA}">
          <x14:formula1>
            <xm:f>'Payment modes'!$D$6:$D$11</xm:f>
          </x14:formula1>
          <xm:sqref>F7:F9 F11:F12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0FD11-AEA6-48EE-ACA9-F949F47C87AE}">
  <dimension ref="D5:D11"/>
  <sheetViews>
    <sheetView workbookViewId="0">
      <selection activeCell="A13" activeCellId="1" sqref="A12:XFD12 A13:XFD13"/>
    </sheetView>
  </sheetViews>
  <sheetFormatPr defaultRowHeight="14.4" x14ac:dyDescent="0.3"/>
  <cols>
    <col min="4" max="4" width="19.5546875" customWidth="1"/>
  </cols>
  <sheetData>
    <row r="5" spans="4:4" x14ac:dyDescent="0.3">
      <c r="D5" s="3" t="s">
        <v>14</v>
      </c>
    </row>
    <row r="6" spans="4:4" x14ac:dyDescent="0.3">
      <c r="D6" t="s">
        <v>15</v>
      </c>
    </row>
    <row r="7" spans="4:4" x14ac:dyDescent="0.3">
      <c r="D7" t="s">
        <v>16</v>
      </c>
    </row>
    <row r="8" spans="4:4" x14ac:dyDescent="0.3">
      <c r="D8" t="s">
        <v>17</v>
      </c>
    </row>
    <row r="9" spans="4:4" x14ac:dyDescent="0.3">
      <c r="D9" t="s">
        <v>18</v>
      </c>
    </row>
    <row r="10" spans="4:4" x14ac:dyDescent="0.3">
      <c r="D10" t="s">
        <v>19</v>
      </c>
    </row>
    <row r="11" spans="4:4" x14ac:dyDescent="0.3">
      <c r="D11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 Tab</vt:lpstr>
      <vt:lpstr>Catering</vt:lpstr>
      <vt:lpstr>Sweets</vt:lpstr>
      <vt:lpstr>Bottle Water</vt:lpstr>
      <vt:lpstr>Decoration</vt:lpstr>
      <vt:lpstr>Sound &amp; Light</vt:lpstr>
      <vt:lpstr>Additional Materials</vt:lpstr>
      <vt:lpstr>Payment 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2023-11-03T06:41:14Z</dcterms:created>
  <dcterms:modified xsi:type="dcterms:W3CDTF">2023-11-05T19:38:45Z</dcterms:modified>
</cp:coreProperties>
</file>