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179" documentId="8_{0CE8CCE8-955F-4E83-83F4-B6C744211777}" xr6:coauthVersionLast="47" xr6:coauthVersionMax="47" xr10:uidLastSave="{8477B17C-96E0-45E6-BC3A-A562EE38F64A}"/>
  <bookViews>
    <workbookView xWindow="-108" yWindow="-108" windowWidth="23256" windowHeight="12456" activeTab="6" xr2:uid="{151D4641-7C4D-442B-80AA-9BD3BCEAEAFC}"/>
  </bookViews>
  <sheets>
    <sheet name="Main Tab" sheetId="1" r:id="rId1"/>
    <sheet name="Catering" sheetId="2" r:id="rId2"/>
    <sheet name="Sweets" sheetId="3" r:id="rId3"/>
    <sheet name="Bottle Water" sheetId="4" r:id="rId4"/>
    <sheet name="Decoration" sheetId="5" r:id="rId5"/>
    <sheet name="Sound &amp; Light" sheetId="6" r:id="rId6"/>
    <sheet name="Additional Materials" sheetId="7" r:id="rId7"/>
    <sheet name="Payment modes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K25" i="1"/>
  <c r="K24" i="1"/>
  <c r="H24" i="1"/>
  <c r="H26" i="1" s="1"/>
  <c r="E11" i="7"/>
  <c r="H10" i="2"/>
  <c r="H13" i="1" s="1"/>
  <c r="H28" i="2"/>
  <c r="H15" i="2"/>
  <c r="G13" i="1" s="1"/>
  <c r="F12" i="5"/>
  <c r="G16" i="1" s="1"/>
  <c r="G22" i="2"/>
  <c r="H22" i="2" s="1"/>
  <c r="G21" i="2"/>
  <c r="G26" i="2"/>
  <c r="G10" i="2"/>
  <c r="H17" i="1"/>
  <c r="H15" i="1"/>
  <c r="G15" i="1"/>
  <c r="E14" i="7"/>
  <c r="G18" i="1" s="1"/>
  <c r="F10" i="6"/>
  <c r="F11" i="6" s="1"/>
  <c r="H16" i="1"/>
  <c r="H10" i="4"/>
  <c r="H7" i="4"/>
  <c r="H8" i="4" s="1"/>
  <c r="H11" i="4" s="1"/>
  <c r="H10" i="3"/>
  <c r="G14" i="1" s="1"/>
  <c r="H7" i="3"/>
  <c r="H8" i="3" s="1"/>
  <c r="H14" i="1" s="1"/>
  <c r="H24" i="2"/>
  <c r="H25" i="2"/>
  <c r="H8" i="2"/>
  <c r="H7" i="2"/>
  <c r="G17" i="1" l="1"/>
  <c r="G19" i="1" s="1"/>
  <c r="G23" i="2"/>
  <c r="H21" i="2"/>
  <c r="H23" i="2" s="1"/>
  <c r="H26" i="2"/>
  <c r="G25" i="1" s="1"/>
  <c r="I25" i="1" s="1"/>
  <c r="H16" i="2"/>
  <c r="I16" i="1"/>
  <c r="I15" i="1"/>
  <c r="E15" i="7"/>
  <c r="H18" i="1"/>
  <c r="I18" i="1" s="1"/>
  <c r="I14" i="1"/>
  <c r="F13" i="5"/>
  <c r="H11" i="3"/>
  <c r="I17" i="1" l="1"/>
  <c r="G26" i="1"/>
  <c r="H19" i="1"/>
  <c r="I24" i="1" l="1"/>
  <c r="I26" i="1" s="1"/>
  <c r="I13" i="1"/>
  <c r="I19" i="1" s="1"/>
</calcChain>
</file>

<file path=xl/sharedStrings.xml><?xml version="1.0" encoding="utf-8"?>
<sst xmlns="http://schemas.openxmlformats.org/spreadsheetml/2006/main" count="138" uniqueCount="67">
  <si>
    <t>Provider</t>
  </si>
  <si>
    <t>Payment mode</t>
  </si>
  <si>
    <t>Type of Food</t>
  </si>
  <si>
    <t>Veg</t>
  </si>
  <si>
    <t>Non Veg</t>
  </si>
  <si>
    <t>Cost Per Plate</t>
  </si>
  <si>
    <t>Headcount</t>
  </si>
  <si>
    <t>Costing</t>
  </si>
  <si>
    <t>Headcount Analysis</t>
  </si>
  <si>
    <t>Internal CTG</t>
  </si>
  <si>
    <t>Total</t>
  </si>
  <si>
    <t xml:space="preserve">Payment </t>
  </si>
  <si>
    <t>Advance</t>
  </si>
  <si>
    <t>Payment Modes</t>
  </si>
  <si>
    <t>Cash (CGWA fund)</t>
  </si>
  <si>
    <t>PhonePe(CGWA fund)</t>
  </si>
  <si>
    <t>GpAy(CGWA fund)</t>
  </si>
  <si>
    <t>UPI(CGWA fund)</t>
  </si>
  <si>
    <t>JayDeb</t>
  </si>
  <si>
    <t>External Coupons</t>
  </si>
  <si>
    <t>Remaining</t>
  </si>
  <si>
    <t>Gulab jamun</t>
  </si>
  <si>
    <t>Packaged Water</t>
  </si>
  <si>
    <t>Cost Per Item</t>
  </si>
  <si>
    <t>Cost Per Cartoon</t>
  </si>
  <si>
    <t>Cartoon</t>
  </si>
  <si>
    <t>Sweet Shop</t>
  </si>
  <si>
    <t>MadhuDa</t>
  </si>
  <si>
    <t>Item Type</t>
  </si>
  <si>
    <t>Items</t>
  </si>
  <si>
    <t>Zaqir Da</t>
  </si>
  <si>
    <t>Coupon Printing</t>
  </si>
  <si>
    <t>Providers</t>
  </si>
  <si>
    <t>Catering</t>
  </si>
  <si>
    <t>Sweets</t>
  </si>
  <si>
    <t>Bottle Water</t>
  </si>
  <si>
    <t>Decoration</t>
  </si>
  <si>
    <t>Sound and Light</t>
  </si>
  <si>
    <t>Payment Done</t>
  </si>
  <si>
    <t>Total Budget</t>
  </si>
  <si>
    <t>BIJAYA SAMILLANI 2023</t>
  </si>
  <si>
    <t>Funds</t>
  </si>
  <si>
    <t>CGWA</t>
  </si>
  <si>
    <t xml:space="preserve">GRAND TOTAL </t>
  </si>
  <si>
    <t>Coupon</t>
  </si>
  <si>
    <t>Money received</t>
  </si>
  <si>
    <t>Thermocol</t>
  </si>
  <si>
    <t>Additional Materials</t>
  </si>
  <si>
    <t>Extra Coupon</t>
  </si>
  <si>
    <t>Cleaning and Tips</t>
  </si>
  <si>
    <t>ALL CLEAR</t>
  </si>
  <si>
    <t>Blinkit and additionals</t>
  </si>
  <si>
    <t xml:space="preserve">Payment on </t>
  </si>
  <si>
    <t>Funds From</t>
  </si>
  <si>
    <t>Funds Used</t>
  </si>
  <si>
    <t>Payment Initial</t>
  </si>
  <si>
    <t>Payment Final</t>
  </si>
  <si>
    <t>Estimated</t>
  </si>
  <si>
    <t>1. 2 --&gt; 15 Feet table with veils
2. 8 --&gt; Round tables with veild
3. Red carpets for lawn
4. 2 --&gt; Tables for keeping water jars
5. Stage with backdrop
7. Tripol for Non veg and veg area kitchen
8. Table for kitchn areas
9. Tripol for outside food area
10. 2 extra tables for Snacks counter
11. Transportation
12. Labour cost for fitting and unfitting</t>
  </si>
  <si>
    <t>1. 2 --&gt; Speaker
2. 2 --&gt; Mic
3. Lights for kitchen Areas
4. Lights for Exterior - Dinner area
5. Lights for Event area
6. One mixer with 2 boosting
7. 5 stand Fans
8. Labur and sound man
9. Transportation
10. Fitting and UnFitting</t>
  </si>
  <si>
    <t>Star Caterar</t>
  </si>
  <si>
    <t>Final Cleaning</t>
  </si>
  <si>
    <t>Advance - 1</t>
  </si>
  <si>
    <t>Advance - 2</t>
  </si>
  <si>
    <t>Last Payment</t>
  </si>
  <si>
    <t>Returned</t>
  </si>
  <si>
    <t>In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</si>
</sst>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24"/>
      <color theme="1"/>
      <name val="Aptos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0" fillId="4" borderId="0" xfId="0" applyFill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5" xfId="0" applyFill="1" applyBorder="1" applyAlignment="1">
      <alignment horizontal="center"/>
    </xf>
    <xf numFmtId="0" fontId="0" fillId="4" borderId="5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  <xf numFmtId="0" fontId="0" fillId="7" borderId="1" xfId="0" applyFill="1" applyBorder="1"/>
    <xf numFmtId="0" fontId="0" fillId="8" borderId="2" xfId="0" applyFill="1" applyBorder="1"/>
    <xf numFmtId="0" fontId="0" fillId="9" borderId="3" xfId="0" applyFill="1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11" borderId="16" xfId="0" applyFill="1" applyBorder="1"/>
    <xf numFmtId="0" fontId="0" fillId="11" borderId="17" xfId="0" applyFill="1" applyBorder="1"/>
    <xf numFmtId="0" fontId="0" fillId="13" borderId="0" xfId="0" applyFill="1"/>
    <xf numFmtId="0" fontId="0" fillId="12" borderId="1" xfId="0" applyFill="1" applyBorder="1" applyAlignment="1">
      <alignment vertical="center"/>
    </xf>
    <xf numFmtId="0" fontId="0" fillId="12" borderId="2" xfId="0" applyFill="1" applyBorder="1"/>
    <xf numFmtId="0" fontId="0" fillId="12" borderId="3" xfId="0" applyFill="1" applyBorder="1"/>
    <xf numFmtId="0" fontId="0" fillId="0" borderId="20" xfId="0" applyBorder="1"/>
    <xf numFmtId="0" fontId="0" fillId="0" borderId="21" xfId="0" applyBorder="1"/>
    <xf numFmtId="0" fontId="0" fillId="11" borderId="0" xfId="0" applyFill="1"/>
    <xf numFmtId="0" fontId="0" fillId="11" borderId="25" xfId="0" applyFill="1" applyBorder="1"/>
    <xf numFmtId="0" fontId="0" fillId="5" borderId="4" xfId="0" applyFill="1" applyBorder="1"/>
    <xf numFmtId="0" fontId="0" fillId="16" borderId="0" xfId="0" applyFill="1" applyAlignment="1">
      <alignment horizontal="center"/>
    </xf>
    <xf numFmtId="0" fontId="0" fillId="0" borderId="28" xfId="0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17" borderId="33" xfId="0" applyFill="1" applyBorder="1"/>
    <xf numFmtId="0" fontId="0" fillId="14" borderId="29" xfId="0" applyFill="1" applyBorder="1"/>
    <xf numFmtId="0" fontId="0" fillId="14" borderId="30" xfId="0" applyFill="1" applyBorder="1"/>
    <xf numFmtId="0" fontId="0" fillId="17" borderId="34" xfId="0" applyFill="1" applyBorder="1"/>
    <xf numFmtId="0" fontId="0" fillId="15" borderId="4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3" fillId="18" borderId="19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22" xfId="0" applyFont="1" applyFill="1" applyBorder="1" applyAlignment="1">
      <alignment horizontal="center" vertical="center" wrapText="1"/>
    </xf>
    <xf numFmtId="0" fontId="3" fillId="18" borderId="23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15" borderId="19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5F8A-874C-4865-9DED-53F1D2E6D267}">
  <dimension ref="E4:L29"/>
  <sheetViews>
    <sheetView topLeftCell="A7" workbookViewId="0">
      <selection activeCell="F31" sqref="F31"/>
    </sheetView>
  </sheetViews>
  <sheetFormatPr defaultRowHeight="14.4" x14ac:dyDescent="0.3"/>
  <cols>
    <col min="5" max="5" width="21.5546875" customWidth="1"/>
    <col min="6" max="6" width="21.6640625" customWidth="1"/>
    <col min="7" max="7" width="17.6640625" customWidth="1"/>
    <col min="8" max="8" width="16.6640625" customWidth="1"/>
    <col min="9" max="11" width="18.6640625" customWidth="1"/>
    <col min="12" max="12" width="17.109375" customWidth="1"/>
  </cols>
  <sheetData>
    <row r="4" spans="5:12" ht="15" thickBot="1" x14ac:dyDescent="0.35"/>
    <row r="5" spans="5:12" x14ac:dyDescent="0.3">
      <c r="E5" s="40"/>
      <c r="F5" s="55"/>
      <c r="G5" s="56"/>
      <c r="H5" s="56"/>
      <c r="I5" s="56"/>
      <c r="J5" s="56"/>
      <c r="K5" s="56"/>
      <c r="L5" s="40"/>
    </row>
    <row r="6" spans="5:12" ht="15" thickBot="1" x14ac:dyDescent="0.35">
      <c r="E6" s="41"/>
      <c r="F6" s="57"/>
      <c r="G6" s="58"/>
      <c r="H6" s="58"/>
      <c r="I6" s="58"/>
      <c r="J6" s="58"/>
      <c r="K6" s="58"/>
      <c r="L6" s="41"/>
    </row>
    <row r="7" spans="5:12" ht="37.200000000000003" customHeight="1" x14ac:dyDescent="0.3">
      <c r="E7" s="41"/>
      <c r="F7" s="53" t="s">
        <v>40</v>
      </c>
      <c r="G7" s="54"/>
      <c r="H7" s="54"/>
      <c r="I7" s="54"/>
      <c r="J7" s="54"/>
      <c r="K7" s="54"/>
      <c r="L7" s="41"/>
    </row>
    <row r="8" spans="5:12" x14ac:dyDescent="0.3">
      <c r="E8" s="41"/>
      <c r="F8" s="43"/>
      <c r="G8" s="44"/>
      <c r="H8" s="44"/>
      <c r="I8" s="44"/>
      <c r="J8" s="30"/>
      <c r="K8" s="30"/>
      <c r="L8" s="41"/>
    </row>
    <row r="9" spans="5:12" x14ac:dyDescent="0.3">
      <c r="E9" s="41"/>
      <c r="F9" s="43"/>
      <c r="G9" s="44"/>
      <c r="H9" s="44"/>
      <c r="I9" s="44"/>
      <c r="J9" s="30"/>
      <c r="K9" s="30"/>
      <c r="L9" s="41"/>
    </row>
    <row r="10" spans="5:12" x14ac:dyDescent="0.3">
      <c r="E10" s="41"/>
      <c r="F10" s="43"/>
      <c r="G10" s="44"/>
      <c r="H10" s="44"/>
      <c r="I10" s="44"/>
      <c r="J10" s="30"/>
      <c r="K10" s="30"/>
      <c r="L10" s="41"/>
    </row>
    <row r="11" spans="5:12" ht="15" thickBot="1" x14ac:dyDescent="0.35">
      <c r="E11" s="41"/>
      <c r="F11" s="45"/>
      <c r="G11" s="46"/>
      <c r="H11" s="46"/>
      <c r="I11" s="46"/>
      <c r="J11" s="30"/>
      <c r="K11" s="30"/>
      <c r="L11" s="41"/>
    </row>
    <row r="12" spans="5:12" ht="15" thickBot="1" x14ac:dyDescent="0.35">
      <c r="E12" s="41"/>
      <c r="F12" s="13" t="s">
        <v>32</v>
      </c>
      <c r="G12" s="14" t="s">
        <v>38</v>
      </c>
      <c r="H12" s="14" t="s">
        <v>57</v>
      </c>
      <c r="I12" s="15" t="s">
        <v>20</v>
      </c>
      <c r="J12" s="30"/>
      <c r="K12" s="30"/>
      <c r="L12" s="41"/>
    </row>
    <row r="13" spans="5:12" x14ac:dyDescent="0.3">
      <c r="E13" s="41"/>
      <c r="F13" s="25" t="s">
        <v>33</v>
      </c>
      <c r="G13" s="7">
        <f>Catering!H15</f>
        <v>81880</v>
      </c>
      <c r="H13" s="7">
        <f>Catering!H10</f>
        <v>81880</v>
      </c>
      <c r="I13" s="18">
        <f>H13-G13</f>
        <v>0</v>
      </c>
      <c r="J13" s="30"/>
      <c r="K13" s="30"/>
      <c r="L13" s="41"/>
    </row>
    <row r="14" spans="5:12" x14ac:dyDescent="0.3">
      <c r="E14" s="41"/>
      <c r="F14" s="26" t="s">
        <v>34</v>
      </c>
      <c r="G14" s="2">
        <f>Sweets!H10</f>
        <v>3000</v>
      </c>
      <c r="H14" s="2">
        <f>Sweets!H8</f>
        <v>3000</v>
      </c>
      <c r="I14" s="5">
        <f t="shared" ref="I14:I18" si="0">H14-G14</f>
        <v>0</v>
      </c>
      <c r="J14" s="30"/>
      <c r="K14" s="30"/>
      <c r="L14" s="41"/>
    </row>
    <row r="15" spans="5:12" x14ac:dyDescent="0.3">
      <c r="E15" s="41"/>
      <c r="F15" s="26" t="s">
        <v>35</v>
      </c>
      <c r="G15" s="2">
        <f>'Bottle Water'!H10</f>
        <v>900</v>
      </c>
      <c r="H15" s="2">
        <f>'Bottle Water'!H8</f>
        <v>900</v>
      </c>
      <c r="I15" s="5">
        <f t="shared" si="0"/>
        <v>0</v>
      </c>
      <c r="J15" s="30"/>
      <c r="K15" s="30"/>
      <c r="L15" s="41"/>
    </row>
    <row r="16" spans="5:12" x14ac:dyDescent="0.3">
      <c r="E16" s="41"/>
      <c r="F16" s="26" t="s">
        <v>36</v>
      </c>
      <c r="G16" s="2">
        <f>Decoration!F12</f>
        <v>10000</v>
      </c>
      <c r="H16" s="2">
        <f>Decoration!F8</f>
        <v>10000</v>
      </c>
      <c r="I16" s="5">
        <f t="shared" si="0"/>
        <v>0</v>
      </c>
      <c r="J16" s="30"/>
      <c r="K16" s="30"/>
      <c r="L16" s="41"/>
    </row>
    <row r="17" spans="5:12" x14ac:dyDescent="0.3">
      <c r="E17" s="41"/>
      <c r="F17" s="26" t="s">
        <v>37</v>
      </c>
      <c r="G17" s="2">
        <f>'Sound &amp; Light'!F10</f>
        <v>4000</v>
      </c>
      <c r="H17" s="2">
        <f>'Sound &amp; Light'!F8</f>
        <v>4000</v>
      </c>
      <c r="I17" s="5">
        <f t="shared" si="0"/>
        <v>0</v>
      </c>
      <c r="J17" s="30"/>
      <c r="K17" s="30"/>
      <c r="L17" s="41"/>
    </row>
    <row r="18" spans="5:12" x14ac:dyDescent="0.3">
      <c r="E18" s="41"/>
      <c r="F18" s="26" t="s">
        <v>47</v>
      </c>
      <c r="G18" s="2">
        <f>'Additional Materials'!E14</f>
        <v>1260</v>
      </c>
      <c r="H18" s="2">
        <f>'Additional Materials'!E11</f>
        <v>1260</v>
      </c>
      <c r="I18" s="5">
        <f t="shared" si="0"/>
        <v>0</v>
      </c>
      <c r="J18" s="30"/>
      <c r="K18" s="30"/>
      <c r="L18" s="41"/>
    </row>
    <row r="19" spans="5:12" ht="15" thickBot="1" x14ac:dyDescent="0.35">
      <c r="E19" s="41"/>
      <c r="F19" s="32" t="s">
        <v>39</v>
      </c>
      <c r="G19" s="33">
        <f>SUM(G13:G18)</f>
        <v>101040</v>
      </c>
      <c r="H19" s="33">
        <f t="shared" ref="H19:I19" si="1">SUM(H13:H18)</f>
        <v>101040</v>
      </c>
      <c r="I19" s="34">
        <f t="shared" si="1"/>
        <v>0</v>
      </c>
      <c r="J19" s="30"/>
      <c r="K19" s="30"/>
      <c r="L19" s="41"/>
    </row>
    <row r="20" spans="5:12" x14ac:dyDescent="0.3">
      <c r="E20" s="41"/>
      <c r="F20" s="43"/>
      <c r="G20" s="44"/>
      <c r="H20" s="44"/>
      <c r="I20" s="44"/>
      <c r="J20" s="30"/>
      <c r="K20" s="30"/>
      <c r="L20" s="41"/>
    </row>
    <row r="21" spans="5:12" x14ac:dyDescent="0.3">
      <c r="E21" s="41"/>
      <c r="F21" s="43"/>
      <c r="G21" s="44"/>
      <c r="H21" s="44"/>
      <c r="I21" s="44"/>
      <c r="J21" s="30"/>
      <c r="K21" s="30"/>
      <c r="L21" s="41"/>
    </row>
    <row r="22" spans="5:12" ht="15" thickBot="1" x14ac:dyDescent="0.35">
      <c r="E22" s="41"/>
      <c r="F22" s="43"/>
      <c r="G22" s="44"/>
      <c r="H22" s="44"/>
      <c r="I22" s="44"/>
      <c r="J22" s="30"/>
      <c r="K22" s="30"/>
      <c r="L22" s="41"/>
    </row>
    <row r="23" spans="5:12" x14ac:dyDescent="0.3">
      <c r="E23" s="41"/>
      <c r="F23" s="35" t="s">
        <v>41</v>
      </c>
      <c r="G23" s="36" t="s">
        <v>53</v>
      </c>
      <c r="H23" s="36" t="s">
        <v>54</v>
      </c>
      <c r="I23" s="36" t="s">
        <v>20</v>
      </c>
      <c r="J23" s="36" t="s">
        <v>65</v>
      </c>
      <c r="K23" s="39" t="s">
        <v>66</v>
      </c>
      <c r="L23" s="41"/>
    </row>
    <row r="24" spans="5:12" x14ac:dyDescent="0.3">
      <c r="E24" s="41"/>
      <c r="F24" s="26" t="s">
        <v>42</v>
      </c>
      <c r="G24" s="2">
        <v>100000</v>
      </c>
      <c r="H24" s="2">
        <f>SUM(Catering!H11,Catering!H12,Catering!H14,Sweets!H9,'Bottle Water'!H9,Decoration!F9,Decoration!F10,Decoration!F11,'Sound &amp; Light'!F9,'Additional Materials'!E12)</f>
        <v>94980</v>
      </c>
      <c r="I24" s="2">
        <f>G24-H24</f>
        <v>5020</v>
      </c>
      <c r="J24" s="2">
        <v>5020</v>
      </c>
      <c r="K24" s="31">
        <f>I24-J24</f>
        <v>0</v>
      </c>
      <c r="L24" s="41"/>
    </row>
    <row r="25" spans="5:12" x14ac:dyDescent="0.3">
      <c r="E25" s="41"/>
      <c r="F25" s="26" t="s">
        <v>44</v>
      </c>
      <c r="G25" s="2">
        <f>Catering!H26</f>
        <v>6060</v>
      </c>
      <c r="H25" s="2">
        <v>6060</v>
      </c>
      <c r="I25" s="2">
        <f>G25-H25</f>
        <v>0</v>
      </c>
      <c r="J25" s="2">
        <v>0</v>
      </c>
      <c r="K25" s="31">
        <f>I25-J25</f>
        <v>0</v>
      </c>
      <c r="L25" s="41"/>
    </row>
    <row r="26" spans="5:12" ht="15" thickBot="1" x14ac:dyDescent="0.35">
      <c r="E26" s="41"/>
      <c r="F26" s="37" t="s">
        <v>45</v>
      </c>
      <c r="G26" s="38">
        <f>SUM(G24:G25)</f>
        <v>106060</v>
      </c>
      <c r="H26" s="38">
        <f t="shared" ref="H26:I26" si="2">SUM(H24:H25)</f>
        <v>101040</v>
      </c>
      <c r="I26" s="38">
        <f t="shared" si="2"/>
        <v>5020</v>
      </c>
      <c r="J26" s="38">
        <v>5020</v>
      </c>
      <c r="K26" s="38">
        <f>I26-J26</f>
        <v>0</v>
      </c>
      <c r="L26" s="41"/>
    </row>
    <row r="27" spans="5:12" x14ac:dyDescent="0.3">
      <c r="E27" s="41"/>
      <c r="F27" s="47" t="s">
        <v>50</v>
      </c>
      <c r="G27" s="48"/>
      <c r="H27" s="48"/>
      <c r="I27" s="48"/>
      <c r="J27" s="48"/>
      <c r="K27" s="48"/>
      <c r="L27" s="41"/>
    </row>
    <row r="28" spans="5:12" x14ac:dyDescent="0.3">
      <c r="E28" s="41"/>
      <c r="F28" s="49"/>
      <c r="G28" s="50"/>
      <c r="H28" s="50"/>
      <c r="I28" s="50"/>
      <c r="J28" s="50"/>
      <c r="K28" s="50"/>
      <c r="L28" s="41"/>
    </row>
    <row r="29" spans="5:12" ht="15" thickBot="1" x14ac:dyDescent="0.35">
      <c r="E29" s="42"/>
      <c r="F29" s="51"/>
      <c r="G29" s="52"/>
      <c r="H29" s="52"/>
      <c r="I29" s="52"/>
      <c r="J29" s="52"/>
      <c r="K29" s="52"/>
      <c r="L29" s="42"/>
    </row>
  </sheetData>
  <mergeCells count="7">
    <mergeCell ref="E5:E29"/>
    <mergeCell ref="F8:I11"/>
    <mergeCell ref="F20:I22"/>
    <mergeCell ref="L5:L29"/>
    <mergeCell ref="F27:K29"/>
    <mergeCell ref="F7:K7"/>
    <mergeCell ref="F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0B90-5779-4078-9D1D-1055E93B6651}">
  <dimension ref="D6:I28"/>
  <sheetViews>
    <sheetView topLeftCell="A4" workbookViewId="0">
      <selection activeCell="I16" sqref="I16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2</v>
      </c>
      <c r="F6" s="1" t="s">
        <v>5</v>
      </c>
      <c r="G6" s="1" t="s">
        <v>6</v>
      </c>
      <c r="H6" s="1" t="s">
        <v>7</v>
      </c>
      <c r="I6" s="1" t="s">
        <v>1</v>
      </c>
    </row>
    <row r="7" spans="4:9" x14ac:dyDescent="0.3">
      <c r="D7" s="67" t="s">
        <v>60</v>
      </c>
      <c r="E7" s="2" t="s">
        <v>3</v>
      </c>
      <c r="F7" s="2">
        <v>360</v>
      </c>
      <c r="G7" s="2">
        <v>67</v>
      </c>
      <c r="H7" s="2">
        <f>G7*F7</f>
        <v>24120</v>
      </c>
      <c r="I7" s="59"/>
    </row>
    <row r="8" spans="4:9" x14ac:dyDescent="0.3">
      <c r="D8" s="68"/>
      <c r="E8" s="2" t="s">
        <v>4</v>
      </c>
      <c r="F8" s="2">
        <v>660</v>
      </c>
      <c r="G8" s="2">
        <v>86</v>
      </c>
      <c r="H8" s="2">
        <f>G8*F8</f>
        <v>56760</v>
      </c>
      <c r="I8" s="59"/>
    </row>
    <row r="9" spans="4:9" x14ac:dyDescent="0.3">
      <c r="D9" s="69"/>
      <c r="E9" s="2" t="s">
        <v>49</v>
      </c>
      <c r="F9" s="2"/>
      <c r="G9" s="2"/>
      <c r="H9" s="2">
        <v>1000</v>
      </c>
      <c r="I9" s="59"/>
    </row>
    <row r="10" spans="4:9" x14ac:dyDescent="0.3">
      <c r="D10" s="9" t="s">
        <v>10</v>
      </c>
      <c r="E10" s="9"/>
      <c r="F10" s="9"/>
      <c r="G10" s="9">
        <f>SUM(G7:G8)</f>
        <v>153</v>
      </c>
      <c r="H10" s="9">
        <f>SUM(H7:H9)</f>
        <v>81880</v>
      </c>
      <c r="I10" s="59"/>
    </row>
    <row r="11" spans="4:9" x14ac:dyDescent="0.3">
      <c r="D11" s="64" t="s">
        <v>11</v>
      </c>
      <c r="E11" s="2" t="s">
        <v>52</v>
      </c>
      <c r="F11" s="2"/>
      <c r="G11" s="2"/>
      <c r="H11" s="2">
        <v>30000</v>
      </c>
      <c r="I11" s="2" t="s">
        <v>14</v>
      </c>
    </row>
    <row r="12" spans="4:9" x14ac:dyDescent="0.3">
      <c r="D12" s="65"/>
      <c r="E12" s="2"/>
      <c r="F12" s="2"/>
      <c r="G12" s="2"/>
      <c r="H12" s="2">
        <v>14000</v>
      </c>
      <c r="I12" s="2" t="s">
        <v>14</v>
      </c>
    </row>
    <row r="13" spans="4:9" x14ac:dyDescent="0.3">
      <c r="D13" s="65"/>
      <c r="E13" s="2"/>
      <c r="F13" s="2"/>
      <c r="G13" s="2"/>
      <c r="H13" s="2">
        <v>6060</v>
      </c>
      <c r="I13" s="2" t="s">
        <v>48</v>
      </c>
    </row>
    <row r="14" spans="4:9" x14ac:dyDescent="0.3">
      <c r="D14" s="66"/>
      <c r="E14" s="2"/>
      <c r="F14" s="2"/>
      <c r="G14" s="2"/>
      <c r="H14" s="2">
        <v>31820</v>
      </c>
      <c r="I14" s="2" t="s">
        <v>14</v>
      </c>
    </row>
    <row r="15" spans="4:9" x14ac:dyDescent="0.3">
      <c r="D15" s="9" t="s">
        <v>10</v>
      </c>
      <c r="E15" s="9"/>
      <c r="F15" s="9"/>
      <c r="G15" s="9"/>
      <c r="H15" s="9">
        <f>SUM(H11:H14)</f>
        <v>81880</v>
      </c>
    </row>
    <row r="16" spans="4:9" x14ac:dyDescent="0.3">
      <c r="D16" s="9" t="s">
        <v>20</v>
      </c>
      <c r="E16" s="9"/>
      <c r="F16" s="9"/>
      <c r="G16" s="9"/>
      <c r="H16" s="9">
        <f>H10-H15</f>
        <v>0</v>
      </c>
      <c r="I16" s="27" t="s">
        <v>50</v>
      </c>
    </row>
    <row r="19" spans="5:8" ht="15" thickBot="1" x14ac:dyDescent="0.35"/>
    <row r="20" spans="5:8" ht="18.600000000000001" thickBot="1" x14ac:dyDescent="0.35">
      <c r="E20" s="29" t="s">
        <v>8</v>
      </c>
      <c r="F20" s="1" t="s">
        <v>5</v>
      </c>
      <c r="G20" s="1" t="s">
        <v>6</v>
      </c>
      <c r="H20" s="1" t="s">
        <v>7</v>
      </c>
    </row>
    <row r="21" spans="5:8" x14ac:dyDescent="0.3">
      <c r="E21" s="60" t="s">
        <v>9</v>
      </c>
      <c r="F21" s="16">
        <v>360</v>
      </c>
      <c r="G21" s="7">
        <f>G7-G24</f>
        <v>63</v>
      </c>
      <c r="H21" s="18">
        <f>G21*F21</f>
        <v>22680</v>
      </c>
    </row>
    <row r="22" spans="5:8" ht="15" thickBot="1" x14ac:dyDescent="0.35">
      <c r="E22" s="61"/>
      <c r="F22" s="17">
        <v>660</v>
      </c>
      <c r="G22" s="4">
        <f>G8-G25</f>
        <v>79</v>
      </c>
      <c r="H22" s="6">
        <f>G22*F22</f>
        <v>52140</v>
      </c>
    </row>
    <row r="23" spans="5:8" ht="15" thickBot="1" x14ac:dyDescent="0.35">
      <c r="E23" s="61"/>
      <c r="F23" s="28" t="s">
        <v>10</v>
      </c>
      <c r="G23" s="19">
        <f>SUM(G21:G22)</f>
        <v>142</v>
      </c>
      <c r="H23" s="20">
        <f>SUM(H21:H22)</f>
        <v>74820</v>
      </c>
    </row>
    <row r="24" spans="5:8" x14ac:dyDescent="0.3">
      <c r="E24" s="62" t="s">
        <v>19</v>
      </c>
      <c r="F24" s="16">
        <v>360</v>
      </c>
      <c r="G24" s="7">
        <v>4</v>
      </c>
      <c r="H24" s="7">
        <f t="shared" ref="H24:H25" si="0">G24*F24</f>
        <v>1440</v>
      </c>
    </row>
    <row r="25" spans="5:8" ht="15" thickBot="1" x14ac:dyDescent="0.35">
      <c r="E25" s="62"/>
      <c r="F25" s="17">
        <v>660</v>
      </c>
      <c r="G25" s="4">
        <v>7</v>
      </c>
      <c r="H25" s="4">
        <f t="shared" si="0"/>
        <v>4620</v>
      </c>
    </row>
    <row r="26" spans="5:8" ht="15" thickBot="1" x14ac:dyDescent="0.35">
      <c r="E26" s="63"/>
      <c r="F26" s="28" t="s">
        <v>10</v>
      </c>
      <c r="G26" s="19">
        <f>SUM(G24:G25)</f>
        <v>11</v>
      </c>
      <c r="H26" s="20">
        <f>SUM(H24:H25)</f>
        <v>6060</v>
      </c>
    </row>
    <row r="27" spans="5:8" ht="15" thickBot="1" x14ac:dyDescent="0.35">
      <c r="E27" s="10" t="s">
        <v>49</v>
      </c>
      <c r="F27" s="21"/>
      <c r="G27" s="21"/>
      <c r="H27" s="21">
        <v>1000</v>
      </c>
    </row>
    <row r="28" spans="5:8" ht="15" thickBot="1" x14ac:dyDescent="0.35">
      <c r="E28" s="22" t="s">
        <v>43</v>
      </c>
      <c r="F28" s="23"/>
      <c r="G28" s="23"/>
      <c r="H28" s="24">
        <f>SUM(H26,H23,H27)</f>
        <v>81880</v>
      </c>
    </row>
  </sheetData>
  <mergeCells count="5">
    <mergeCell ref="I7:I10"/>
    <mergeCell ref="E21:E23"/>
    <mergeCell ref="E24:E26"/>
    <mergeCell ref="D11:D14"/>
    <mergeCell ref="D7:D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24D075-5A6C-4620-8429-7E35EC7B32AF}">
          <x14:formula1>
            <xm:f>'Payment modes'!$D$6:$D$11</xm:f>
          </x14:formula1>
          <xm:sqref>I11:I14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985F-91AC-43D9-8BF5-AF6764EC419F}">
  <dimension ref="D6:I11"/>
  <sheetViews>
    <sheetView workbookViewId="0">
      <selection activeCell="I11" sqref="I11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28</v>
      </c>
      <c r="F6" s="1" t="s">
        <v>23</v>
      </c>
      <c r="G6" s="1" t="s">
        <v>6</v>
      </c>
      <c r="H6" s="1" t="s">
        <v>7</v>
      </c>
      <c r="I6" s="1" t="s">
        <v>1</v>
      </c>
    </row>
    <row r="7" spans="4:9" x14ac:dyDescent="0.3">
      <c r="D7" s="8" t="s">
        <v>26</v>
      </c>
      <c r="E7" s="2" t="s">
        <v>21</v>
      </c>
      <c r="F7" s="2">
        <v>15</v>
      </c>
      <c r="G7" s="2">
        <v>200</v>
      </c>
      <c r="H7" s="2">
        <f>G7*F7</f>
        <v>3000</v>
      </c>
      <c r="I7" s="2" t="s">
        <v>18</v>
      </c>
    </row>
    <row r="8" spans="4:9" ht="18" x14ac:dyDescent="0.3">
      <c r="D8" s="9" t="s">
        <v>10</v>
      </c>
      <c r="E8" s="9"/>
      <c r="F8" s="9"/>
      <c r="G8" s="9"/>
      <c r="H8" s="9">
        <f>SUM(H7:H7)</f>
        <v>3000</v>
      </c>
      <c r="I8" s="1" t="s">
        <v>56</v>
      </c>
    </row>
    <row r="9" spans="4:9" x14ac:dyDescent="0.3">
      <c r="D9" s="11" t="s">
        <v>11</v>
      </c>
      <c r="E9" s="2"/>
      <c r="F9" s="2"/>
      <c r="G9" s="2"/>
      <c r="H9" s="2">
        <v>3000</v>
      </c>
      <c r="I9" s="2" t="s">
        <v>14</v>
      </c>
    </row>
    <row r="10" spans="4:9" x14ac:dyDescent="0.3">
      <c r="D10" s="9" t="s">
        <v>10</v>
      </c>
      <c r="E10" s="9"/>
      <c r="F10" s="9"/>
      <c r="G10" s="9"/>
      <c r="H10" s="9">
        <f>SUM(H9:H9)</f>
        <v>3000</v>
      </c>
    </row>
    <row r="11" spans="4:9" x14ac:dyDescent="0.3">
      <c r="D11" s="9" t="s">
        <v>20</v>
      </c>
      <c r="E11" s="9"/>
      <c r="F11" s="9"/>
      <c r="G11" s="9"/>
      <c r="H11" s="9">
        <f>H8-H10</f>
        <v>0</v>
      </c>
      <c r="I11" s="27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BC4171-D4BE-438B-8496-5653A5429CD6}">
          <x14:formula1>
            <xm:f>'Payment modes'!$D$6:$D$11</xm:f>
          </x14:formula1>
          <xm:sqref>I7 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3E53-F6EE-4463-AF9F-C232C8163FF9}">
  <dimension ref="D6:I11"/>
  <sheetViews>
    <sheetView workbookViewId="0">
      <selection activeCell="I11" sqref="I11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28</v>
      </c>
      <c r="F6" s="1" t="s">
        <v>24</v>
      </c>
      <c r="G6" s="1" t="s">
        <v>25</v>
      </c>
      <c r="H6" s="1" t="s">
        <v>7</v>
      </c>
      <c r="I6" s="1" t="s">
        <v>55</v>
      </c>
    </row>
    <row r="7" spans="4:9" x14ac:dyDescent="0.3">
      <c r="D7" s="8" t="s">
        <v>22</v>
      </c>
      <c r="E7" s="2" t="s">
        <v>22</v>
      </c>
      <c r="F7" s="2">
        <v>90</v>
      </c>
      <c r="G7" s="2">
        <v>10</v>
      </c>
      <c r="H7" s="2">
        <f>G7*F7</f>
        <v>900</v>
      </c>
      <c r="I7" s="2" t="s">
        <v>18</v>
      </c>
    </row>
    <row r="8" spans="4:9" ht="18" x14ac:dyDescent="0.3">
      <c r="D8" s="9" t="s">
        <v>10</v>
      </c>
      <c r="E8" s="9"/>
      <c r="F8" s="9"/>
      <c r="G8" s="9"/>
      <c r="H8" s="9">
        <f>SUM(H7:H7)</f>
        <v>900</v>
      </c>
      <c r="I8" s="1" t="s">
        <v>56</v>
      </c>
    </row>
    <row r="9" spans="4:9" x14ac:dyDescent="0.3">
      <c r="D9" s="11" t="s">
        <v>11</v>
      </c>
      <c r="E9" s="2" t="s">
        <v>12</v>
      </c>
      <c r="F9" s="2"/>
      <c r="G9" s="2"/>
      <c r="H9" s="2">
        <v>900</v>
      </c>
      <c r="I9" s="2" t="s">
        <v>14</v>
      </c>
    </row>
    <row r="10" spans="4:9" x14ac:dyDescent="0.3">
      <c r="D10" s="9" t="s">
        <v>10</v>
      </c>
      <c r="E10" s="9"/>
      <c r="F10" s="9"/>
      <c r="G10" s="9"/>
      <c r="H10" s="9">
        <f>SUM(H9:H9)</f>
        <v>900</v>
      </c>
    </row>
    <row r="11" spans="4:9" x14ac:dyDescent="0.3">
      <c r="D11" s="9" t="s">
        <v>20</v>
      </c>
      <c r="E11" s="9"/>
      <c r="F11" s="9"/>
      <c r="G11" s="9"/>
      <c r="H11" s="9">
        <f>H8-H10</f>
        <v>0</v>
      </c>
      <c r="I11" s="27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697926-B24A-4D16-87BA-0FFE3E9D54B0}">
          <x14:formula1>
            <xm:f>'Payment modes'!$D$6:$D$11</xm:f>
          </x14:formula1>
          <xm:sqref>I7 I9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D54E-8F6C-48C8-8EF2-F1E444066224}">
  <dimension ref="D6:G13"/>
  <sheetViews>
    <sheetView topLeftCell="A6" workbookViewId="0">
      <selection activeCell="G13" sqref="G13"/>
    </sheetView>
  </sheetViews>
  <sheetFormatPr defaultRowHeight="14.4" x14ac:dyDescent="0.3"/>
  <cols>
    <col min="4" max="4" width="27.21875" customWidth="1"/>
    <col min="5" max="5" width="30.44140625" customWidth="1"/>
    <col min="7" max="7" width="17.6640625" customWidth="1"/>
  </cols>
  <sheetData>
    <row r="6" spans="4:7" ht="18" x14ac:dyDescent="0.3">
      <c r="D6" s="1" t="s">
        <v>0</v>
      </c>
      <c r="E6" s="1" t="s">
        <v>29</v>
      </c>
      <c r="F6" s="1" t="s">
        <v>7</v>
      </c>
      <c r="G6" s="1" t="s">
        <v>1</v>
      </c>
    </row>
    <row r="7" spans="4:7" ht="216" x14ac:dyDescent="0.3">
      <c r="D7" s="8" t="s">
        <v>27</v>
      </c>
      <c r="E7" s="12" t="s">
        <v>58</v>
      </c>
      <c r="F7" s="2">
        <v>10000</v>
      </c>
      <c r="G7" s="59"/>
    </row>
    <row r="8" spans="4:7" x14ac:dyDescent="0.3">
      <c r="D8" s="9" t="s">
        <v>10</v>
      </c>
      <c r="E8" s="9"/>
      <c r="F8" s="9">
        <v>10000</v>
      </c>
      <c r="G8" s="59"/>
    </row>
    <row r="9" spans="4:7" x14ac:dyDescent="0.3">
      <c r="D9" s="70" t="s">
        <v>11</v>
      </c>
      <c r="E9" s="2" t="s">
        <v>62</v>
      </c>
      <c r="F9" s="2">
        <v>1000</v>
      </c>
      <c r="G9" s="2" t="s">
        <v>14</v>
      </c>
    </row>
    <row r="10" spans="4:7" x14ac:dyDescent="0.3">
      <c r="D10" s="71"/>
      <c r="E10" s="2" t="s">
        <v>63</v>
      </c>
      <c r="F10" s="2">
        <v>5000</v>
      </c>
      <c r="G10" s="2" t="s">
        <v>14</v>
      </c>
    </row>
    <row r="11" spans="4:7" x14ac:dyDescent="0.3">
      <c r="D11" s="72"/>
      <c r="E11" s="2" t="s">
        <v>64</v>
      </c>
      <c r="F11" s="2">
        <v>4000</v>
      </c>
      <c r="G11" s="2" t="s">
        <v>14</v>
      </c>
    </row>
    <row r="12" spans="4:7" x14ac:dyDescent="0.3">
      <c r="D12" s="9" t="s">
        <v>10</v>
      </c>
      <c r="E12" s="9"/>
      <c r="F12" s="9">
        <f>SUM(F9:F11)</f>
        <v>10000</v>
      </c>
    </row>
    <row r="13" spans="4:7" x14ac:dyDescent="0.3">
      <c r="D13" s="9" t="s">
        <v>20</v>
      </c>
      <c r="E13" s="9"/>
      <c r="F13" s="9">
        <f>F8-F12</f>
        <v>0</v>
      </c>
      <c r="G13" s="27" t="s">
        <v>50</v>
      </c>
    </row>
  </sheetData>
  <mergeCells count="2">
    <mergeCell ref="G7:G8"/>
    <mergeCell ref="D9:D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7C51C4-F660-42D0-8927-208C66CEEB52}">
          <x14:formula1>
            <xm:f>'Payment modes'!$D$6:$D$11</xm:f>
          </x14:formula1>
          <xm:sqref>G9:G11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976B-F79D-43CE-B35D-AC6B45D1C19C}">
  <dimension ref="D6:G11"/>
  <sheetViews>
    <sheetView workbookViewId="0">
      <selection activeCell="G11" sqref="G11"/>
    </sheetView>
  </sheetViews>
  <sheetFormatPr defaultRowHeight="14.4" x14ac:dyDescent="0.3"/>
  <cols>
    <col min="4" max="4" width="27.21875" customWidth="1"/>
    <col min="5" max="5" width="30.44140625" customWidth="1"/>
    <col min="7" max="7" width="17.6640625" customWidth="1"/>
  </cols>
  <sheetData>
    <row r="6" spans="4:7" ht="18" x14ac:dyDescent="0.3">
      <c r="D6" s="1" t="s">
        <v>0</v>
      </c>
      <c r="E6" s="1" t="s">
        <v>29</v>
      </c>
      <c r="F6" s="1" t="s">
        <v>7</v>
      </c>
      <c r="G6" s="1" t="s">
        <v>1</v>
      </c>
    </row>
    <row r="7" spans="4:7" ht="144" x14ac:dyDescent="0.3">
      <c r="D7" s="8" t="s">
        <v>30</v>
      </c>
      <c r="E7" s="12" t="s">
        <v>59</v>
      </c>
      <c r="F7" s="2">
        <v>4000</v>
      </c>
      <c r="G7" s="59"/>
    </row>
    <row r="8" spans="4:7" x14ac:dyDescent="0.3">
      <c r="D8" s="9" t="s">
        <v>10</v>
      </c>
      <c r="E8" s="9"/>
      <c r="F8" s="9">
        <v>4000</v>
      </c>
      <c r="G8" s="59"/>
    </row>
    <row r="9" spans="4:7" x14ac:dyDescent="0.3">
      <c r="D9" s="11" t="s">
        <v>11</v>
      </c>
      <c r="E9" s="2"/>
      <c r="F9" s="2">
        <v>4000</v>
      </c>
      <c r="G9" s="2" t="s">
        <v>14</v>
      </c>
    </row>
    <row r="10" spans="4:7" x14ac:dyDescent="0.3">
      <c r="D10" s="9" t="s">
        <v>10</v>
      </c>
      <c r="E10" s="9"/>
      <c r="F10" s="9">
        <f>SUM(F9:F9)</f>
        <v>4000</v>
      </c>
    </row>
    <row r="11" spans="4:7" x14ac:dyDescent="0.3">
      <c r="D11" s="9" t="s">
        <v>20</v>
      </c>
      <c r="E11" s="9"/>
      <c r="F11" s="9">
        <f>F8-F10</f>
        <v>0</v>
      </c>
      <c r="G11" s="27" t="s">
        <v>50</v>
      </c>
    </row>
  </sheetData>
  <mergeCells count="1">
    <mergeCell ref="G7:G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7DBDD9-9EED-4D69-AC36-BCA7E8E5D9BF}">
          <x14:formula1>
            <xm:f>'Payment modes'!$D$6:$D$11</xm:f>
          </x14:formula1>
          <xm:sqref>G9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46C3-FB40-4906-BFEF-5578C3F0829E}">
  <dimension ref="D6:F15"/>
  <sheetViews>
    <sheetView tabSelected="1" workbookViewId="0">
      <selection activeCell="F15" sqref="F15"/>
    </sheetView>
  </sheetViews>
  <sheetFormatPr defaultRowHeight="14.4" x14ac:dyDescent="0.3"/>
  <cols>
    <col min="4" max="4" width="27.21875" customWidth="1"/>
    <col min="6" max="6" width="17.6640625" customWidth="1"/>
  </cols>
  <sheetData>
    <row r="6" spans="4:6" ht="18" x14ac:dyDescent="0.3">
      <c r="D6" s="1" t="s">
        <v>29</v>
      </c>
      <c r="E6" s="1" t="s">
        <v>7</v>
      </c>
      <c r="F6" s="1" t="s">
        <v>55</v>
      </c>
    </row>
    <row r="7" spans="4:6" x14ac:dyDescent="0.3">
      <c r="D7" s="8" t="s">
        <v>31</v>
      </c>
      <c r="E7" s="2">
        <v>370</v>
      </c>
      <c r="F7" s="2" t="s">
        <v>18</v>
      </c>
    </row>
    <row r="8" spans="4:6" x14ac:dyDescent="0.3">
      <c r="D8" s="8" t="s">
        <v>51</v>
      </c>
      <c r="E8" s="2">
        <v>120</v>
      </c>
      <c r="F8" s="2" t="s">
        <v>18</v>
      </c>
    </row>
    <row r="9" spans="4:6" x14ac:dyDescent="0.3">
      <c r="D9" s="8" t="s">
        <v>46</v>
      </c>
      <c r="E9" s="2">
        <v>170</v>
      </c>
      <c r="F9" s="2" t="s">
        <v>18</v>
      </c>
    </row>
    <row r="10" spans="4:6" x14ac:dyDescent="0.3">
      <c r="D10" s="8" t="s">
        <v>61</v>
      </c>
      <c r="E10" s="2">
        <v>600</v>
      </c>
      <c r="F10" s="2"/>
    </row>
    <row r="11" spans="4:6" ht="18" x14ac:dyDescent="0.3">
      <c r="D11" s="9" t="s">
        <v>10</v>
      </c>
      <c r="E11" s="9">
        <f>SUM(E7:E10)</f>
        <v>1260</v>
      </c>
      <c r="F11" s="1" t="s">
        <v>56</v>
      </c>
    </row>
    <row r="12" spans="4:6" x14ac:dyDescent="0.3">
      <c r="D12" s="11" t="s">
        <v>11</v>
      </c>
      <c r="E12" s="2">
        <v>1260</v>
      </c>
      <c r="F12" t="s">
        <v>14</v>
      </c>
    </row>
    <row r="13" spans="4:6" x14ac:dyDescent="0.3">
      <c r="D13" s="11"/>
      <c r="E13" s="2"/>
    </row>
    <row r="14" spans="4:6" x14ac:dyDescent="0.3">
      <c r="D14" s="9" t="s">
        <v>10</v>
      </c>
      <c r="E14" s="9">
        <f>SUM(E12:E12)</f>
        <v>1260</v>
      </c>
    </row>
    <row r="15" spans="4:6" x14ac:dyDescent="0.3">
      <c r="D15" s="9" t="s">
        <v>20</v>
      </c>
      <c r="E15" s="9">
        <f>E11-E14</f>
        <v>0</v>
      </c>
      <c r="F15" s="27" t="s">
        <v>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60C010-F471-4F73-9655-51C418BC8DEA}">
          <x14:formula1>
            <xm:f>'Payment modes'!$D$6:$D$11</xm:f>
          </x14:formula1>
          <xm:sqref>F7:F10 F12:F13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FD11-AEA6-48EE-ACA9-F949F47C87AE}">
  <dimension ref="D5:D11"/>
  <sheetViews>
    <sheetView workbookViewId="0">
      <selection activeCell="G15" sqref="G15"/>
    </sheetView>
  </sheetViews>
  <sheetFormatPr defaultRowHeight="14.4" x14ac:dyDescent="0.3"/>
  <cols>
    <col min="4" max="4" width="19.5546875" customWidth="1"/>
  </cols>
  <sheetData>
    <row r="5" spans="4:4" x14ac:dyDescent="0.3">
      <c r="D5" s="3" t="s">
        <v>13</v>
      </c>
    </row>
    <row r="6" spans="4:4" x14ac:dyDescent="0.3">
      <c r="D6" t="s">
        <v>14</v>
      </c>
    </row>
    <row r="7" spans="4:4" x14ac:dyDescent="0.3">
      <c r="D7" t="s">
        <v>15</v>
      </c>
    </row>
    <row r="8" spans="4:4" x14ac:dyDescent="0.3">
      <c r="D8" t="s">
        <v>16</v>
      </c>
    </row>
    <row r="9" spans="4:4" x14ac:dyDescent="0.3">
      <c r="D9" t="s">
        <v>17</v>
      </c>
    </row>
    <row r="10" spans="4:4" x14ac:dyDescent="0.3">
      <c r="D10" t="s">
        <v>18</v>
      </c>
    </row>
    <row r="11" spans="4:4" x14ac:dyDescent="0.3">
      <c r="D1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Tab</vt:lpstr>
      <vt:lpstr>Catering</vt:lpstr>
      <vt:lpstr>Sweets</vt:lpstr>
      <vt:lpstr>Bottle Water</vt:lpstr>
      <vt:lpstr>Decoration</vt:lpstr>
      <vt:lpstr>Sound &amp; Light</vt:lpstr>
      <vt:lpstr>Additional Materials</vt:lpstr>
      <vt:lpstr>Payment 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2023-11-03T06:41:14Z</dcterms:created>
  <dcterms:modified xsi:type="dcterms:W3CDTF">2023-11-11T20:39:19Z</dcterms:modified>
</cp:coreProperties>
</file>