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gan\Downloads\"/>
    </mc:Choice>
  </mc:AlternateContent>
  <xr:revisionPtr revIDLastSave="0" documentId="13_ncr:1_{8214659B-E5D0-4036-B849-66E6BFB6D3EC}" xr6:coauthVersionLast="45" xr6:coauthVersionMax="45" xr10:uidLastSave="{00000000-0000-0000-0000-000000000000}"/>
  <bookViews>
    <workbookView xWindow="-120" yWindow="-120" windowWidth="20730" windowHeight="11160" firstSheet="27" activeTab="32" xr2:uid="{00000000-000D-0000-FFFF-FFFF00000000}"/>
  </bookViews>
  <sheets>
    <sheet name="July" sheetId="1" r:id="rId1"/>
    <sheet name="Aug" sheetId="2" r:id="rId2"/>
    <sheet name="Sep" sheetId="3" r:id="rId3"/>
    <sheet name="Oct" sheetId="4" r:id="rId4"/>
    <sheet name="Nov" sheetId="5" r:id="rId5"/>
    <sheet name="Dec" sheetId="6" r:id="rId6"/>
    <sheet name="Jan'18" sheetId="7" r:id="rId7"/>
    <sheet name="Feb'18" sheetId="10" r:id="rId8"/>
    <sheet name="Mar`18" sheetId="12" r:id="rId9"/>
    <sheet name="Apr'18" sheetId="13" r:id="rId10"/>
    <sheet name="May'18" sheetId="14" r:id="rId11"/>
    <sheet name="June'18" sheetId="16" r:id="rId12"/>
    <sheet name="July'18" sheetId="17" r:id="rId13"/>
    <sheet name="Aug'18" sheetId="18" r:id="rId14"/>
    <sheet name="Sep'18" sheetId="19" r:id="rId15"/>
    <sheet name="Oct'18" sheetId="20" r:id="rId16"/>
    <sheet name="Nov'18" sheetId="21" r:id="rId17"/>
    <sheet name="Dec'18" sheetId="22" r:id="rId18"/>
    <sheet name="Jan'19" sheetId="23" r:id="rId19"/>
    <sheet name="Feb'19" sheetId="24" r:id="rId20"/>
    <sheet name="Mar'19" sheetId="25" r:id="rId21"/>
    <sheet name="Apr'19" sheetId="27" r:id="rId22"/>
    <sheet name="May'19" sheetId="28" r:id="rId23"/>
    <sheet name="June'19" sheetId="29" r:id="rId24"/>
    <sheet name="Jul'19" sheetId="30" r:id="rId25"/>
    <sheet name="Aug'19" sheetId="31" r:id="rId26"/>
    <sheet name="Sep'19" sheetId="33" r:id="rId27"/>
    <sheet name="Oct'19" sheetId="34" r:id="rId28"/>
    <sheet name="Nov'19" sheetId="35" r:id="rId29"/>
    <sheet name="Dec'19" sheetId="36" r:id="rId30"/>
    <sheet name="Jan'20" sheetId="37" r:id="rId31"/>
    <sheet name="Feb'20" sheetId="38" r:id="rId32"/>
    <sheet name="Mar'20" sheetId="39" r:id="rId33"/>
    <sheet name="ChitDetails" sheetId="26" r:id="rId3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39" l="1"/>
  <c r="O3" i="39" s="1"/>
  <c r="J14" i="39"/>
  <c r="L4" i="39"/>
  <c r="H3" i="39" l="1"/>
  <c r="E3" i="39" l="1"/>
  <c r="B8" i="39"/>
  <c r="E5" i="39" l="1"/>
  <c r="E7" i="39" s="1"/>
  <c r="L6" i="38"/>
  <c r="L4" i="38"/>
  <c r="J3" i="38"/>
  <c r="E3" i="38" l="1"/>
  <c r="B11" i="38"/>
  <c r="J16" i="37"/>
  <c r="I16" i="37"/>
  <c r="K16" i="37" l="1"/>
  <c r="E5" i="38"/>
  <c r="E7" i="38" s="1"/>
  <c r="J15" i="36"/>
  <c r="I15" i="36" l="1"/>
  <c r="K15" i="36" s="1"/>
  <c r="E3" i="37" l="1"/>
  <c r="B13" i="37"/>
  <c r="E5" i="37" l="1"/>
  <c r="E7" i="37" s="1"/>
  <c r="J14" i="35"/>
  <c r="I14" i="35"/>
  <c r="E3" i="36" l="1"/>
  <c r="B12" i="36"/>
  <c r="E5" i="36" l="1"/>
  <c r="E7" i="36" s="1"/>
  <c r="B11" i="35"/>
  <c r="E3" i="35" l="1"/>
  <c r="E5" i="35" s="1"/>
  <c r="E7" i="35" s="1"/>
  <c r="N7" i="34" l="1"/>
  <c r="J9" i="34" l="1"/>
  <c r="I9" i="34"/>
  <c r="H9" i="34"/>
  <c r="E3" i="34" l="1"/>
  <c r="B9" i="34"/>
  <c r="E5" i="34" l="1"/>
  <c r="E7" i="34" s="1"/>
  <c r="E3" i="33" l="1"/>
  <c r="B9" i="33"/>
  <c r="E5" i="33" s="1"/>
  <c r="E8" i="33" s="1"/>
  <c r="H12" i="31" l="1"/>
  <c r="R10" i="31" l="1"/>
  <c r="O11" i="31"/>
  <c r="P11" i="31" s="1"/>
  <c r="N11" i="31"/>
  <c r="E3" i="31" l="1"/>
  <c r="B9" i="31"/>
  <c r="E5" i="31" l="1"/>
  <c r="E7" i="31" s="1"/>
  <c r="I4" i="30"/>
  <c r="E3" i="30"/>
  <c r="B9" i="30"/>
  <c r="E5" i="30" l="1"/>
  <c r="E7" i="30" s="1"/>
  <c r="O6" i="26"/>
  <c r="O7" i="26"/>
  <c r="O8" i="26"/>
  <c r="O9" i="26"/>
  <c r="O10" i="26"/>
  <c r="O11" i="26"/>
  <c r="O5" i="26"/>
  <c r="O4" i="26"/>
  <c r="O3" i="26"/>
  <c r="B10" i="29" l="1"/>
  <c r="H15" i="26"/>
  <c r="E3" i="29"/>
  <c r="E5" i="29" s="1"/>
  <c r="E7" i="29" s="1"/>
  <c r="E3" i="28" l="1"/>
  <c r="B9" i="28"/>
  <c r="E5" i="28" s="1"/>
  <c r="E7" i="28" s="1"/>
  <c r="H4" i="26" l="1"/>
  <c r="B21" i="27" l="1"/>
  <c r="D21" i="27" s="1"/>
  <c r="F21" i="27" s="1"/>
  <c r="J88" i="25"/>
  <c r="J82" i="25"/>
  <c r="J77" i="25"/>
  <c r="J68" i="25"/>
  <c r="J63" i="25"/>
  <c r="J52" i="25"/>
  <c r="J49" i="25"/>
  <c r="J7" i="27"/>
  <c r="L15" i="25"/>
  <c r="J37" i="25" l="1"/>
  <c r="J44" i="25"/>
  <c r="O2" i="26" l="1"/>
  <c r="O12" i="26" s="1"/>
  <c r="N12" i="26"/>
  <c r="E3" i="27"/>
  <c r="B8" i="27"/>
  <c r="K4" i="26"/>
  <c r="D24" i="25"/>
  <c r="F24" i="25" s="1"/>
  <c r="B24" i="25"/>
  <c r="J20" i="25"/>
  <c r="B24" i="26"/>
  <c r="E2" i="26" s="1"/>
  <c r="E7" i="26" s="1"/>
  <c r="E5" i="27" l="1"/>
  <c r="E7" i="27" s="1"/>
  <c r="J15" i="25"/>
  <c r="J10" i="25" l="1"/>
  <c r="M7" i="25" l="1"/>
  <c r="O6" i="25"/>
  <c r="J70" i="24" l="1"/>
  <c r="J79" i="24"/>
  <c r="J83" i="24"/>
  <c r="J88" i="24"/>
  <c r="J93" i="24"/>
  <c r="E3" i="25" l="1"/>
  <c r="B8" i="25"/>
  <c r="E5" i="25" l="1"/>
  <c r="E7" i="25" s="1"/>
  <c r="J65" i="24"/>
  <c r="J57" i="24" l="1"/>
  <c r="J52" i="24"/>
  <c r="J39" i="24" l="1"/>
  <c r="J42" i="24"/>
  <c r="J23" i="24" l="1"/>
  <c r="B23" i="24" l="1"/>
  <c r="D23" i="24" s="1"/>
  <c r="F22" i="24" s="1"/>
  <c r="J19" i="24"/>
  <c r="J15" i="24"/>
  <c r="J10" i="24"/>
  <c r="J5" i="24"/>
  <c r="J86" i="23" l="1"/>
  <c r="J75" i="23" l="1"/>
  <c r="J62" i="23" l="1"/>
  <c r="J56" i="23"/>
  <c r="J53" i="23"/>
  <c r="J46" i="23"/>
  <c r="J43" i="23"/>
  <c r="E3" i="24" l="1"/>
  <c r="B8" i="24"/>
  <c r="E5" i="24" s="1"/>
  <c r="E7" i="24" s="1"/>
  <c r="J40" i="23" l="1"/>
  <c r="J35" i="23"/>
  <c r="J31" i="23"/>
  <c r="J16" i="23" l="1"/>
  <c r="J9" i="23"/>
  <c r="J5" i="23" l="1"/>
  <c r="S10" i="23" l="1"/>
  <c r="B24" i="23" l="1"/>
  <c r="D24" i="23" s="1"/>
  <c r="F24" i="23" s="1"/>
  <c r="E3" i="23" l="1"/>
  <c r="B11" i="23"/>
  <c r="E5" i="23" l="1"/>
  <c r="E7" i="23" s="1"/>
  <c r="B24" i="22"/>
  <c r="D24" i="22" s="1"/>
  <c r="F24" i="22" s="1"/>
  <c r="J37" i="22"/>
  <c r="J33" i="22"/>
  <c r="J27" i="22"/>
  <c r="J22" i="22"/>
  <c r="J19" i="22"/>
  <c r="J13" i="22"/>
  <c r="J10" i="22"/>
  <c r="J4" i="22"/>
  <c r="B11" i="22" l="1"/>
  <c r="S7" i="22" l="1"/>
  <c r="S8" i="22" s="1"/>
  <c r="E3" i="22" l="1"/>
  <c r="E5" i="22" l="1"/>
  <c r="E7" i="22" s="1"/>
  <c r="P20" i="21"/>
  <c r="R21" i="21"/>
  <c r="J22" i="21"/>
  <c r="N20" i="21" l="1"/>
  <c r="B23" i="21" l="1"/>
  <c r="D23" i="21" s="1"/>
  <c r="F23" i="21" s="1"/>
  <c r="S13" i="21" l="1"/>
  <c r="J93" i="20"/>
  <c r="J78" i="20" l="1"/>
  <c r="J69" i="20" l="1"/>
  <c r="J66" i="20" l="1"/>
  <c r="J58" i="20" l="1"/>
  <c r="J54" i="20" l="1"/>
  <c r="E3" i="21" l="1"/>
  <c r="B9" i="21"/>
  <c r="S7" i="21"/>
  <c r="E5" i="21" l="1"/>
  <c r="E7" i="21" s="1"/>
  <c r="E10" i="21" s="1"/>
  <c r="J40" i="20"/>
  <c r="J36" i="20" l="1"/>
  <c r="J30" i="20" l="1"/>
  <c r="J15" i="20" l="1"/>
  <c r="B24" i="20" l="1"/>
  <c r="D24" i="20" s="1"/>
  <c r="F24" i="20" s="1"/>
  <c r="P13" i="20" l="1"/>
  <c r="J90" i="19" l="1"/>
  <c r="J87" i="19" l="1"/>
  <c r="J83" i="19"/>
  <c r="J77" i="19"/>
  <c r="J71" i="19"/>
  <c r="J65" i="19"/>
  <c r="J59" i="19"/>
  <c r="J52" i="19"/>
  <c r="S25" i="19" l="1"/>
  <c r="S24" i="19" l="1"/>
  <c r="S26" i="19" s="1"/>
  <c r="J39" i="19"/>
  <c r="E3" i="20" l="1"/>
  <c r="B10" i="20"/>
  <c r="T7" i="20"/>
  <c r="J29" i="19"/>
  <c r="J23" i="19"/>
  <c r="E5" i="20" l="1"/>
  <c r="E7" i="20" s="1"/>
  <c r="E9" i="20" s="1"/>
  <c r="E11" i="20" s="1"/>
  <c r="J19" i="19"/>
  <c r="B23" i="19" l="1"/>
  <c r="D23" i="19" s="1"/>
  <c r="F23" i="19" s="1"/>
  <c r="T10" i="19"/>
  <c r="L86" i="18" l="1"/>
  <c r="L74" i="18"/>
  <c r="L71" i="18"/>
  <c r="L61" i="18" l="1"/>
  <c r="L53" i="18"/>
  <c r="T19" i="19"/>
  <c r="T20" i="19" s="1"/>
  <c r="B24" i="18" l="1"/>
  <c r="D24" i="18" s="1"/>
  <c r="F25" i="18" s="1"/>
  <c r="L28" i="18"/>
  <c r="L24" i="18"/>
  <c r="L20" i="18"/>
  <c r="L15" i="18"/>
  <c r="C7" i="18" l="1"/>
  <c r="L106" i="17" l="1"/>
  <c r="L102" i="17"/>
  <c r="L98" i="17"/>
  <c r="T19" i="18" l="1"/>
  <c r="T20" i="18" s="1"/>
  <c r="L83" i="17"/>
  <c r="B11" i="19" l="1"/>
  <c r="E3" i="19"/>
  <c r="E5" i="19" l="1"/>
  <c r="E7" i="19" s="1"/>
  <c r="P25" i="17"/>
  <c r="O21" i="17"/>
  <c r="P8" i="17"/>
  <c r="L62" i="17"/>
  <c r="L43" i="17" l="1"/>
  <c r="L38" i="17"/>
  <c r="L36" i="17"/>
  <c r="L32" i="17"/>
  <c r="Q20" i="17" l="1"/>
  <c r="B24" i="17" l="1"/>
  <c r="D24" i="17" s="1"/>
  <c r="F25" i="17" s="1"/>
  <c r="L8" i="17"/>
  <c r="E3" i="18" l="1"/>
  <c r="B11" i="18"/>
  <c r="E5" i="18" l="1"/>
  <c r="E7" i="18" s="1"/>
  <c r="T19" i="17"/>
  <c r="T20" i="17" s="1"/>
  <c r="L59" i="16" l="1"/>
  <c r="L47" i="16" l="1"/>
  <c r="P7" i="16" l="1"/>
  <c r="L33" i="16" l="1"/>
  <c r="L27" i="16"/>
  <c r="L15" i="16" l="1"/>
  <c r="L10" i="16"/>
  <c r="L7" i="16"/>
  <c r="L122" i="14" l="1"/>
  <c r="E3" i="16" l="1"/>
  <c r="E3" i="17" l="1"/>
  <c r="B12" i="17"/>
  <c r="H32" i="14"/>
  <c r="B24" i="16"/>
  <c r="D24" i="16" s="1"/>
  <c r="F24" i="16" s="1"/>
  <c r="S19" i="16"/>
  <c r="S20" i="16" s="1"/>
  <c r="L118" i="14"/>
  <c r="E5" i="17" l="1"/>
  <c r="E7" i="17" s="1"/>
  <c r="L114" i="14"/>
  <c r="L108" i="14"/>
  <c r="L102" i="14"/>
  <c r="L93" i="14" l="1"/>
  <c r="L89" i="14"/>
  <c r="L96" i="14"/>
  <c r="L84" i="14" l="1"/>
  <c r="L79" i="14"/>
  <c r="L67" i="14" l="1"/>
  <c r="R25" i="14" l="1"/>
  <c r="P24" i="14" s="1"/>
  <c r="N17" i="14"/>
  <c r="L48" i="14"/>
  <c r="L51" i="14"/>
  <c r="L54" i="14"/>
  <c r="L64" i="14"/>
  <c r="S9" i="14" l="1"/>
  <c r="P9" i="14"/>
  <c r="T9" i="14" l="1"/>
  <c r="B12" i="16" l="1"/>
  <c r="E5" i="16" l="1"/>
  <c r="E7" i="16" s="1"/>
  <c r="L25" i="14"/>
  <c r="B25" i="14" l="1"/>
  <c r="D25" i="14" s="1"/>
  <c r="F25" i="14" s="1"/>
  <c r="L4" i="14"/>
  <c r="L116" i="13"/>
  <c r="L111" i="13"/>
  <c r="L106" i="13"/>
  <c r="L96" i="13"/>
  <c r="L92" i="13"/>
  <c r="L90" i="13"/>
  <c r="L76" i="13" l="1"/>
  <c r="L69" i="13" l="1"/>
  <c r="L51" i="13" l="1"/>
  <c r="B23" i="13" l="1"/>
  <c r="D23" i="13" s="1"/>
  <c r="F23" i="13" s="1"/>
  <c r="L37" i="13"/>
  <c r="L19" i="13"/>
  <c r="E3" i="14" l="1"/>
  <c r="B12" i="14"/>
  <c r="E5" i="14" l="1"/>
  <c r="E7" i="14" s="1"/>
  <c r="L8" i="13"/>
  <c r="S8" i="13" l="1"/>
  <c r="P8" i="13"/>
  <c r="S25" i="13"/>
  <c r="Q20" i="13"/>
  <c r="L117" i="12"/>
  <c r="T8" i="13" l="1"/>
  <c r="S8" i="12"/>
  <c r="P8" i="12"/>
  <c r="T8" i="12" l="1"/>
  <c r="E3" i="13"/>
  <c r="B11" i="13"/>
  <c r="L70" i="12"/>
  <c r="E5" i="13" l="1"/>
  <c r="E7" i="13" s="1"/>
  <c r="E9" i="13" s="1"/>
  <c r="L59" i="12"/>
  <c r="L54" i="12"/>
  <c r="L44" i="12"/>
  <c r="L48" i="12"/>
  <c r="L16" i="12" l="1"/>
  <c r="L22" i="12"/>
  <c r="L12" i="12" l="1"/>
  <c r="L93" i="10" l="1"/>
  <c r="S24" i="12" l="1"/>
  <c r="L71" i="10" l="1"/>
  <c r="L62" i="10" l="1"/>
  <c r="H33" i="12" l="1"/>
  <c r="D23" i="12"/>
  <c r="B23" i="12"/>
  <c r="E3" i="12"/>
  <c r="B11" i="12"/>
  <c r="F24" i="12" l="1"/>
  <c r="E5" i="12"/>
  <c r="E7" i="12" s="1"/>
  <c r="L16" i="10" l="1"/>
  <c r="L20" i="10"/>
  <c r="L27" i="10"/>
  <c r="S8" i="10" l="1"/>
  <c r="P8" i="10"/>
  <c r="U16" i="10"/>
  <c r="B24" i="10"/>
  <c r="D24" i="10" s="1"/>
  <c r="F24" i="10" s="1"/>
  <c r="T8" i="10" l="1"/>
  <c r="L96" i="7"/>
  <c r="L80" i="7" l="1"/>
  <c r="L77" i="7"/>
  <c r="B11" i="10" l="1"/>
  <c r="S7" i="7" l="1"/>
  <c r="P7" i="7"/>
  <c r="T7" i="7" l="1"/>
  <c r="L31" i="7"/>
  <c r="D24" i="7" l="1"/>
  <c r="B24" i="7"/>
  <c r="F24" i="7" l="1"/>
  <c r="H33" i="7"/>
  <c r="L131" i="6"/>
  <c r="O13" i="7" l="1"/>
  <c r="L117" i="6"/>
  <c r="L80" i="6" l="1"/>
  <c r="L77" i="6"/>
  <c r="E3" i="10" l="1"/>
  <c r="E5" i="10" l="1"/>
  <c r="E7" i="10" s="1"/>
  <c r="H33" i="6"/>
  <c r="E3" i="7" l="1"/>
  <c r="B9" i="7"/>
  <c r="T21" i="7"/>
  <c r="T22" i="7" s="1"/>
  <c r="E5" i="7" l="1"/>
  <c r="E7" i="7" s="1"/>
  <c r="F24" i="6"/>
  <c r="D24" i="6"/>
  <c r="B24" i="6"/>
  <c r="L53" i="6"/>
  <c r="L49" i="6"/>
  <c r="L42" i="6"/>
  <c r="L38" i="6" l="1"/>
  <c r="L34" i="6"/>
  <c r="L19" i="6"/>
  <c r="L14" i="6"/>
  <c r="L11" i="6"/>
  <c r="T18" i="6" l="1"/>
  <c r="D25" i="6" l="1"/>
  <c r="S6" i="6" l="1"/>
  <c r="P6" i="6"/>
  <c r="T6" i="6" l="1"/>
  <c r="T6" i="5"/>
  <c r="Q6" i="5"/>
  <c r="U6" i="5" s="1"/>
  <c r="L73" i="5" l="1"/>
  <c r="L55" i="5" l="1"/>
  <c r="L52" i="5"/>
  <c r="L49" i="5"/>
  <c r="H32" i="5" l="1"/>
  <c r="B10" i="6"/>
  <c r="E3" i="6"/>
  <c r="E6" i="6" l="1"/>
  <c r="E8" i="6" s="1"/>
  <c r="D13" i="5"/>
  <c r="F13" i="5" s="1"/>
  <c r="F24" i="5" s="1"/>
  <c r="S28" i="5" l="1"/>
  <c r="M115" i="4"/>
  <c r="M117" i="4"/>
  <c r="M102" i="4" l="1"/>
  <c r="Q8" i="4" l="1"/>
  <c r="B11" i="5" l="1"/>
  <c r="E4" i="5" l="1"/>
  <c r="E6" i="5" s="1"/>
  <c r="E8" i="5" s="1"/>
  <c r="T8" i="4" l="1"/>
  <c r="U8" i="4"/>
  <c r="H33" i="4" l="1"/>
  <c r="D15" i="4" l="1"/>
  <c r="F15" i="4" s="1"/>
  <c r="L113" i="3"/>
  <c r="L110" i="3"/>
  <c r="F27" i="4" l="1"/>
  <c r="E9" i="4" s="1"/>
  <c r="Q24" i="4"/>
  <c r="Q25" i="4" s="1"/>
  <c r="E3" i="4" l="1"/>
  <c r="B13" i="4"/>
  <c r="E5" i="4" l="1"/>
  <c r="E8" i="4" s="1"/>
  <c r="H32" i="3"/>
  <c r="D15" i="3" l="1"/>
  <c r="F15" i="3" s="1"/>
  <c r="F26" i="3" s="1"/>
  <c r="E11" i="3" s="1"/>
  <c r="Q25" i="3" l="1"/>
  <c r="H4" i="2" l="1"/>
  <c r="E3" i="3" l="1"/>
  <c r="B12" i="3"/>
  <c r="E5" i="3" l="1"/>
  <c r="E8" i="3" s="1"/>
  <c r="J13" i="2"/>
  <c r="L13" i="2" s="1"/>
  <c r="L25" i="2" s="1"/>
  <c r="K3" i="2" s="1"/>
  <c r="D13" i="2"/>
  <c r="F13" i="2" s="1"/>
  <c r="F25" i="2" s="1"/>
  <c r="F6" i="2" s="1"/>
  <c r="B12" i="2" l="1"/>
  <c r="E3" i="2" l="1"/>
  <c r="E5" i="2" s="1"/>
  <c r="I9" i="1" l="1"/>
  <c r="J10" i="1" l="1"/>
  <c r="L10" i="1" s="1"/>
  <c r="L16" i="1" s="1"/>
  <c r="D10" i="1" l="1"/>
  <c r="F10" i="1" s="1"/>
  <c r="F22" i="1" s="1"/>
  <c r="B8" i="1"/>
  <c r="E3" i="1"/>
  <c r="E5" i="1" l="1"/>
  <c r="E7" i="1" s="1"/>
  <c r="E7" i="2"/>
</calcChain>
</file>

<file path=xl/sharedStrings.xml><?xml version="1.0" encoding="utf-8"?>
<sst xmlns="http://schemas.openxmlformats.org/spreadsheetml/2006/main" count="2976" uniqueCount="670">
  <si>
    <t>Rent</t>
  </si>
  <si>
    <t>RD</t>
  </si>
  <si>
    <t>Loan</t>
  </si>
  <si>
    <t>CC</t>
  </si>
  <si>
    <t>uma</t>
  </si>
  <si>
    <t>LIC</t>
  </si>
  <si>
    <t>Total</t>
  </si>
  <si>
    <t>Salary</t>
  </si>
  <si>
    <t>Old</t>
  </si>
  <si>
    <t>Bal</t>
  </si>
  <si>
    <t>Remaining</t>
  </si>
  <si>
    <t>My Expense</t>
  </si>
  <si>
    <t>Month Saving</t>
  </si>
  <si>
    <t>Mobile</t>
  </si>
  <si>
    <t>1st- 10th</t>
  </si>
  <si>
    <t xml:space="preserve">11th - 20th </t>
  </si>
  <si>
    <t>Food Card</t>
  </si>
  <si>
    <t>Previous Col</t>
  </si>
  <si>
    <t>Credit Card</t>
  </si>
  <si>
    <t>Bus</t>
  </si>
  <si>
    <t>Thalapakati</t>
  </si>
  <si>
    <t>Gem</t>
  </si>
  <si>
    <t xml:space="preserve">
</t>
  </si>
  <si>
    <t>Duatholon</t>
  </si>
  <si>
    <t>EB Bill</t>
  </si>
  <si>
    <t>Sweets</t>
  </si>
  <si>
    <t>Appa</t>
  </si>
  <si>
    <t>Old bal</t>
  </si>
  <si>
    <t>My Exp</t>
  </si>
  <si>
    <t>Saving</t>
  </si>
  <si>
    <t>Gold chit</t>
  </si>
  <si>
    <t>Amma Chit</t>
  </si>
  <si>
    <t>Tharun</t>
  </si>
  <si>
    <t xml:space="preserve">Event </t>
  </si>
  <si>
    <t>total</t>
  </si>
  <si>
    <t>Remaining for the month</t>
  </si>
  <si>
    <t>Amma</t>
  </si>
  <si>
    <t>Gold</t>
  </si>
  <si>
    <t>Insu</t>
  </si>
  <si>
    <t>Sal</t>
  </si>
  <si>
    <t>My exp</t>
  </si>
  <si>
    <t>Amazon</t>
  </si>
  <si>
    <t>CC day</t>
  </si>
  <si>
    <t>SP</t>
  </si>
  <si>
    <t>Koorg</t>
  </si>
  <si>
    <t>Maintenance</t>
  </si>
  <si>
    <t>EB</t>
  </si>
  <si>
    <t>Internet</t>
  </si>
  <si>
    <t>Maid</t>
  </si>
  <si>
    <t>Water(6+1)</t>
  </si>
  <si>
    <t>Last Month Balance</t>
  </si>
  <si>
    <t>Per head</t>
  </si>
  <si>
    <t>Juice &amp; Cake</t>
  </si>
  <si>
    <t>Lunch</t>
  </si>
  <si>
    <t>Tea</t>
  </si>
  <si>
    <t>Dinner</t>
  </si>
  <si>
    <t>bus</t>
  </si>
  <si>
    <t xml:space="preserve">Juice </t>
  </si>
  <si>
    <t>tea</t>
  </si>
  <si>
    <t>Juice and Puf</t>
  </si>
  <si>
    <t>Juice</t>
  </si>
  <si>
    <t>Fruits</t>
  </si>
  <si>
    <t>NO exp</t>
  </si>
  <si>
    <t>Pertol</t>
  </si>
  <si>
    <t>Toll</t>
  </si>
  <si>
    <t>Tea &amp; juice</t>
  </si>
  <si>
    <t>Manoj</t>
  </si>
  <si>
    <t xml:space="preserve">Lunch </t>
  </si>
  <si>
    <t>Cab</t>
  </si>
  <si>
    <t>Hand key</t>
  </si>
  <si>
    <t>Jicue</t>
  </si>
  <si>
    <t>Noodle</t>
  </si>
  <si>
    <t>Vegitables</t>
  </si>
  <si>
    <t xml:space="preserve">oil &amp; Spice </t>
  </si>
  <si>
    <t>Pertrol</t>
  </si>
  <si>
    <t>Jucie</t>
  </si>
  <si>
    <t>Tea and puff</t>
  </si>
  <si>
    <t>Curd</t>
  </si>
  <si>
    <t xml:space="preserve">movie </t>
  </si>
  <si>
    <t>snacks</t>
  </si>
  <si>
    <t xml:space="preserve">shopping </t>
  </si>
  <si>
    <t>Train</t>
  </si>
  <si>
    <t>Breakfast</t>
  </si>
  <si>
    <t>Milk</t>
  </si>
  <si>
    <t>Flowrs</t>
  </si>
  <si>
    <t>Haircut</t>
  </si>
  <si>
    <t>Curd &amp; milk</t>
  </si>
  <si>
    <t xml:space="preserve">Bal </t>
  </si>
  <si>
    <t>Snacks</t>
  </si>
  <si>
    <t>Water</t>
  </si>
  <si>
    <t>Gram</t>
  </si>
  <si>
    <t>Temple</t>
  </si>
  <si>
    <t>Flower</t>
  </si>
  <si>
    <t>Mama Shop</t>
  </si>
  <si>
    <t>Sathya</t>
  </si>
  <si>
    <t>Ice cream</t>
  </si>
  <si>
    <t>Printout</t>
  </si>
  <si>
    <t>Puff</t>
  </si>
  <si>
    <t>Juice&amp;Sandwidch</t>
  </si>
  <si>
    <t>Remainig</t>
  </si>
  <si>
    <t>Snacka</t>
  </si>
  <si>
    <t>Egg</t>
  </si>
  <si>
    <t>Petrol</t>
  </si>
  <si>
    <t>Raja</t>
  </si>
  <si>
    <t>Amm Acc</t>
  </si>
  <si>
    <t xml:space="preserve">Dinner </t>
  </si>
  <si>
    <t xml:space="preserve">Auto </t>
  </si>
  <si>
    <t>Tshirt</t>
  </si>
  <si>
    <t>Juice &amp; coffee</t>
  </si>
  <si>
    <t>Sandwidch</t>
  </si>
  <si>
    <t>SBI</t>
  </si>
  <si>
    <t>CITI</t>
  </si>
  <si>
    <t>Faasos</t>
  </si>
  <si>
    <t>Chennai Silks</t>
  </si>
  <si>
    <t>juice</t>
  </si>
  <si>
    <t>Uma</t>
  </si>
  <si>
    <t>Buiscuit</t>
  </si>
  <si>
    <t>Ali</t>
  </si>
  <si>
    <t>Coffee</t>
  </si>
  <si>
    <t>Ticket</t>
  </si>
  <si>
    <t>Orphan</t>
  </si>
  <si>
    <t>Thatha</t>
  </si>
  <si>
    <t>Scrubber</t>
  </si>
  <si>
    <t>Chilli &amp; oil</t>
  </si>
  <si>
    <t>Shaving</t>
  </si>
  <si>
    <t>Current</t>
  </si>
  <si>
    <t>Old exp</t>
  </si>
  <si>
    <t>Beach</t>
  </si>
  <si>
    <t>Veg</t>
  </si>
  <si>
    <t>Rice</t>
  </si>
  <si>
    <t>Tea &amp; Snacks</t>
  </si>
  <si>
    <t xml:space="preserve">Curd &amp; Chilli </t>
  </si>
  <si>
    <t>IRCTC</t>
  </si>
  <si>
    <t>Moni ticket</t>
  </si>
  <si>
    <t>Movie ticket</t>
  </si>
  <si>
    <t>Briyani</t>
  </si>
  <si>
    <t>Vegatables</t>
  </si>
  <si>
    <t>Light</t>
  </si>
  <si>
    <t>Parking</t>
  </si>
  <si>
    <t>1-10 nov</t>
  </si>
  <si>
    <t>1-20 Nov</t>
  </si>
  <si>
    <t>Per Head</t>
  </si>
  <si>
    <t>Noodles</t>
  </si>
  <si>
    <t>Bread</t>
  </si>
  <si>
    <t>Chicken</t>
  </si>
  <si>
    <t>Dalda</t>
  </si>
  <si>
    <t>Parota</t>
  </si>
  <si>
    <t>Biscuit</t>
  </si>
  <si>
    <t>Trainn</t>
  </si>
  <si>
    <t>Tea &amp; snacks</t>
  </si>
  <si>
    <t>Old Bal</t>
  </si>
  <si>
    <t>cc</t>
  </si>
  <si>
    <t>Amma chit</t>
  </si>
  <si>
    <t>Monisha</t>
  </si>
  <si>
    <t>Snackas</t>
  </si>
  <si>
    <t>Vegetables</t>
  </si>
  <si>
    <t>Umberlla</t>
  </si>
  <si>
    <t>Banana</t>
  </si>
  <si>
    <t>Bread Omlet</t>
  </si>
  <si>
    <t>Shop</t>
  </si>
  <si>
    <t>Movie</t>
  </si>
  <si>
    <t>Lic</t>
  </si>
  <si>
    <t>Bike parking</t>
  </si>
  <si>
    <t>Rava &amp; Sugar</t>
  </si>
  <si>
    <t>dinner</t>
  </si>
  <si>
    <t>Toy</t>
  </si>
  <si>
    <t>Orphan &amp;Hospital</t>
  </si>
  <si>
    <t>Vada</t>
  </si>
  <si>
    <t>CakeWave</t>
  </si>
  <si>
    <t>Cycle</t>
  </si>
  <si>
    <t>fruits</t>
  </si>
  <si>
    <t>Citi</t>
  </si>
  <si>
    <t xml:space="preserve">Snacks </t>
  </si>
  <si>
    <t>Wash powder</t>
  </si>
  <si>
    <t>Bike</t>
  </si>
  <si>
    <t>Past &amp; Brush</t>
  </si>
  <si>
    <t>macron</t>
  </si>
  <si>
    <t xml:space="preserve">Suresh </t>
  </si>
  <si>
    <t>Tendecoconut</t>
  </si>
  <si>
    <t>GiftCard</t>
  </si>
  <si>
    <t>Idly</t>
  </si>
  <si>
    <t>oil</t>
  </si>
  <si>
    <t>Fixing</t>
  </si>
  <si>
    <t>Brakfast</t>
  </si>
  <si>
    <t>breakfast</t>
  </si>
  <si>
    <t>Snacks &amp; Tea</t>
  </si>
  <si>
    <t>Chit</t>
  </si>
  <si>
    <t>Puf</t>
  </si>
  <si>
    <t>Malagi</t>
  </si>
  <si>
    <t>Veg salad</t>
  </si>
  <si>
    <t>Fruit salad</t>
  </si>
  <si>
    <t>Soap &amp; dates</t>
  </si>
  <si>
    <t>Dsalad</t>
  </si>
  <si>
    <t xml:space="preserve">Airtel </t>
  </si>
  <si>
    <t>siva</t>
  </si>
  <si>
    <t>Decatholon</t>
  </si>
  <si>
    <t>Plate</t>
  </si>
  <si>
    <t xml:space="preserve">Pertrol </t>
  </si>
  <si>
    <t>Xerox</t>
  </si>
  <si>
    <t>lunch</t>
  </si>
  <si>
    <t>Suresh</t>
  </si>
  <si>
    <t>train</t>
  </si>
  <si>
    <t>Tarun</t>
  </si>
  <si>
    <t>Baskar</t>
  </si>
  <si>
    <t>Dinner2</t>
  </si>
  <si>
    <t>ATM</t>
  </si>
  <si>
    <t>Biscut</t>
  </si>
  <si>
    <t>Corn</t>
  </si>
  <si>
    <t>Masal Sundal</t>
  </si>
  <si>
    <t>Mango sundal</t>
  </si>
  <si>
    <t>Brush &amp; cake</t>
  </si>
  <si>
    <t>Rice &amp; dates</t>
  </si>
  <si>
    <t>RTO</t>
  </si>
  <si>
    <t>Ice Cream</t>
  </si>
  <si>
    <t>Sambar</t>
  </si>
  <si>
    <t>Cutting</t>
  </si>
  <si>
    <t>Dry Fruits</t>
  </si>
  <si>
    <t>Coconut</t>
  </si>
  <si>
    <t>Templet</t>
  </si>
  <si>
    <t>Shirt</t>
  </si>
  <si>
    <t>MM chit</t>
  </si>
  <si>
    <t>Book</t>
  </si>
  <si>
    <t>Fruits &amp; Bus</t>
  </si>
  <si>
    <t>Papa</t>
  </si>
  <si>
    <t>BUs</t>
  </si>
  <si>
    <t>Dates</t>
  </si>
  <si>
    <t>Perhead</t>
  </si>
  <si>
    <t>QT</t>
  </si>
  <si>
    <t>Dhothi</t>
  </si>
  <si>
    <t>Annual fedd</t>
  </si>
  <si>
    <t>Kurlerz</t>
  </si>
  <si>
    <t>Sankar</t>
  </si>
  <si>
    <t>petrol</t>
  </si>
  <si>
    <t>Sharvama</t>
  </si>
  <si>
    <t>Gloser</t>
  </si>
  <si>
    <t>Bike &amp; Cycle</t>
  </si>
  <si>
    <t>tablet &amp; gripband</t>
  </si>
  <si>
    <t>Trip</t>
  </si>
  <si>
    <t>Head band</t>
  </si>
  <si>
    <t>bus &amp; train</t>
  </si>
  <si>
    <t>Dhall &amp; Maggi</t>
  </si>
  <si>
    <t>Ice crea</t>
  </si>
  <si>
    <t>MM Chit</t>
  </si>
  <si>
    <t>old</t>
  </si>
  <si>
    <t>Savings</t>
  </si>
  <si>
    <t>Totoal</t>
  </si>
  <si>
    <t>Egg &amp; Curd</t>
  </si>
  <si>
    <t>juice &amp; san</t>
  </si>
  <si>
    <t xml:space="preserve">Tea </t>
  </si>
  <si>
    <t>Vadai</t>
  </si>
  <si>
    <t>Curd and Veg</t>
  </si>
  <si>
    <t xml:space="preserve">Cleaning </t>
  </si>
  <si>
    <t>Fan &amp; Bulb</t>
  </si>
  <si>
    <t>Swimming</t>
  </si>
  <si>
    <t>AUX &amp; USB</t>
  </si>
  <si>
    <t>Curd &amp; chips</t>
  </si>
  <si>
    <t>Malagi saman</t>
  </si>
  <si>
    <t>Hosbital</t>
  </si>
  <si>
    <t>Tea &amp; Biscuit</t>
  </si>
  <si>
    <t>Puli</t>
  </si>
  <si>
    <t>Chips</t>
  </si>
  <si>
    <t>Soda</t>
  </si>
  <si>
    <t>Breakfasr</t>
  </si>
  <si>
    <t>Dinner &amp; tea</t>
  </si>
  <si>
    <t>Onion and greens</t>
  </si>
  <si>
    <t>Egg &amp; oil</t>
  </si>
  <si>
    <t>Panipoori</t>
  </si>
  <si>
    <t>Horosc</t>
  </si>
  <si>
    <t>Vada &amp; Tea</t>
  </si>
  <si>
    <t>Tea &amp; vada</t>
  </si>
  <si>
    <t>Train TEA</t>
  </si>
  <si>
    <t>exp</t>
  </si>
  <si>
    <t>Hundal</t>
  </si>
  <si>
    <t>Exp</t>
  </si>
  <si>
    <t>Curd &amp; rusk</t>
  </si>
  <si>
    <t>Scan</t>
  </si>
  <si>
    <t xml:space="preserve">Pertol </t>
  </si>
  <si>
    <t>Rusk</t>
  </si>
  <si>
    <t>Malagai</t>
  </si>
  <si>
    <t>Hospital</t>
  </si>
  <si>
    <t>Meera powder</t>
  </si>
  <si>
    <t>Door fix</t>
  </si>
  <si>
    <t>4 member</t>
  </si>
  <si>
    <t>Slipper</t>
  </si>
  <si>
    <t>Helmet</t>
  </si>
  <si>
    <t>Niv &amp; Moni</t>
  </si>
  <si>
    <t>Sugar &amp; Biscut</t>
  </si>
  <si>
    <t>Rice &amp; Oil</t>
  </si>
  <si>
    <t>Rope</t>
  </si>
  <si>
    <t>Tirumala</t>
  </si>
  <si>
    <t>Jiuce</t>
  </si>
  <si>
    <t>injection</t>
  </si>
  <si>
    <t>container</t>
  </si>
  <si>
    <t>juicer &amp; container</t>
  </si>
  <si>
    <t>baji</t>
  </si>
  <si>
    <t>Puncher</t>
  </si>
  <si>
    <t>tea &amp; juioce</t>
  </si>
  <si>
    <t>Knee band</t>
  </si>
  <si>
    <t>Tablet</t>
  </si>
  <si>
    <t>Diner</t>
  </si>
  <si>
    <t>Oil &amp; Dosa mavu</t>
  </si>
  <si>
    <t>veg</t>
  </si>
  <si>
    <t>Baji</t>
  </si>
  <si>
    <t>Icecream</t>
  </si>
  <si>
    <t>Courier cover</t>
  </si>
  <si>
    <t>Semiya</t>
  </si>
  <si>
    <t>Courier</t>
  </si>
  <si>
    <t>Bandaid</t>
  </si>
  <si>
    <t>Milk &amp; Curd</t>
  </si>
  <si>
    <t>Shampu powder</t>
  </si>
  <si>
    <t>Murugesh</t>
  </si>
  <si>
    <t>47785+12400+814</t>
  </si>
  <si>
    <t>Banana,Curd &amp; egg</t>
  </si>
  <si>
    <t>Broom</t>
  </si>
  <si>
    <t>Interner</t>
  </si>
  <si>
    <t>Sugar</t>
  </si>
  <si>
    <t>Vada &amp; tea</t>
  </si>
  <si>
    <t>Baji &amp; Tea</t>
  </si>
  <si>
    <t>Washing powder</t>
  </si>
  <si>
    <t>AC</t>
  </si>
  <si>
    <t>AC EMI</t>
  </si>
  <si>
    <t>Remaing</t>
  </si>
  <si>
    <t>Curd &amp; banana</t>
  </si>
  <si>
    <t>pasta</t>
  </si>
  <si>
    <t>chicken</t>
  </si>
  <si>
    <t>tablet</t>
  </si>
  <si>
    <t>parota</t>
  </si>
  <si>
    <t>Doc fee</t>
  </si>
  <si>
    <t>CD</t>
  </si>
  <si>
    <t>Tablets</t>
  </si>
  <si>
    <t>Saran</t>
  </si>
  <si>
    <t>In Acc</t>
  </si>
  <si>
    <t>bal</t>
  </si>
  <si>
    <t>Chit(gold)</t>
  </si>
  <si>
    <t>Tea &amp; Vada</t>
  </si>
  <si>
    <t>Rice &amp; dhall</t>
  </si>
  <si>
    <t>Rithu</t>
  </si>
  <si>
    <t>Curd &amp; Sa;t</t>
  </si>
  <si>
    <t>pakoda</t>
  </si>
  <si>
    <t>vegetables</t>
  </si>
  <si>
    <t>Shving</t>
  </si>
  <si>
    <t>Bathing</t>
  </si>
  <si>
    <t>sweets</t>
  </si>
  <si>
    <t>Auto</t>
  </si>
  <si>
    <t>Tea &amp; Coffee</t>
  </si>
  <si>
    <t>Tea &amp; Samosa</t>
  </si>
  <si>
    <t>Glosarries</t>
  </si>
  <si>
    <t>Other</t>
  </si>
  <si>
    <t>Per-head</t>
  </si>
  <si>
    <t>GiriValam</t>
  </si>
  <si>
    <t>Kovilpatti</t>
  </si>
  <si>
    <t>Totla</t>
  </si>
  <si>
    <t>Ttoal</t>
  </si>
  <si>
    <t>4500+220+263</t>
  </si>
  <si>
    <t>Milk &amp; Tea powder</t>
  </si>
  <si>
    <t>Oats &amp; others</t>
  </si>
  <si>
    <t>sameya</t>
  </si>
  <si>
    <t>No exp</t>
  </si>
  <si>
    <t>parking</t>
  </si>
  <si>
    <t>egg</t>
  </si>
  <si>
    <t>Waterbottle</t>
  </si>
  <si>
    <t>onion</t>
  </si>
  <si>
    <t>Badham</t>
  </si>
  <si>
    <t>Gift</t>
  </si>
  <si>
    <t>No Exp</t>
  </si>
  <si>
    <t>Train ticket</t>
  </si>
  <si>
    <t>Bakery</t>
  </si>
  <si>
    <t>Jack fruit</t>
  </si>
  <si>
    <t>Sambar powder</t>
  </si>
  <si>
    <t>Ginger paste</t>
  </si>
  <si>
    <t>Grill</t>
  </si>
  <si>
    <t>Ragi malt</t>
  </si>
  <si>
    <t>Lemon tea</t>
  </si>
  <si>
    <t>Praveen Marriage</t>
  </si>
  <si>
    <t>Moondhan</t>
  </si>
  <si>
    <t>Sugarcan juice</t>
  </si>
  <si>
    <t>my exp</t>
  </si>
  <si>
    <t>Curd &amp; mutai</t>
  </si>
  <si>
    <t>Gingger</t>
  </si>
  <si>
    <t>Pen</t>
  </si>
  <si>
    <t xml:space="preserve">tea </t>
  </si>
  <si>
    <t>Others</t>
  </si>
  <si>
    <t>Buke</t>
  </si>
  <si>
    <t>Ground nut</t>
  </si>
  <si>
    <t>train ticket</t>
  </si>
  <si>
    <t>temple</t>
  </si>
  <si>
    <t>milk</t>
  </si>
  <si>
    <t>Hair cut</t>
  </si>
  <si>
    <t>Ragimalt</t>
  </si>
  <si>
    <t>coffee</t>
  </si>
  <si>
    <t>banana</t>
  </si>
  <si>
    <t>Shirt iron</t>
  </si>
  <si>
    <t>glosary</t>
  </si>
  <si>
    <t>corn</t>
  </si>
  <si>
    <t>CBE</t>
  </si>
  <si>
    <t>srujith</t>
  </si>
  <si>
    <t>gold</t>
  </si>
  <si>
    <t>mobile</t>
  </si>
  <si>
    <t>water</t>
  </si>
  <si>
    <t>amma</t>
  </si>
  <si>
    <t>appa</t>
  </si>
  <si>
    <t>july</t>
  </si>
  <si>
    <t>aug</t>
  </si>
  <si>
    <t>Bike service</t>
  </si>
  <si>
    <t>Chololates</t>
  </si>
  <si>
    <t>Salary(july)</t>
  </si>
  <si>
    <t>Monish</t>
  </si>
  <si>
    <t>Sarany</t>
  </si>
  <si>
    <t>Tea &amp; sncks</t>
  </si>
  <si>
    <t>puf</t>
  </si>
  <si>
    <t>Greens</t>
  </si>
  <si>
    <t>Puf &amp; chocolate</t>
  </si>
  <si>
    <t>Washing pow &amp; egg</t>
  </si>
  <si>
    <t xml:space="preserve">Spiral </t>
  </si>
  <si>
    <t>Tea &amp; puf</t>
  </si>
  <si>
    <t>43272 + 44989</t>
  </si>
  <si>
    <t xml:space="preserve">bus </t>
  </si>
  <si>
    <t>curd</t>
  </si>
  <si>
    <t>sprite</t>
  </si>
  <si>
    <t>curd &amp; snack</t>
  </si>
  <si>
    <t>curd &amp; egg</t>
  </si>
  <si>
    <t>tea &amp; vada</t>
  </si>
  <si>
    <t>tablets</t>
  </si>
  <si>
    <t>tes</t>
  </si>
  <si>
    <t>malagai</t>
  </si>
  <si>
    <t>Oil &amp; other</t>
  </si>
  <si>
    <t>Dhall &amp; Snacks</t>
  </si>
  <si>
    <t xml:space="preserve">Sugar </t>
  </si>
  <si>
    <t>Tain</t>
  </si>
  <si>
    <t xml:space="preserve">Manoj </t>
  </si>
  <si>
    <t>Vignesh</t>
  </si>
  <si>
    <t>Motta</t>
  </si>
  <si>
    <t>Photo</t>
  </si>
  <si>
    <t>Soap powder</t>
  </si>
  <si>
    <t>Raghu</t>
  </si>
  <si>
    <t>Narmadha</t>
  </si>
  <si>
    <t>tea &amp; snacks</t>
  </si>
  <si>
    <t>Bike parkaing</t>
  </si>
  <si>
    <t>Gift amt</t>
  </si>
  <si>
    <t>Water &amp; tea</t>
  </si>
  <si>
    <t>Tire air</t>
  </si>
  <si>
    <t>Tea  snacks</t>
  </si>
  <si>
    <t>Bus pass</t>
  </si>
  <si>
    <t>Avinash</t>
  </si>
  <si>
    <t>Tomoto</t>
  </si>
  <si>
    <t>Toal</t>
  </si>
  <si>
    <t>CTS</t>
  </si>
  <si>
    <t>This month</t>
  </si>
  <si>
    <t>Oil</t>
  </si>
  <si>
    <t>Mechanic</t>
  </si>
  <si>
    <t>Curd &amp; sweet</t>
  </si>
  <si>
    <t>swimming</t>
  </si>
  <si>
    <t>samia</t>
  </si>
  <si>
    <t>k.parupu</t>
  </si>
  <si>
    <t>semiya</t>
  </si>
  <si>
    <t>Pant cut</t>
  </si>
  <si>
    <t>puncher</t>
  </si>
  <si>
    <t>pen</t>
  </si>
  <si>
    <t>Soup</t>
  </si>
  <si>
    <t>chilli</t>
  </si>
  <si>
    <t>Extra</t>
  </si>
  <si>
    <t>Mavu</t>
  </si>
  <si>
    <t>Nainamalai</t>
  </si>
  <si>
    <t>Maggi</t>
  </si>
  <si>
    <t>Chit 1</t>
  </si>
  <si>
    <t>Chit 2</t>
  </si>
  <si>
    <t>amt</t>
  </si>
  <si>
    <t>Iodex</t>
  </si>
  <si>
    <t>Egg and semiya</t>
  </si>
  <si>
    <t>App</t>
  </si>
  <si>
    <t>Monish_old</t>
  </si>
  <si>
    <t>Sam</t>
  </si>
  <si>
    <t>Mobil</t>
  </si>
  <si>
    <t>past &amp; dates</t>
  </si>
  <si>
    <t>rice</t>
  </si>
  <si>
    <t xml:space="preserve">lunch </t>
  </si>
  <si>
    <t>movie</t>
  </si>
  <si>
    <t>BF</t>
  </si>
  <si>
    <t>tea &amp; bike</t>
  </si>
  <si>
    <t>Bus ticket</t>
  </si>
  <si>
    <t>Fdinner</t>
  </si>
  <si>
    <t>DInner</t>
  </si>
  <si>
    <t>dry fruits</t>
  </si>
  <si>
    <t xml:space="preserve">Sam </t>
  </si>
  <si>
    <t xml:space="preserve">Petrol </t>
  </si>
  <si>
    <t>Paneer &amp; Butter</t>
  </si>
  <si>
    <t>Ice creams</t>
  </si>
  <si>
    <t>Parcel</t>
  </si>
  <si>
    <t>Srujith</t>
  </si>
  <si>
    <t>Rem</t>
  </si>
  <si>
    <t xml:space="preserve"> Breakfast</t>
  </si>
  <si>
    <t>College</t>
  </si>
  <si>
    <t>Egg &amp; Sna</t>
  </si>
  <si>
    <t>Breakfsat</t>
  </si>
  <si>
    <t>Brekafst</t>
  </si>
  <si>
    <t>True South</t>
  </si>
  <si>
    <t>Ballon</t>
  </si>
  <si>
    <t>Tea Combo</t>
  </si>
  <si>
    <t>Flowers</t>
  </si>
  <si>
    <t>Food</t>
  </si>
  <si>
    <t>Bus1</t>
  </si>
  <si>
    <t>Bus2</t>
  </si>
  <si>
    <t>Bus3</t>
  </si>
  <si>
    <t>Café</t>
  </si>
  <si>
    <t>bus 4</t>
  </si>
  <si>
    <t>Icebath</t>
  </si>
  <si>
    <t>slipper</t>
  </si>
  <si>
    <t>Keychain</t>
  </si>
  <si>
    <t>tea &amp; bread</t>
  </si>
  <si>
    <t>Watermelon</t>
  </si>
  <si>
    <t>Syrup</t>
  </si>
  <si>
    <t>Medical</t>
  </si>
  <si>
    <t>Ac</t>
  </si>
  <si>
    <t>Sree mahal</t>
  </si>
  <si>
    <t>Saravana</t>
  </si>
  <si>
    <t>LMR</t>
  </si>
  <si>
    <t>HM</t>
  </si>
  <si>
    <t>Pipe</t>
  </si>
  <si>
    <t>Elect</t>
  </si>
  <si>
    <t>Carpenter</t>
  </si>
  <si>
    <t>Paster &amp; Soap</t>
  </si>
  <si>
    <t>Buble tap</t>
  </si>
  <si>
    <t>Tubelight</t>
  </si>
  <si>
    <t>Mseal</t>
  </si>
  <si>
    <t>watch</t>
  </si>
  <si>
    <t>March</t>
  </si>
  <si>
    <t>Month</t>
  </si>
  <si>
    <t>Int</t>
  </si>
  <si>
    <t>amt paid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</si>
  <si>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</si>
  <si>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</si>
  <si>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</si>
  <si>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</si>
  <si>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</si>
  <si>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</si>
  <si>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</si>
  <si>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</si>
  <si>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</si>
  <si>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Invitation </t>
  </si>
  <si>
    <t xml:space="preserve">invitation </t>
  </si>
  <si>
    <t>food</t>
  </si>
  <si>
    <t>cleaning</t>
  </si>
  <si>
    <t>gas connection</t>
  </si>
  <si>
    <t>Sara father</t>
  </si>
  <si>
    <t>Ahimsa</t>
  </si>
  <si>
    <t>Ramraj</t>
  </si>
  <si>
    <t>Kathir</t>
  </si>
  <si>
    <t>camera</t>
  </si>
  <si>
    <t>sankar</t>
  </si>
  <si>
    <t>Indhu akka</t>
  </si>
  <si>
    <t>Nithya</t>
  </si>
  <si>
    <t>Amma Acc</t>
  </si>
  <si>
    <t>remaing</t>
  </si>
  <si>
    <t>bUS</t>
  </si>
  <si>
    <t>Mangal</t>
  </si>
  <si>
    <t>Ola</t>
  </si>
  <si>
    <t>Omlet</t>
  </si>
  <si>
    <t>Camera</t>
  </si>
  <si>
    <t>Gobi chilli</t>
  </si>
  <si>
    <t>Natu maranthu</t>
  </si>
  <si>
    <t>Statonary</t>
  </si>
  <si>
    <t>Eye drop</t>
  </si>
  <si>
    <t>FAN</t>
  </si>
  <si>
    <t>Fan</t>
  </si>
  <si>
    <t>tair kadai</t>
  </si>
  <si>
    <t>FSM</t>
  </si>
  <si>
    <t>old + Int</t>
  </si>
  <si>
    <t>Paytm</t>
  </si>
  <si>
    <t xml:space="preserve"> ATM - Travell</t>
  </si>
  <si>
    <t>ATM - Chair</t>
  </si>
  <si>
    <t>ATM -Delivery Charge</t>
  </si>
  <si>
    <t>ATM - NKL Travell</t>
  </si>
  <si>
    <t>ATM - Nithya</t>
  </si>
  <si>
    <t>ATM - Tender Coc</t>
  </si>
  <si>
    <t>ATM - Appa</t>
  </si>
  <si>
    <t>My cash</t>
  </si>
  <si>
    <t>WM</t>
  </si>
  <si>
    <t>ice cream</t>
  </si>
  <si>
    <t>EMI Washing</t>
  </si>
  <si>
    <t>Adv</t>
  </si>
  <si>
    <t>PPF</t>
  </si>
  <si>
    <t>my Exp</t>
  </si>
  <si>
    <t>Savigs</t>
  </si>
  <si>
    <t>1st June</t>
  </si>
  <si>
    <t>VGP Sk</t>
  </si>
  <si>
    <t>Marine</t>
  </si>
  <si>
    <t>2nd june</t>
  </si>
  <si>
    <t>Egg and Shampu</t>
  </si>
  <si>
    <t>Compo</t>
  </si>
  <si>
    <t>Date</t>
  </si>
  <si>
    <t>1st june</t>
  </si>
  <si>
    <t>Aqua</t>
  </si>
  <si>
    <t>Momo</t>
  </si>
  <si>
    <t>3rd June</t>
  </si>
  <si>
    <t>4th june</t>
  </si>
  <si>
    <t>Coal BBQ</t>
  </si>
  <si>
    <t>Sarnya</t>
  </si>
  <si>
    <t>Master</t>
  </si>
  <si>
    <t>Aug</t>
  </si>
  <si>
    <t>Sep</t>
  </si>
  <si>
    <t>Saranya</t>
  </si>
  <si>
    <t xml:space="preserve">Lost </t>
  </si>
  <si>
    <t>Duathalon</t>
  </si>
  <si>
    <t>Nithta 1</t>
  </si>
  <si>
    <t>AC payment</t>
  </si>
  <si>
    <t>Nov</t>
  </si>
  <si>
    <t>Dec</t>
  </si>
  <si>
    <t>Avi</t>
  </si>
  <si>
    <t>Pass</t>
  </si>
  <si>
    <t>Airtel</t>
  </si>
  <si>
    <t>tender cuts</t>
  </si>
  <si>
    <t>TNEB</t>
  </si>
  <si>
    <t>AGS</t>
  </si>
  <si>
    <t>SM silks</t>
  </si>
  <si>
    <t>Jan</t>
  </si>
  <si>
    <t>Bike trip</t>
  </si>
  <si>
    <t>Jeyachandran</t>
  </si>
  <si>
    <t>Marina Mall</t>
  </si>
  <si>
    <t>Heater fixing</t>
  </si>
  <si>
    <t>Recharge</t>
  </si>
  <si>
    <t>Andra mess</t>
  </si>
  <si>
    <t>Kanchipuram</t>
  </si>
  <si>
    <t>Bookmyshow</t>
  </si>
  <si>
    <t>Dhonnai</t>
  </si>
  <si>
    <t>Jazz</t>
  </si>
  <si>
    <t>NITHYA CHIT</t>
  </si>
  <si>
    <t>Feb</t>
  </si>
  <si>
    <t>Mar</t>
  </si>
  <si>
    <t>Apr</t>
  </si>
  <si>
    <t>Jun</t>
  </si>
  <si>
    <t>Jul</t>
  </si>
  <si>
    <t>Mom cake</t>
  </si>
  <si>
    <t>Rakshana Cake</t>
  </si>
  <si>
    <t>Mop stick</t>
  </si>
  <si>
    <t>Cylinder</t>
  </si>
  <si>
    <t>atm</t>
  </si>
  <si>
    <t>Venkatesh</t>
  </si>
  <si>
    <t>Camer</t>
  </si>
  <si>
    <t>CHE to NKL</t>
  </si>
  <si>
    <t>Hotel</t>
  </si>
  <si>
    <t>Arun marriage</t>
  </si>
  <si>
    <t>Gros</t>
  </si>
  <si>
    <t>Home cleaning</t>
  </si>
  <si>
    <t>Frame</t>
  </si>
  <si>
    <t>Gas</t>
  </si>
  <si>
    <t>Decathalon</t>
  </si>
  <si>
    <t>tender</t>
  </si>
  <si>
    <t xml:space="preserve">snacks </t>
  </si>
  <si>
    <t>hotel</t>
  </si>
  <si>
    <t>BB</t>
  </si>
  <si>
    <t>Sarathas</t>
  </si>
  <si>
    <t>SETC</t>
  </si>
  <si>
    <t>Padma</t>
  </si>
  <si>
    <t>Ravindra</t>
  </si>
  <si>
    <t>Varanam</t>
  </si>
  <si>
    <t>jio</t>
  </si>
  <si>
    <t>Fassos</t>
  </si>
  <si>
    <t>KFC</t>
  </si>
  <si>
    <t>EMI1</t>
  </si>
  <si>
    <t>Inner wear</t>
  </si>
  <si>
    <t>Dress</t>
  </si>
  <si>
    <t>Cable</t>
  </si>
  <si>
    <t>Avi pay</t>
  </si>
  <si>
    <t>Jegan pay</t>
  </si>
  <si>
    <t>Sathay</t>
  </si>
  <si>
    <t>Krishna</t>
  </si>
  <si>
    <t>Visa</t>
  </si>
  <si>
    <t>Appa amt</t>
  </si>
  <si>
    <t>Manju</t>
  </si>
  <si>
    <t>Reamining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</si>
</sst>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_);\(0\)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2" borderId="0" xfId="0" applyFill="1"/>
    <xf numFmtId="16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5" borderId="0" xfId="0" applyFill="1"/>
    <xf numFmtId="0" fontId="0" fillId="0" borderId="0" xfId="0" applyAlignment="1">
      <alignment horizontal="center"/>
    </xf>
    <xf numFmtId="0" fontId="0" fillId="4" borderId="1" xfId="0" applyFill="1" applyBorder="1"/>
    <xf numFmtId="0" fontId="2" fillId="4" borderId="0" xfId="0" applyFont="1" applyFill="1"/>
    <xf numFmtId="0" fontId="3" fillId="0" borderId="0" xfId="0" applyFont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164" fontId="0" fillId="0" borderId="1" xfId="0" applyNumberFormat="1" applyBorder="1"/>
    <xf numFmtId="0" fontId="0" fillId="0" borderId="9" xfId="0" applyBorder="1" applyAlignment="1">
      <alignment horizontal="center"/>
    </xf>
    <xf numFmtId="16" fontId="0" fillId="0" borderId="9" xfId="0" applyNumberFormat="1" applyBorder="1"/>
    <xf numFmtId="0" fontId="0" fillId="0" borderId="9" xfId="0" applyBorder="1"/>
    <xf numFmtId="2" fontId="0" fillId="0" borderId="0" xfId="0" applyNumberFormat="1"/>
    <xf numFmtId="1" fontId="0" fillId="0" borderId="0" xfId="0" applyNumberFormat="1"/>
    <xf numFmtId="0" fontId="0" fillId="7" borderId="2" xfId="0" applyFill="1" applyBorder="1"/>
    <xf numFmtId="0" fontId="0" fillId="0" borderId="1" xfId="0" applyBorder="1"/>
    <xf numFmtId="0" fontId="0" fillId="7" borderId="0" xfId="0" applyFill="1"/>
    <xf numFmtId="0" fontId="4" fillId="6" borderId="0" xfId="0" applyFont="1" applyFill="1"/>
    <xf numFmtId="0" fontId="5" fillId="6" borderId="0" xfId="0" applyFont="1" applyFill="1"/>
    <xf numFmtId="165" fontId="0" fillId="0" borderId="0" xfId="0" applyNumberFormat="1"/>
    <xf numFmtId="16" fontId="0" fillId="0" borderId="10" xfId="0" applyNumberFormat="1" applyBorder="1"/>
    <xf numFmtId="0" fontId="0" fillId="0" borderId="11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9" borderId="0" xfId="0" applyFill="1"/>
    <xf numFmtId="0" fontId="1" fillId="4" borderId="0" xfId="0" applyFont="1" applyFill="1"/>
    <xf numFmtId="0" fontId="0" fillId="0" borderId="16" xfId="0" applyBorder="1"/>
    <xf numFmtId="0" fontId="6" fillId="4" borderId="0" xfId="0" applyFont="1" applyFill="1"/>
    <xf numFmtId="0" fontId="7" fillId="0" borderId="0" xfId="0" applyFont="1"/>
    <xf numFmtId="0" fontId="0" fillId="10" borderId="0" xfId="0" applyFill="1"/>
    <xf numFmtId="0" fontId="6" fillId="6" borderId="0" xfId="0" applyFont="1" applyFill="1"/>
    <xf numFmtId="0" fontId="8" fillId="0" borderId="0" xfId="0" applyFont="1"/>
    <xf numFmtId="0" fontId="0" fillId="0" borderId="0" xfId="0" applyAlignment="1">
      <alignment vertical="center" wrapText="1"/>
    </xf>
    <xf numFmtId="0" fontId="0" fillId="7" borderId="16" xfId="0" applyFill="1" applyBorder="1"/>
    <xf numFmtId="0" fontId="0" fillId="4" borderId="16" xfId="0" applyFill="1" applyBorder="1"/>
    <xf numFmtId="0" fontId="2" fillId="9" borderId="0" xfId="0" applyFont="1" applyFill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B6" sqref="B6"/>
    </sheetView>
  </sheetViews>
  <sheetFormatPr defaultRowHeight="15" x14ac:dyDescent="0.25"/>
  <cols>
    <col min="4" max="4" width="12.140625" customWidth="1"/>
    <col min="5" max="5" width="14.140625" customWidth="1"/>
    <col min="8" max="8" width="12.7109375" customWidth="1"/>
    <col min="9" max="9" width="13.42578125" customWidth="1"/>
    <col min="11" max="11" width="13.42578125" customWidth="1"/>
  </cols>
  <sheetData>
    <row r="1" spans="1:12" x14ac:dyDescent="0.25">
      <c r="A1" s="5" t="s">
        <v>0</v>
      </c>
      <c r="B1" s="5">
        <v>3000</v>
      </c>
      <c r="D1" t="s">
        <v>7</v>
      </c>
      <c r="E1">
        <v>42803</v>
      </c>
      <c r="G1" s="54" t="s">
        <v>18</v>
      </c>
      <c r="H1" s="54"/>
    </row>
    <row r="2" spans="1:12" x14ac:dyDescent="0.25">
      <c r="A2" s="5" t="s">
        <v>1</v>
      </c>
      <c r="B2" s="5">
        <v>1500</v>
      </c>
      <c r="D2" t="s">
        <v>8</v>
      </c>
      <c r="E2">
        <v>216</v>
      </c>
      <c r="G2" s="4">
        <v>42922</v>
      </c>
      <c r="H2" t="s">
        <v>19</v>
      </c>
      <c r="I2">
        <v>266</v>
      </c>
    </row>
    <row r="3" spans="1:12" x14ac:dyDescent="0.25">
      <c r="A3" s="5" t="s">
        <v>2</v>
      </c>
      <c r="B3" s="5">
        <v>9147</v>
      </c>
      <c r="D3" s="1" t="s">
        <v>9</v>
      </c>
      <c r="E3" s="1">
        <f>SUM(E1:E2)</f>
        <v>43019</v>
      </c>
      <c r="G3" s="4">
        <v>42917</v>
      </c>
      <c r="H3" t="s">
        <v>20</v>
      </c>
      <c r="I3">
        <v>745</v>
      </c>
    </row>
    <row r="4" spans="1:12" x14ac:dyDescent="0.25">
      <c r="A4" s="5" t="s">
        <v>3</v>
      </c>
      <c r="B4" s="5">
        <v>5113</v>
      </c>
      <c r="G4" s="4">
        <v>42912</v>
      </c>
      <c r="H4" t="s">
        <v>21</v>
      </c>
      <c r="I4">
        <v>2000</v>
      </c>
    </row>
    <row r="5" spans="1:12" x14ac:dyDescent="0.25">
      <c r="A5" s="5" t="s">
        <v>4</v>
      </c>
      <c r="B5" s="5">
        <v>4000</v>
      </c>
      <c r="D5" t="s">
        <v>10</v>
      </c>
      <c r="E5" s="2">
        <f>SUM(E3-B8)</f>
        <v>16814</v>
      </c>
      <c r="G5" s="4">
        <v>42929</v>
      </c>
      <c r="H5" t="s">
        <v>23</v>
      </c>
      <c r="I5">
        <v>799</v>
      </c>
    </row>
    <row r="6" spans="1:12" x14ac:dyDescent="0.25">
      <c r="A6" s="5" t="s">
        <v>5</v>
      </c>
      <c r="B6" s="5">
        <v>3176</v>
      </c>
      <c r="D6" t="s">
        <v>11</v>
      </c>
      <c r="E6">
        <v>6000</v>
      </c>
      <c r="G6" s="4">
        <v>42909</v>
      </c>
      <c r="H6" t="s">
        <v>24</v>
      </c>
      <c r="I6">
        <v>670</v>
      </c>
    </row>
    <row r="7" spans="1:12" x14ac:dyDescent="0.25">
      <c r="A7" s="5" t="s">
        <v>13</v>
      </c>
      <c r="B7" s="5">
        <v>269</v>
      </c>
      <c r="D7" t="s">
        <v>12</v>
      </c>
      <c r="E7" s="3">
        <f>SUM(E5-E6)</f>
        <v>10814</v>
      </c>
      <c r="G7" s="4">
        <v>42940</v>
      </c>
      <c r="H7" t="s">
        <v>25</v>
      </c>
      <c r="I7">
        <v>153</v>
      </c>
    </row>
    <row r="8" spans="1:12" x14ac:dyDescent="0.25">
      <c r="A8" s="1" t="s">
        <v>6</v>
      </c>
      <c r="B8" s="1">
        <f>SUM(B1:B7)</f>
        <v>26205</v>
      </c>
    </row>
    <row r="9" spans="1:12" x14ac:dyDescent="0.25">
      <c r="H9" t="s">
        <v>6</v>
      </c>
      <c r="I9">
        <f>SUM(I2:I8)</f>
        <v>4633</v>
      </c>
    </row>
    <row r="10" spans="1:12" x14ac:dyDescent="0.25">
      <c r="A10" s="4">
        <v>42916</v>
      </c>
      <c r="B10">
        <v>50</v>
      </c>
      <c r="C10" s="6" t="s">
        <v>14</v>
      </c>
      <c r="D10">
        <f>SUM(B10:B20)</f>
        <v>1704</v>
      </c>
      <c r="E10" s="6" t="s">
        <v>15</v>
      </c>
      <c r="F10">
        <f>SUM(D10:D20)</f>
        <v>3624</v>
      </c>
      <c r="G10" s="53" t="s">
        <v>16</v>
      </c>
      <c r="H10" s="53"/>
      <c r="I10" s="6" t="s">
        <v>17</v>
      </c>
      <c r="J10">
        <f>SUM(H11:H21)</f>
        <v>369</v>
      </c>
      <c r="K10" s="6" t="s">
        <v>17</v>
      </c>
      <c r="L10">
        <f>SUM(J10:J21)</f>
        <v>767</v>
      </c>
    </row>
    <row r="11" spans="1:12" x14ac:dyDescent="0.25">
      <c r="A11" s="4">
        <v>42917</v>
      </c>
      <c r="B11">
        <v>255</v>
      </c>
      <c r="C11" s="4">
        <v>42927</v>
      </c>
      <c r="D11">
        <v>103</v>
      </c>
      <c r="E11" s="4">
        <v>42937</v>
      </c>
      <c r="F11">
        <v>0</v>
      </c>
      <c r="G11" s="4">
        <v>42921</v>
      </c>
      <c r="H11">
        <v>60</v>
      </c>
      <c r="I11" s="4">
        <v>42932</v>
      </c>
      <c r="J11">
        <v>0</v>
      </c>
      <c r="K11" s="4">
        <v>42943</v>
      </c>
      <c r="L11">
        <v>46</v>
      </c>
    </row>
    <row r="12" spans="1:12" x14ac:dyDescent="0.25">
      <c r="A12" s="4">
        <v>42918</v>
      </c>
      <c r="B12">
        <v>65</v>
      </c>
      <c r="C12" s="4">
        <v>42928</v>
      </c>
      <c r="D12">
        <v>22</v>
      </c>
      <c r="E12" s="4">
        <v>42938</v>
      </c>
      <c r="F12">
        <v>282</v>
      </c>
      <c r="G12" s="4">
        <v>42922</v>
      </c>
      <c r="H12">
        <v>32</v>
      </c>
      <c r="I12" s="4">
        <v>42933</v>
      </c>
      <c r="J12">
        <v>0</v>
      </c>
      <c r="K12" s="4">
        <v>42944</v>
      </c>
      <c r="L12">
        <v>63</v>
      </c>
    </row>
    <row r="13" spans="1:12" x14ac:dyDescent="0.25">
      <c r="A13" s="4">
        <v>42919</v>
      </c>
      <c r="B13">
        <v>160</v>
      </c>
      <c r="C13" s="4">
        <v>42929</v>
      </c>
      <c r="D13">
        <v>414</v>
      </c>
      <c r="E13" s="4">
        <v>42939</v>
      </c>
      <c r="F13">
        <v>244</v>
      </c>
      <c r="G13" s="4">
        <v>42923</v>
      </c>
      <c r="H13">
        <v>0</v>
      </c>
      <c r="I13" s="4">
        <v>42934</v>
      </c>
      <c r="J13">
        <v>77</v>
      </c>
      <c r="K13" s="4">
        <v>42945</v>
      </c>
      <c r="L13">
        <v>20</v>
      </c>
    </row>
    <row r="14" spans="1:12" x14ac:dyDescent="0.25">
      <c r="A14" s="4">
        <v>42920</v>
      </c>
      <c r="B14">
        <v>265</v>
      </c>
      <c r="C14" s="4">
        <v>42930</v>
      </c>
      <c r="D14">
        <v>217</v>
      </c>
      <c r="E14" s="4">
        <v>42940</v>
      </c>
      <c r="F14">
        <v>367</v>
      </c>
      <c r="G14" s="4">
        <v>42924</v>
      </c>
      <c r="H14">
        <v>0</v>
      </c>
      <c r="I14" s="4">
        <v>42935</v>
      </c>
      <c r="J14">
        <v>20</v>
      </c>
      <c r="K14" s="4">
        <v>42946</v>
      </c>
      <c r="L14">
        <v>0</v>
      </c>
    </row>
    <row r="15" spans="1:12" x14ac:dyDescent="0.25">
      <c r="A15" s="4">
        <v>42921</v>
      </c>
      <c r="B15">
        <v>30</v>
      </c>
      <c r="C15" s="4">
        <v>42931</v>
      </c>
      <c r="D15">
        <v>125</v>
      </c>
      <c r="E15" s="4">
        <v>42941</v>
      </c>
      <c r="F15">
        <v>44</v>
      </c>
      <c r="G15" s="4">
        <v>42925</v>
      </c>
      <c r="H15">
        <v>0</v>
      </c>
      <c r="I15" s="4">
        <v>42936</v>
      </c>
      <c r="J15">
        <v>57</v>
      </c>
      <c r="K15" s="4">
        <v>42947</v>
      </c>
      <c r="L15">
        <v>0</v>
      </c>
    </row>
    <row r="16" spans="1:12" x14ac:dyDescent="0.25">
      <c r="A16" s="4">
        <v>42922</v>
      </c>
      <c r="B16">
        <v>15</v>
      </c>
      <c r="C16" s="4">
        <v>42932</v>
      </c>
      <c r="D16">
        <v>500</v>
      </c>
      <c r="E16" s="4">
        <v>42942</v>
      </c>
      <c r="F16">
        <v>90</v>
      </c>
      <c r="G16" s="4">
        <v>42926</v>
      </c>
      <c r="H16">
        <v>0</v>
      </c>
      <c r="I16" s="4">
        <v>42937</v>
      </c>
      <c r="J16">
        <v>102</v>
      </c>
      <c r="K16" s="4"/>
      <c r="L16">
        <f>SUM(L10:L15)</f>
        <v>896</v>
      </c>
    </row>
    <row r="17" spans="1:10" x14ac:dyDescent="0.25">
      <c r="A17" s="4">
        <v>42923</v>
      </c>
      <c r="B17">
        <v>130</v>
      </c>
      <c r="C17" s="4">
        <v>42933</v>
      </c>
      <c r="D17">
        <v>175</v>
      </c>
      <c r="E17" s="4">
        <v>42943</v>
      </c>
      <c r="F17">
        <v>353</v>
      </c>
      <c r="G17" s="4">
        <v>42927</v>
      </c>
      <c r="H17">
        <v>39</v>
      </c>
      <c r="I17" s="4">
        <v>42938</v>
      </c>
      <c r="J17">
        <v>60</v>
      </c>
    </row>
    <row r="18" spans="1:10" x14ac:dyDescent="0.25">
      <c r="A18" s="4">
        <v>42924</v>
      </c>
      <c r="B18">
        <v>45</v>
      </c>
      <c r="C18" s="4">
        <v>42934</v>
      </c>
      <c r="D18">
        <v>115</v>
      </c>
      <c r="E18" s="4">
        <v>42944</v>
      </c>
      <c r="F18">
        <v>372</v>
      </c>
      <c r="G18" s="4">
        <v>42928</v>
      </c>
      <c r="H18">
        <v>75</v>
      </c>
      <c r="I18" s="4">
        <v>42939</v>
      </c>
      <c r="J18">
        <v>0</v>
      </c>
    </row>
    <row r="19" spans="1:10" x14ac:dyDescent="0.25">
      <c r="A19" s="4">
        <v>42925</v>
      </c>
      <c r="B19">
        <v>515</v>
      </c>
      <c r="C19" s="4">
        <v>42935</v>
      </c>
      <c r="D19">
        <v>134</v>
      </c>
      <c r="E19" s="4">
        <v>42945</v>
      </c>
      <c r="F19">
        <v>122</v>
      </c>
      <c r="G19" s="4">
        <v>42929</v>
      </c>
      <c r="H19">
        <v>85</v>
      </c>
      <c r="I19" s="4">
        <v>42940</v>
      </c>
      <c r="J19">
        <v>0</v>
      </c>
    </row>
    <row r="20" spans="1:10" x14ac:dyDescent="0.25">
      <c r="A20" s="4">
        <v>42926</v>
      </c>
      <c r="B20">
        <v>174</v>
      </c>
      <c r="C20" s="4">
        <v>42936</v>
      </c>
      <c r="D20">
        <v>115</v>
      </c>
      <c r="E20" s="4">
        <v>42946</v>
      </c>
      <c r="F20">
        <v>560</v>
      </c>
      <c r="G20" s="4">
        <v>42930</v>
      </c>
      <c r="H20">
        <v>0</v>
      </c>
      <c r="I20" s="4">
        <v>42941</v>
      </c>
      <c r="J20">
        <v>50</v>
      </c>
    </row>
    <row r="21" spans="1:10" x14ac:dyDescent="0.25">
      <c r="E21" s="4">
        <v>42947</v>
      </c>
      <c r="F21">
        <v>170</v>
      </c>
      <c r="G21" s="4">
        <v>42931</v>
      </c>
      <c r="H21">
        <v>78</v>
      </c>
      <c r="I21" s="4">
        <v>42942</v>
      </c>
      <c r="J21">
        <v>32</v>
      </c>
    </row>
    <row r="22" spans="1:10" x14ac:dyDescent="0.25">
      <c r="E22" s="6" t="s">
        <v>6</v>
      </c>
      <c r="F22">
        <f>SUM(F10:F21)</f>
        <v>6228</v>
      </c>
    </row>
    <row r="26" spans="1:10" ht="30" x14ac:dyDescent="0.25">
      <c r="B26" s="7" t="s">
        <v>22</v>
      </c>
    </row>
  </sheetData>
  <mergeCells count="2">
    <mergeCell ref="G10:H10"/>
    <mergeCell ref="G1:H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7"/>
  <sheetViews>
    <sheetView workbookViewId="0">
      <selection activeCell="N1" sqref="N1:S2"/>
    </sheetView>
  </sheetViews>
  <sheetFormatPr defaultRowHeight="15" x14ac:dyDescent="0.25"/>
  <cols>
    <col min="6" max="6" width="11.140625" customWidth="1"/>
  </cols>
  <sheetData>
    <row r="1" spans="1:21" x14ac:dyDescent="0.25">
      <c r="A1" s="26" t="s">
        <v>0</v>
      </c>
      <c r="B1" s="26">
        <v>4500</v>
      </c>
      <c r="D1" t="s">
        <v>39</v>
      </c>
      <c r="E1">
        <v>61026</v>
      </c>
      <c r="F1" t="s">
        <v>311</v>
      </c>
      <c r="G1" s="4">
        <v>43191</v>
      </c>
      <c r="H1">
        <v>0</v>
      </c>
      <c r="I1" s="4">
        <v>43191</v>
      </c>
      <c r="J1" t="s">
        <v>54</v>
      </c>
      <c r="K1">
        <v>50</v>
      </c>
      <c r="N1" s="56" t="s">
        <v>18</v>
      </c>
      <c r="O1" s="57"/>
      <c r="P1" s="57"/>
      <c r="Q1" s="57"/>
      <c r="R1" s="57"/>
      <c r="S1" s="58"/>
    </row>
    <row r="2" spans="1:21" x14ac:dyDescent="0.25">
      <c r="A2" s="26" t="s">
        <v>1</v>
      </c>
      <c r="B2" s="26">
        <v>1500</v>
      </c>
      <c r="D2" t="s">
        <v>8</v>
      </c>
      <c r="E2">
        <v>268</v>
      </c>
      <c r="G2" s="4">
        <v>43192</v>
      </c>
      <c r="H2">
        <v>0</v>
      </c>
      <c r="J2" t="s">
        <v>54</v>
      </c>
      <c r="K2">
        <v>10</v>
      </c>
      <c r="N2" s="63" t="s">
        <v>171</v>
      </c>
      <c r="O2" s="55"/>
      <c r="P2" s="55"/>
      <c r="Q2" s="55" t="s">
        <v>110</v>
      </c>
      <c r="R2" s="55"/>
      <c r="S2" s="64"/>
    </row>
    <row r="3" spans="1:21" x14ac:dyDescent="0.25">
      <c r="A3" s="26" t="s">
        <v>2</v>
      </c>
      <c r="B3" s="26">
        <v>9147</v>
      </c>
      <c r="D3" t="s">
        <v>6</v>
      </c>
      <c r="E3">
        <f>SUM(E1:E2)</f>
        <v>61294</v>
      </c>
      <c r="G3" s="4">
        <v>43193</v>
      </c>
      <c r="H3">
        <v>66</v>
      </c>
      <c r="J3" t="s">
        <v>60</v>
      </c>
      <c r="K3">
        <v>40</v>
      </c>
      <c r="N3" s="4">
        <v>43185</v>
      </c>
      <c r="O3" t="s">
        <v>144</v>
      </c>
      <c r="P3">
        <v>140</v>
      </c>
      <c r="Q3" s="4">
        <v>43185</v>
      </c>
      <c r="R3" t="s">
        <v>124</v>
      </c>
      <c r="S3">
        <v>150</v>
      </c>
    </row>
    <row r="4" spans="1:21" x14ac:dyDescent="0.25">
      <c r="A4" s="26" t="s">
        <v>186</v>
      </c>
      <c r="B4" s="26">
        <v>5000</v>
      </c>
      <c r="G4" s="4">
        <v>43194</v>
      </c>
      <c r="H4">
        <v>57</v>
      </c>
      <c r="J4" t="s">
        <v>95</v>
      </c>
      <c r="K4">
        <v>100</v>
      </c>
      <c r="N4" s="4">
        <v>43189</v>
      </c>
      <c r="O4" t="s">
        <v>283</v>
      </c>
      <c r="P4">
        <v>750</v>
      </c>
      <c r="Q4" s="4">
        <v>43189</v>
      </c>
      <c r="R4" t="s">
        <v>284</v>
      </c>
      <c r="S4">
        <v>4990</v>
      </c>
    </row>
    <row r="5" spans="1:21" x14ac:dyDescent="0.25">
      <c r="A5" s="46" t="s">
        <v>37</v>
      </c>
      <c r="B5" s="46">
        <v>7500</v>
      </c>
      <c r="D5" t="s">
        <v>10</v>
      </c>
      <c r="E5">
        <f>SUM(E3-B11)</f>
        <v>10902</v>
      </c>
      <c r="G5" s="4">
        <v>43195</v>
      </c>
      <c r="H5">
        <v>93</v>
      </c>
      <c r="I5" s="4">
        <v>43192</v>
      </c>
      <c r="J5" t="s">
        <v>206</v>
      </c>
      <c r="K5">
        <v>30</v>
      </c>
    </row>
    <row r="6" spans="1:21" x14ac:dyDescent="0.25">
      <c r="A6" s="26" t="s">
        <v>242</v>
      </c>
      <c r="B6" s="26">
        <v>500</v>
      </c>
      <c r="D6" t="s">
        <v>273</v>
      </c>
      <c r="E6">
        <v>6000</v>
      </c>
      <c r="G6" s="4">
        <v>43196</v>
      </c>
      <c r="H6">
        <v>52</v>
      </c>
      <c r="J6" t="s">
        <v>54</v>
      </c>
      <c r="K6">
        <v>15</v>
      </c>
    </row>
    <row r="7" spans="1:21" x14ac:dyDescent="0.25">
      <c r="A7" s="26" t="s">
        <v>3</v>
      </c>
      <c r="B7" s="26">
        <v>13157</v>
      </c>
      <c r="D7" t="s">
        <v>244</v>
      </c>
      <c r="E7">
        <f>SUM(E5-E6)</f>
        <v>4902</v>
      </c>
      <c r="G7" s="4">
        <v>43197</v>
      </c>
      <c r="H7">
        <v>65</v>
      </c>
      <c r="J7" t="s">
        <v>54</v>
      </c>
      <c r="K7">
        <v>30</v>
      </c>
    </row>
    <row r="8" spans="1:21" x14ac:dyDescent="0.25">
      <c r="A8" s="26" t="s">
        <v>13</v>
      </c>
      <c r="B8" s="26">
        <v>588</v>
      </c>
      <c r="D8" t="s">
        <v>285</v>
      </c>
      <c r="E8">
        <v>1530</v>
      </c>
      <c r="G8" s="4">
        <v>43198</v>
      </c>
      <c r="H8">
        <v>0</v>
      </c>
      <c r="J8" t="s">
        <v>278</v>
      </c>
      <c r="K8">
        <v>56</v>
      </c>
      <c r="L8">
        <f>SUM(K5:K8)</f>
        <v>131</v>
      </c>
      <c r="P8">
        <f>SUM(P3:P7)</f>
        <v>890</v>
      </c>
      <c r="S8">
        <f>SUM(S3:S7)</f>
        <v>5140</v>
      </c>
      <c r="T8">
        <f>SUM(S8,P8)</f>
        <v>6030</v>
      </c>
    </row>
    <row r="9" spans="1:21" x14ac:dyDescent="0.25">
      <c r="A9" s="46" t="s">
        <v>253</v>
      </c>
      <c r="B9" s="46">
        <v>7500</v>
      </c>
      <c r="E9" s="45">
        <f>SUM(E7-E8)</f>
        <v>3372</v>
      </c>
      <c r="G9" s="4">
        <v>43199</v>
      </c>
      <c r="H9">
        <v>0</v>
      </c>
      <c r="I9" s="4">
        <v>43193</v>
      </c>
      <c r="J9" s="13" t="s">
        <v>53</v>
      </c>
      <c r="K9" s="13">
        <v>66</v>
      </c>
    </row>
    <row r="10" spans="1:21" x14ac:dyDescent="0.25">
      <c r="A10" t="s">
        <v>102</v>
      </c>
      <c r="B10" s="41">
        <v>1000</v>
      </c>
      <c r="G10" s="4">
        <v>43200</v>
      </c>
      <c r="H10">
        <v>61</v>
      </c>
      <c r="J10" t="s">
        <v>54</v>
      </c>
      <c r="K10">
        <v>30</v>
      </c>
    </row>
    <row r="11" spans="1:21" x14ac:dyDescent="0.25">
      <c r="A11" t="s">
        <v>6</v>
      </c>
      <c r="B11">
        <f>SUM(B1:B10)</f>
        <v>50392</v>
      </c>
      <c r="G11" s="4">
        <v>43201</v>
      </c>
      <c r="H11">
        <v>21</v>
      </c>
      <c r="J11" t="s">
        <v>54</v>
      </c>
      <c r="K11">
        <v>20</v>
      </c>
    </row>
    <row r="12" spans="1:21" x14ac:dyDescent="0.25">
      <c r="G12" s="4">
        <v>43202</v>
      </c>
      <c r="H12">
        <v>0</v>
      </c>
      <c r="I12" s="4">
        <v>43194</v>
      </c>
      <c r="J12" t="s">
        <v>53</v>
      </c>
      <c r="K12">
        <v>175</v>
      </c>
    </row>
    <row r="13" spans="1:21" x14ac:dyDescent="0.25">
      <c r="A13" s="4">
        <v>43191</v>
      </c>
      <c r="B13">
        <v>200</v>
      </c>
      <c r="C13" s="4">
        <v>43201</v>
      </c>
      <c r="D13">
        <v>110</v>
      </c>
      <c r="E13" s="4">
        <v>43211</v>
      </c>
      <c r="F13">
        <v>68</v>
      </c>
      <c r="G13" s="4">
        <v>43203</v>
      </c>
      <c r="H13">
        <v>55</v>
      </c>
      <c r="J13" s="13" t="s">
        <v>54</v>
      </c>
      <c r="K13" s="13">
        <v>12</v>
      </c>
      <c r="T13" s="25" t="s">
        <v>0</v>
      </c>
      <c r="U13" s="25">
        <v>10000</v>
      </c>
    </row>
    <row r="14" spans="1:21" x14ac:dyDescent="0.25">
      <c r="A14" s="4">
        <v>43192</v>
      </c>
      <c r="B14">
        <v>131</v>
      </c>
      <c r="C14" s="4">
        <v>43202</v>
      </c>
      <c r="D14">
        <v>830</v>
      </c>
      <c r="E14" s="4">
        <v>43212</v>
      </c>
      <c r="F14">
        <v>60</v>
      </c>
      <c r="G14" s="4">
        <v>43204</v>
      </c>
      <c r="H14">
        <v>40</v>
      </c>
      <c r="J14" s="13" t="s">
        <v>88</v>
      </c>
      <c r="K14" s="13">
        <v>45</v>
      </c>
      <c r="T14" s="25" t="s">
        <v>45</v>
      </c>
      <c r="U14" s="25">
        <v>885</v>
      </c>
    </row>
    <row r="15" spans="1:21" x14ac:dyDescent="0.25">
      <c r="A15" s="4">
        <v>43193</v>
      </c>
      <c r="B15">
        <v>50</v>
      </c>
      <c r="C15" s="4">
        <v>43203</v>
      </c>
      <c r="D15">
        <v>130</v>
      </c>
      <c r="E15" s="4">
        <v>43213</v>
      </c>
      <c r="F15">
        <v>66</v>
      </c>
      <c r="G15" s="4">
        <v>43205</v>
      </c>
      <c r="H15">
        <v>0</v>
      </c>
      <c r="I15" s="4">
        <v>43195</v>
      </c>
      <c r="J15" t="s">
        <v>286</v>
      </c>
      <c r="K15">
        <v>25</v>
      </c>
      <c r="Q15">
        <v>10000</v>
      </c>
      <c r="T15" s="25" t="s">
        <v>48</v>
      </c>
      <c r="U15" s="25">
        <v>1200</v>
      </c>
    </row>
    <row r="16" spans="1:21" x14ac:dyDescent="0.25">
      <c r="A16" s="4">
        <v>43194</v>
      </c>
      <c r="B16">
        <v>175</v>
      </c>
      <c r="C16" s="4">
        <v>43204</v>
      </c>
      <c r="D16">
        <v>91</v>
      </c>
      <c r="E16" s="4">
        <v>43214</v>
      </c>
      <c r="F16">
        <v>400</v>
      </c>
      <c r="G16" s="4">
        <v>43206</v>
      </c>
      <c r="H16">
        <v>0</v>
      </c>
      <c r="J16" s="13" t="s">
        <v>53</v>
      </c>
      <c r="K16" s="13">
        <v>93</v>
      </c>
      <c r="Q16">
        <v>1200</v>
      </c>
      <c r="T16" s="25" t="s">
        <v>89</v>
      </c>
      <c r="U16" s="25">
        <v>128</v>
      </c>
    </row>
    <row r="17" spans="1:21" x14ac:dyDescent="0.25">
      <c r="A17" s="4">
        <v>43195</v>
      </c>
      <c r="B17">
        <v>385</v>
      </c>
      <c r="C17" s="4">
        <v>43205</v>
      </c>
      <c r="D17">
        <v>90</v>
      </c>
      <c r="E17" s="4">
        <v>43215</v>
      </c>
      <c r="F17">
        <v>60</v>
      </c>
      <c r="G17" s="4">
        <v>43207</v>
      </c>
      <c r="H17">
        <v>61</v>
      </c>
      <c r="J17" s="14" t="s">
        <v>287</v>
      </c>
      <c r="K17" s="14">
        <v>80</v>
      </c>
      <c r="Q17">
        <v>128</v>
      </c>
      <c r="T17" s="25" t="s">
        <v>47</v>
      </c>
      <c r="U17" s="25">
        <v>1535</v>
      </c>
    </row>
    <row r="18" spans="1:21" x14ac:dyDescent="0.25">
      <c r="A18" s="4">
        <v>43196</v>
      </c>
      <c r="B18">
        <v>50</v>
      </c>
      <c r="C18" s="4">
        <v>43206</v>
      </c>
      <c r="D18">
        <v>1368</v>
      </c>
      <c r="E18" s="4">
        <v>43216</v>
      </c>
      <c r="F18">
        <v>697</v>
      </c>
      <c r="G18" s="4">
        <v>43208</v>
      </c>
      <c r="H18">
        <v>130</v>
      </c>
      <c r="J18" s="14" t="s">
        <v>54</v>
      </c>
      <c r="K18" s="14">
        <v>15</v>
      </c>
      <c r="Q18">
        <v>1535</v>
      </c>
      <c r="T18" s="25" t="s">
        <v>281</v>
      </c>
      <c r="U18" s="25">
        <v>170</v>
      </c>
    </row>
    <row r="19" spans="1:21" x14ac:dyDescent="0.25">
      <c r="A19" s="4">
        <v>43197</v>
      </c>
      <c r="B19">
        <v>315</v>
      </c>
      <c r="C19" s="4">
        <v>43207</v>
      </c>
      <c r="D19">
        <v>0</v>
      </c>
      <c r="E19" s="4">
        <v>43217</v>
      </c>
      <c r="F19">
        <v>120</v>
      </c>
      <c r="G19" s="4">
        <v>43209</v>
      </c>
      <c r="H19">
        <v>113</v>
      </c>
      <c r="J19" t="s">
        <v>81</v>
      </c>
      <c r="K19">
        <v>265</v>
      </c>
      <c r="L19">
        <f>SUM(K17:K19)</f>
        <v>360</v>
      </c>
      <c r="Q19">
        <v>170</v>
      </c>
      <c r="T19" s="43"/>
    </row>
    <row r="20" spans="1:21" x14ac:dyDescent="0.25">
      <c r="A20" s="4">
        <v>43198</v>
      </c>
      <c r="B20">
        <v>435</v>
      </c>
      <c r="C20" s="4">
        <v>43208</v>
      </c>
      <c r="D20">
        <v>161</v>
      </c>
      <c r="E20" s="4">
        <v>43218</v>
      </c>
      <c r="F20">
        <v>37</v>
      </c>
      <c r="G20" s="4">
        <v>43210</v>
      </c>
      <c r="H20">
        <v>51</v>
      </c>
      <c r="I20" s="4">
        <v>43196</v>
      </c>
      <c r="J20" s="13" t="s">
        <v>71</v>
      </c>
      <c r="K20" s="13">
        <v>52</v>
      </c>
      <c r="Q20">
        <f>SUM(Q15:Q19)</f>
        <v>13033</v>
      </c>
    </row>
    <row r="21" spans="1:21" x14ac:dyDescent="0.25">
      <c r="A21" s="4">
        <v>43199</v>
      </c>
      <c r="B21">
        <v>250</v>
      </c>
      <c r="C21" s="4">
        <v>43209</v>
      </c>
      <c r="D21">
        <v>0</v>
      </c>
      <c r="E21" s="4">
        <v>43219</v>
      </c>
      <c r="F21">
        <v>302</v>
      </c>
      <c r="G21" s="4">
        <v>43211</v>
      </c>
      <c r="H21">
        <v>35</v>
      </c>
      <c r="J21" t="s">
        <v>88</v>
      </c>
      <c r="K21">
        <v>10</v>
      </c>
    </row>
    <row r="22" spans="1:21" x14ac:dyDescent="0.25">
      <c r="A22" s="4">
        <v>43200</v>
      </c>
      <c r="B22">
        <v>500</v>
      </c>
      <c r="C22" s="4">
        <v>43210</v>
      </c>
      <c r="D22">
        <v>90</v>
      </c>
      <c r="E22" s="4">
        <v>43220</v>
      </c>
      <c r="F22">
        <v>544</v>
      </c>
      <c r="G22" s="4">
        <v>43212</v>
      </c>
      <c r="H22">
        <v>0</v>
      </c>
      <c r="J22" t="s">
        <v>54</v>
      </c>
      <c r="K22">
        <v>40</v>
      </c>
      <c r="R22" t="s">
        <v>282</v>
      </c>
      <c r="S22">
        <v>2607</v>
      </c>
    </row>
    <row r="23" spans="1:21" x14ac:dyDescent="0.25">
      <c r="B23">
        <f>SUM(B13:B22)</f>
        <v>2491</v>
      </c>
      <c r="D23">
        <f>SUM(D13:D22,B23)</f>
        <v>5361</v>
      </c>
      <c r="F23">
        <f>SUM(F13:F22,D23)</f>
        <v>7715</v>
      </c>
      <c r="G23" s="4">
        <v>43213</v>
      </c>
      <c r="H23">
        <v>0</v>
      </c>
      <c r="I23" s="4">
        <v>43197</v>
      </c>
      <c r="J23" t="s">
        <v>91</v>
      </c>
      <c r="K23">
        <v>80</v>
      </c>
      <c r="S23">
        <v>221</v>
      </c>
    </row>
    <row r="24" spans="1:21" x14ac:dyDescent="0.25">
      <c r="G24" s="4">
        <v>43214</v>
      </c>
      <c r="H24">
        <v>0</v>
      </c>
      <c r="J24" t="s">
        <v>82</v>
      </c>
      <c r="K24">
        <v>100</v>
      </c>
      <c r="S24">
        <v>1500</v>
      </c>
    </row>
    <row r="25" spans="1:21" x14ac:dyDescent="0.25">
      <c r="G25" s="4">
        <v>43215</v>
      </c>
      <c r="H25">
        <v>0</v>
      </c>
      <c r="J25" t="s">
        <v>60</v>
      </c>
      <c r="K25">
        <v>70</v>
      </c>
      <c r="S25">
        <f>SUM(S22:S24)</f>
        <v>4328</v>
      </c>
    </row>
    <row r="26" spans="1:21" x14ac:dyDescent="0.25">
      <c r="G26" s="4">
        <v>43216</v>
      </c>
      <c r="H26">
        <v>0</v>
      </c>
      <c r="J26" t="s">
        <v>54</v>
      </c>
      <c r="K26">
        <v>25</v>
      </c>
    </row>
    <row r="27" spans="1:21" x14ac:dyDescent="0.25">
      <c r="G27" s="4">
        <v>43217</v>
      </c>
      <c r="H27">
        <v>47</v>
      </c>
      <c r="J27" t="s">
        <v>288</v>
      </c>
      <c r="K27">
        <v>40</v>
      </c>
    </row>
    <row r="28" spans="1:21" x14ac:dyDescent="0.25">
      <c r="G28" s="4">
        <v>43218</v>
      </c>
      <c r="H28">
        <v>126</v>
      </c>
      <c r="J28" s="13" t="s">
        <v>164</v>
      </c>
      <c r="K28" s="13">
        <v>65</v>
      </c>
    </row>
    <row r="29" spans="1:21" x14ac:dyDescent="0.25">
      <c r="G29" s="4">
        <v>43219</v>
      </c>
      <c r="H29">
        <v>0</v>
      </c>
      <c r="I29" s="4">
        <v>43198</v>
      </c>
      <c r="J29" t="s">
        <v>289</v>
      </c>
      <c r="K29">
        <v>435</v>
      </c>
    </row>
    <row r="30" spans="1:21" x14ac:dyDescent="0.25">
      <c r="G30" s="4">
        <v>43220</v>
      </c>
      <c r="H30">
        <v>65</v>
      </c>
      <c r="I30" s="4">
        <v>43199</v>
      </c>
    </row>
    <row r="31" spans="1:21" x14ac:dyDescent="0.25">
      <c r="G31" s="4"/>
      <c r="J31" t="s">
        <v>144</v>
      </c>
      <c r="K31">
        <v>100</v>
      </c>
    </row>
    <row r="32" spans="1:21" x14ac:dyDescent="0.25">
      <c r="J32" t="s">
        <v>290</v>
      </c>
      <c r="K32">
        <v>40</v>
      </c>
    </row>
    <row r="33" spans="9:12" x14ac:dyDescent="0.25">
      <c r="J33" t="s">
        <v>128</v>
      </c>
      <c r="K33">
        <v>95</v>
      </c>
    </row>
    <row r="34" spans="9:12" x14ac:dyDescent="0.25">
      <c r="J34" t="s">
        <v>54</v>
      </c>
      <c r="K34">
        <v>15</v>
      </c>
    </row>
    <row r="35" spans="9:12" x14ac:dyDescent="0.25">
      <c r="I35" s="4">
        <v>43200</v>
      </c>
      <c r="J35" t="s">
        <v>277</v>
      </c>
      <c r="K35">
        <v>20</v>
      </c>
    </row>
    <row r="36" spans="9:12" x14ac:dyDescent="0.25">
      <c r="J36" t="s">
        <v>174</v>
      </c>
      <c r="K36">
        <v>465</v>
      </c>
    </row>
    <row r="37" spans="9:12" x14ac:dyDescent="0.25">
      <c r="J37" t="s">
        <v>54</v>
      </c>
      <c r="K37">
        <v>15</v>
      </c>
      <c r="L37">
        <f>SUM(K35:K37)</f>
        <v>500</v>
      </c>
    </row>
    <row r="38" spans="9:12" x14ac:dyDescent="0.25">
      <c r="J38" s="13" t="s">
        <v>88</v>
      </c>
      <c r="K38" s="13">
        <v>21</v>
      </c>
    </row>
    <row r="39" spans="9:12" x14ac:dyDescent="0.25">
      <c r="J39" s="13" t="s">
        <v>55</v>
      </c>
      <c r="K39" s="13">
        <v>40</v>
      </c>
    </row>
    <row r="40" spans="9:12" x14ac:dyDescent="0.25">
      <c r="I40" s="4">
        <v>43201</v>
      </c>
      <c r="J40" t="s">
        <v>82</v>
      </c>
      <c r="K40">
        <v>60</v>
      </c>
    </row>
    <row r="41" spans="9:12" x14ac:dyDescent="0.25">
      <c r="J41" t="s">
        <v>54</v>
      </c>
      <c r="K41">
        <v>30</v>
      </c>
    </row>
    <row r="42" spans="9:12" x14ac:dyDescent="0.25">
      <c r="J42" s="13" t="s">
        <v>88</v>
      </c>
      <c r="K42" s="13">
        <v>21</v>
      </c>
    </row>
    <row r="43" spans="9:12" x14ac:dyDescent="0.25">
      <c r="J43" s="14" t="s">
        <v>55</v>
      </c>
      <c r="K43" s="14">
        <v>20</v>
      </c>
    </row>
    <row r="44" spans="9:12" x14ac:dyDescent="0.25">
      <c r="I44" s="4">
        <v>43202</v>
      </c>
      <c r="J44" t="s">
        <v>291</v>
      </c>
      <c r="K44">
        <v>50</v>
      </c>
    </row>
    <row r="45" spans="9:12" x14ac:dyDescent="0.25">
      <c r="J45" t="s">
        <v>82</v>
      </c>
      <c r="K45">
        <v>55</v>
      </c>
    </row>
    <row r="46" spans="9:12" x14ac:dyDescent="0.25">
      <c r="J46" t="s">
        <v>292</v>
      </c>
      <c r="K46">
        <v>60</v>
      </c>
    </row>
    <row r="47" spans="9:12" x14ac:dyDescent="0.25">
      <c r="J47" t="s">
        <v>293</v>
      </c>
      <c r="K47">
        <v>85</v>
      </c>
    </row>
    <row r="48" spans="9:12" x14ac:dyDescent="0.25">
      <c r="J48" t="s">
        <v>170</v>
      </c>
      <c r="K48">
        <v>175</v>
      </c>
    </row>
    <row r="49" spans="9:12" x14ac:dyDescent="0.25">
      <c r="J49" t="s">
        <v>296</v>
      </c>
      <c r="K49">
        <v>75</v>
      </c>
    </row>
    <row r="50" spans="9:12" x14ac:dyDescent="0.25">
      <c r="J50" t="s">
        <v>294</v>
      </c>
      <c r="K50">
        <v>30</v>
      </c>
    </row>
    <row r="51" spans="9:12" x14ac:dyDescent="0.25">
      <c r="J51" t="s">
        <v>232</v>
      </c>
      <c r="K51">
        <v>300</v>
      </c>
      <c r="L51">
        <f>SUM(K44:K51)</f>
        <v>830</v>
      </c>
    </row>
    <row r="52" spans="9:12" x14ac:dyDescent="0.25">
      <c r="I52" s="4">
        <v>43203</v>
      </c>
      <c r="J52" t="s">
        <v>295</v>
      </c>
      <c r="K52">
        <v>100</v>
      </c>
    </row>
    <row r="53" spans="9:12" x14ac:dyDescent="0.25">
      <c r="J53" t="s">
        <v>118</v>
      </c>
      <c r="K53">
        <v>30</v>
      </c>
    </row>
    <row r="54" spans="9:12" x14ac:dyDescent="0.25">
      <c r="J54" s="13" t="s">
        <v>88</v>
      </c>
      <c r="K54" s="13">
        <v>21</v>
      </c>
    </row>
    <row r="55" spans="9:12" x14ac:dyDescent="0.25">
      <c r="J55" s="13" t="s">
        <v>55</v>
      </c>
      <c r="K55" s="13">
        <v>34</v>
      </c>
    </row>
    <row r="56" spans="9:12" x14ac:dyDescent="0.25">
      <c r="I56" s="4">
        <v>43204</v>
      </c>
      <c r="J56" s="13" t="s">
        <v>53</v>
      </c>
      <c r="K56" s="13">
        <v>40</v>
      </c>
    </row>
    <row r="57" spans="9:12" x14ac:dyDescent="0.25">
      <c r="J57" s="14" t="s">
        <v>97</v>
      </c>
      <c r="K57" s="14">
        <v>20</v>
      </c>
    </row>
    <row r="58" spans="9:12" x14ac:dyDescent="0.25">
      <c r="J58" s="14" t="s">
        <v>54</v>
      </c>
      <c r="K58" s="14">
        <v>16</v>
      </c>
    </row>
    <row r="59" spans="9:12" x14ac:dyDescent="0.25">
      <c r="J59" s="14" t="s">
        <v>88</v>
      </c>
      <c r="K59" s="14">
        <v>55</v>
      </c>
    </row>
    <row r="60" spans="9:12" x14ac:dyDescent="0.25">
      <c r="I60" s="4">
        <v>43205</v>
      </c>
      <c r="J60" s="14" t="s">
        <v>102</v>
      </c>
      <c r="K60" s="14">
        <v>50</v>
      </c>
    </row>
    <row r="61" spans="9:12" x14ac:dyDescent="0.25">
      <c r="I61" s="4"/>
      <c r="J61" s="14" t="s">
        <v>118</v>
      </c>
      <c r="K61" s="14">
        <v>40</v>
      </c>
    </row>
    <row r="62" spans="9:12" x14ac:dyDescent="0.25">
      <c r="I62" s="4">
        <v>43206</v>
      </c>
      <c r="J62" s="14" t="s">
        <v>297</v>
      </c>
      <c r="K62" s="14">
        <v>500</v>
      </c>
    </row>
    <row r="63" spans="9:12" x14ac:dyDescent="0.25">
      <c r="J63" s="14" t="s">
        <v>102</v>
      </c>
      <c r="K63" s="14">
        <v>500</v>
      </c>
    </row>
    <row r="64" spans="9:12" x14ac:dyDescent="0.25">
      <c r="J64" s="14" t="s">
        <v>53</v>
      </c>
      <c r="K64" s="14">
        <v>115</v>
      </c>
    </row>
    <row r="65" spans="9:12" x14ac:dyDescent="0.25">
      <c r="J65" s="14" t="s">
        <v>118</v>
      </c>
      <c r="K65" s="14">
        <v>20</v>
      </c>
    </row>
    <row r="66" spans="9:12" x14ac:dyDescent="0.25">
      <c r="J66" s="14" t="s">
        <v>54</v>
      </c>
      <c r="K66" s="14">
        <v>30</v>
      </c>
    </row>
    <row r="67" spans="9:12" x14ac:dyDescent="0.25">
      <c r="J67" s="14" t="s">
        <v>106</v>
      </c>
      <c r="K67" s="14">
        <v>7</v>
      </c>
    </row>
    <row r="68" spans="9:12" x14ac:dyDescent="0.25">
      <c r="J68" s="14" t="s">
        <v>60</v>
      </c>
      <c r="K68" s="14">
        <v>90</v>
      </c>
    </row>
    <row r="69" spans="9:12" x14ac:dyDescent="0.25">
      <c r="J69" s="14" t="s">
        <v>298</v>
      </c>
      <c r="K69" s="14">
        <v>106</v>
      </c>
      <c r="L69">
        <f>SUM(K62:K69)</f>
        <v>1368</v>
      </c>
    </row>
    <row r="70" spans="9:12" x14ac:dyDescent="0.25">
      <c r="I70" s="4">
        <v>43207</v>
      </c>
      <c r="J70" s="13" t="s">
        <v>88</v>
      </c>
      <c r="K70" s="13">
        <v>21</v>
      </c>
    </row>
    <row r="71" spans="9:12" x14ac:dyDescent="0.25">
      <c r="J71" s="13" t="s">
        <v>299</v>
      </c>
      <c r="K71" s="13">
        <v>40</v>
      </c>
    </row>
    <row r="72" spans="9:12" x14ac:dyDescent="0.25">
      <c r="I72" s="4">
        <v>43208</v>
      </c>
      <c r="J72" s="14" t="s">
        <v>101</v>
      </c>
      <c r="K72" s="14">
        <v>45</v>
      </c>
    </row>
    <row r="73" spans="9:12" x14ac:dyDescent="0.25">
      <c r="J73" s="14" t="s">
        <v>300</v>
      </c>
      <c r="K73" s="14">
        <v>50</v>
      </c>
    </row>
    <row r="74" spans="9:12" x14ac:dyDescent="0.25">
      <c r="J74" s="14" t="s">
        <v>54</v>
      </c>
      <c r="K74" s="14">
        <v>12</v>
      </c>
    </row>
    <row r="75" spans="9:12" x14ac:dyDescent="0.25">
      <c r="J75" s="14" t="s">
        <v>172</v>
      </c>
      <c r="K75" s="14">
        <v>11</v>
      </c>
    </row>
    <row r="76" spans="9:12" x14ac:dyDescent="0.25">
      <c r="J76" s="14" t="s">
        <v>301</v>
      </c>
      <c r="K76" s="14">
        <v>43</v>
      </c>
      <c r="L76">
        <f>SUM(K72:K76)</f>
        <v>161</v>
      </c>
    </row>
    <row r="77" spans="9:12" x14ac:dyDescent="0.25">
      <c r="J77" s="13" t="s">
        <v>55</v>
      </c>
      <c r="K77" s="13">
        <v>130</v>
      </c>
    </row>
    <row r="78" spans="9:12" x14ac:dyDescent="0.25">
      <c r="I78" s="4">
        <v>43209</v>
      </c>
      <c r="J78" s="13" t="s">
        <v>55</v>
      </c>
      <c r="K78" s="13">
        <v>113</v>
      </c>
    </row>
    <row r="79" spans="9:12" x14ac:dyDescent="0.25">
      <c r="I79" s="4">
        <v>43210</v>
      </c>
      <c r="J79" s="14" t="s">
        <v>53</v>
      </c>
      <c r="K79" s="14">
        <v>60</v>
      </c>
    </row>
    <row r="80" spans="9:12" x14ac:dyDescent="0.25">
      <c r="J80" s="14" t="s">
        <v>54</v>
      </c>
      <c r="K80" s="14">
        <v>30</v>
      </c>
    </row>
    <row r="81" spans="9:12" x14ac:dyDescent="0.25">
      <c r="J81" s="13" t="s">
        <v>55</v>
      </c>
      <c r="K81" s="13">
        <v>51</v>
      </c>
    </row>
    <row r="82" spans="9:12" x14ac:dyDescent="0.25">
      <c r="I82" s="4">
        <v>43211</v>
      </c>
      <c r="J82" s="13" t="s">
        <v>55</v>
      </c>
      <c r="K82" s="13">
        <v>35</v>
      </c>
    </row>
    <row r="83" spans="9:12" x14ac:dyDescent="0.25">
      <c r="J83" t="s">
        <v>19</v>
      </c>
      <c r="K83">
        <v>22</v>
      </c>
    </row>
    <row r="84" spans="9:12" x14ac:dyDescent="0.25">
      <c r="J84" t="s">
        <v>54</v>
      </c>
      <c r="K84">
        <v>46</v>
      </c>
    </row>
    <row r="85" spans="9:12" x14ac:dyDescent="0.25">
      <c r="I85" s="4">
        <v>43212</v>
      </c>
      <c r="J85" t="s">
        <v>91</v>
      </c>
      <c r="K85">
        <v>60</v>
      </c>
      <c r="L85">
        <v>60</v>
      </c>
    </row>
    <row r="86" spans="9:12" x14ac:dyDescent="0.25">
      <c r="I86" s="4">
        <v>43213</v>
      </c>
      <c r="J86" t="s">
        <v>302</v>
      </c>
      <c r="K86">
        <v>44</v>
      </c>
    </row>
    <row r="87" spans="9:12" x14ac:dyDescent="0.25">
      <c r="J87" t="s">
        <v>83</v>
      </c>
      <c r="K87">
        <v>22</v>
      </c>
      <c r="L87">
        <v>66</v>
      </c>
    </row>
    <row r="88" spans="9:12" x14ac:dyDescent="0.25">
      <c r="I88" s="4">
        <v>43214</v>
      </c>
      <c r="J88" t="s">
        <v>303</v>
      </c>
      <c r="K88">
        <v>320</v>
      </c>
    </row>
    <row r="89" spans="9:12" x14ac:dyDescent="0.25">
      <c r="J89" t="s">
        <v>60</v>
      </c>
      <c r="K89">
        <v>50</v>
      </c>
    </row>
    <row r="90" spans="9:12" x14ac:dyDescent="0.25">
      <c r="J90" t="s">
        <v>304</v>
      </c>
      <c r="K90">
        <v>30</v>
      </c>
      <c r="L90">
        <f>SUM(K88:K90)</f>
        <v>400</v>
      </c>
    </row>
    <row r="91" spans="9:12" x14ac:dyDescent="0.25">
      <c r="I91" s="4">
        <v>43215</v>
      </c>
      <c r="J91" t="s">
        <v>305</v>
      </c>
      <c r="K91">
        <v>30</v>
      </c>
    </row>
    <row r="92" spans="9:12" x14ac:dyDescent="0.25">
      <c r="J92" t="s">
        <v>306</v>
      </c>
      <c r="K92">
        <v>60</v>
      </c>
      <c r="L92">
        <f>SUM(K91:K92)</f>
        <v>90</v>
      </c>
    </row>
    <row r="93" spans="9:12" x14ac:dyDescent="0.25">
      <c r="I93" s="4">
        <v>43216</v>
      </c>
      <c r="J93" t="s">
        <v>307</v>
      </c>
      <c r="K93">
        <v>140</v>
      </c>
    </row>
    <row r="94" spans="9:12" x14ac:dyDescent="0.25">
      <c r="J94" t="s">
        <v>88</v>
      </c>
      <c r="K94">
        <v>20</v>
      </c>
    </row>
    <row r="95" spans="9:12" x14ac:dyDescent="0.25">
      <c r="J95" t="s">
        <v>19</v>
      </c>
      <c r="K95">
        <v>477</v>
      </c>
    </row>
    <row r="96" spans="9:12" x14ac:dyDescent="0.25">
      <c r="J96" t="s">
        <v>60</v>
      </c>
      <c r="K96">
        <v>60</v>
      </c>
      <c r="L96">
        <f>SUM(K93:K96)</f>
        <v>697</v>
      </c>
    </row>
    <row r="97" spans="9:12" x14ac:dyDescent="0.25">
      <c r="I97" s="4">
        <v>43217</v>
      </c>
      <c r="J97" t="s">
        <v>19</v>
      </c>
      <c r="K97">
        <v>21</v>
      </c>
    </row>
    <row r="98" spans="9:12" x14ac:dyDescent="0.25">
      <c r="J98" t="s">
        <v>53</v>
      </c>
      <c r="K98">
        <v>60</v>
      </c>
    </row>
    <row r="99" spans="9:12" x14ac:dyDescent="0.25">
      <c r="J99" t="s">
        <v>54</v>
      </c>
      <c r="K99">
        <v>30</v>
      </c>
    </row>
    <row r="100" spans="9:12" x14ac:dyDescent="0.25">
      <c r="J100" t="s">
        <v>88</v>
      </c>
      <c r="K100">
        <v>10</v>
      </c>
    </row>
    <row r="101" spans="9:12" x14ac:dyDescent="0.25">
      <c r="J101" s="13" t="s">
        <v>88</v>
      </c>
      <c r="K101" s="13">
        <v>15</v>
      </c>
    </row>
    <row r="102" spans="9:12" x14ac:dyDescent="0.25">
      <c r="J102" s="13" t="s">
        <v>55</v>
      </c>
      <c r="K102" s="13">
        <v>32</v>
      </c>
    </row>
    <row r="103" spans="9:12" x14ac:dyDescent="0.25">
      <c r="I103" s="4">
        <v>43218</v>
      </c>
      <c r="J103" t="s">
        <v>308</v>
      </c>
      <c r="K103">
        <v>31</v>
      </c>
    </row>
    <row r="104" spans="9:12" x14ac:dyDescent="0.25">
      <c r="J104" t="s">
        <v>309</v>
      </c>
      <c r="K104">
        <v>6</v>
      </c>
    </row>
    <row r="105" spans="9:12" x14ac:dyDescent="0.25">
      <c r="J105" s="13" t="s">
        <v>60</v>
      </c>
      <c r="K105" s="13">
        <v>57</v>
      </c>
    </row>
    <row r="106" spans="9:12" x14ac:dyDescent="0.25">
      <c r="J106" s="13" t="s">
        <v>55</v>
      </c>
      <c r="K106" s="13">
        <v>69</v>
      </c>
      <c r="L106">
        <f>SUM(K105:K106)</f>
        <v>126</v>
      </c>
    </row>
    <row r="107" spans="9:12" x14ac:dyDescent="0.25">
      <c r="I107" s="4">
        <v>43219</v>
      </c>
      <c r="J107" s="14" t="s">
        <v>261</v>
      </c>
      <c r="K107" s="14">
        <v>90</v>
      </c>
    </row>
    <row r="108" spans="9:12" x14ac:dyDescent="0.25">
      <c r="J108" s="14" t="s">
        <v>283</v>
      </c>
      <c r="K108" s="14">
        <v>10</v>
      </c>
    </row>
    <row r="109" spans="9:12" x14ac:dyDescent="0.25">
      <c r="J109" t="s">
        <v>54</v>
      </c>
      <c r="K109">
        <v>162</v>
      </c>
    </row>
    <row r="110" spans="9:12" x14ac:dyDescent="0.25">
      <c r="J110" t="s">
        <v>89</v>
      </c>
      <c r="K110">
        <v>20</v>
      </c>
    </row>
    <row r="111" spans="9:12" x14ac:dyDescent="0.25">
      <c r="J111" t="s">
        <v>54</v>
      </c>
      <c r="K111">
        <v>20</v>
      </c>
      <c r="L111">
        <f>SUM(K107:K111)</f>
        <v>302</v>
      </c>
    </row>
    <row r="112" spans="9:12" x14ac:dyDescent="0.25">
      <c r="I112" s="4">
        <v>43220</v>
      </c>
      <c r="J112" t="s">
        <v>54</v>
      </c>
      <c r="K112">
        <v>20</v>
      </c>
    </row>
    <row r="113" spans="10:12" x14ac:dyDescent="0.25">
      <c r="J113" t="s">
        <v>310</v>
      </c>
      <c r="K113">
        <v>100</v>
      </c>
    </row>
    <row r="114" spans="10:12" x14ac:dyDescent="0.25">
      <c r="J114" t="s">
        <v>53</v>
      </c>
      <c r="K114">
        <v>170</v>
      </c>
    </row>
    <row r="115" spans="10:12" x14ac:dyDescent="0.25">
      <c r="J115" t="s">
        <v>54</v>
      </c>
      <c r="K115">
        <v>40</v>
      </c>
    </row>
    <row r="116" spans="10:12" x14ac:dyDescent="0.25">
      <c r="J116" t="s">
        <v>160</v>
      </c>
      <c r="K116">
        <v>214</v>
      </c>
      <c r="L116">
        <f>SUM(K112:K116)</f>
        <v>544</v>
      </c>
    </row>
    <row r="117" spans="10:12" x14ac:dyDescent="0.25">
      <c r="J117" s="13" t="s">
        <v>60</v>
      </c>
      <c r="K117" s="13">
        <v>65</v>
      </c>
    </row>
  </sheetData>
  <mergeCells count="3">
    <mergeCell ref="N1:S1"/>
    <mergeCell ref="N2:P2"/>
    <mergeCell ref="Q2:S2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22"/>
  <sheetViews>
    <sheetView topLeftCell="A13" workbookViewId="0">
      <selection activeCell="J18" sqref="J18"/>
    </sheetView>
  </sheetViews>
  <sheetFormatPr defaultRowHeight="15" x14ac:dyDescent="0.25"/>
  <sheetData>
    <row r="1" spans="1:20" x14ac:dyDescent="0.25">
      <c r="A1" s="26" t="s">
        <v>0</v>
      </c>
      <c r="B1" s="26">
        <v>3730</v>
      </c>
      <c r="D1" t="s">
        <v>39</v>
      </c>
      <c r="E1">
        <v>42369</v>
      </c>
      <c r="G1" s="4">
        <v>43221</v>
      </c>
      <c r="H1">
        <v>40</v>
      </c>
      <c r="I1" s="4">
        <v>43221</v>
      </c>
      <c r="J1" s="13" t="s">
        <v>53</v>
      </c>
      <c r="K1" s="13">
        <v>40</v>
      </c>
      <c r="N1" s="56" t="s">
        <v>18</v>
      </c>
      <c r="O1" s="57"/>
      <c r="P1" s="57"/>
      <c r="Q1" s="57"/>
      <c r="R1" s="57"/>
      <c r="S1" s="58"/>
    </row>
    <row r="2" spans="1:20" x14ac:dyDescent="0.25">
      <c r="A2" s="26" t="s">
        <v>1</v>
      </c>
      <c r="B2" s="26">
        <v>1500</v>
      </c>
      <c r="D2" t="s">
        <v>8</v>
      </c>
      <c r="E2">
        <v>160</v>
      </c>
      <c r="G2" s="4">
        <v>43222</v>
      </c>
      <c r="H2">
        <v>61</v>
      </c>
      <c r="J2" t="s">
        <v>54</v>
      </c>
      <c r="K2">
        <v>40</v>
      </c>
      <c r="N2" s="63" t="s">
        <v>171</v>
      </c>
      <c r="O2" s="55"/>
      <c r="P2" s="55"/>
      <c r="Q2" s="55" t="s">
        <v>110</v>
      </c>
      <c r="R2" s="55"/>
      <c r="S2" s="64"/>
    </row>
    <row r="3" spans="1:20" x14ac:dyDescent="0.25">
      <c r="A3" s="26" t="s">
        <v>2</v>
      </c>
      <c r="B3" s="26">
        <v>9147</v>
      </c>
      <c r="D3" t="s">
        <v>6</v>
      </c>
      <c r="E3">
        <f>SUM(E1:E2)</f>
        <v>42529</v>
      </c>
      <c r="G3" s="4">
        <v>43223</v>
      </c>
      <c r="H3">
        <v>72</v>
      </c>
      <c r="J3" t="s">
        <v>55</v>
      </c>
      <c r="K3">
        <v>95</v>
      </c>
      <c r="N3" s="4">
        <v>43211</v>
      </c>
      <c r="O3" t="s">
        <v>19</v>
      </c>
      <c r="P3">
        <v>567</v>
      </c>
      <c r="Q3" s="4">
        <v>43225</v>
      </c>
      <c r="R3" t="s">
        <v>55</v>
      </c>
      <c r="S3">
        <v>730</v>
      </c>
    </row>
    <row r="4" spans="1:20" x14ac:dyDescent="0.25">
      <c r="A4" s="26" t="s">
        <v>186</v>
      </c>
      <c r="B4" s="26">
        <v>4500</v>
      </c>
      <c r="G4" s="4">
        <v>43224</v>
      </c>
      <c r="H4">
        <v>67</v>
      </c>
      <c r="J4" s="41" t="s">
        <v>63</v>
      </c>
      <c r="K4" s="41">
        <v>300</v>
      </c>
      <c r="L4">
        <f>SUM(K2:K4)</f>
        <v>435</v>
      </c>
      <c r="N4" s="4">
        <v>43214</v>
      </c>
      <c r="O4" t="s">
        <v>319</v>
      </c>
      <c r="P4">
        <v>1300</v>
      </c>
      <c r="Q4" s="4">
        <v>43228</v>
      </c>
      <c r="R4" t="s">
        <v>19</v>
      </c>
      <c r="S4">
        <v>402</v>
      </c>
    </row>
    <row r="5" spans="1:20" x14ac:dyDescent="0.25">
      <c r="A5" s="26" t="s">
        <v>37</v>
      </c>
      <c r="B5" s="26">
        <v>7500</v>
      </c>
      <c r="D5" t="s">
        <v>10</v>
      </c>
      <c r="E5">
        <f>SUM(E3-B12)</f>
        <v>9797</v>
      </c>
      <c r="G5" s="4">
        <v>43225</v>
      </c>
      <c r="H5">
        <v>136</v>
      </c>
      <c r="I5" s="4">
        <v>43222</v>
      </c>
      <c r="J5" t="s">
        <v>54</v>
      </c>
      <c r="K5">
        <v>10</v>
      </c>
      <c r="Q5" s="4">
        <v>43232</v>
      </c>
      <c r="R5" t="s">
        <v>25</v>
      </c>
      <c r="S5">
        <v>376</v>
      </c>
    </row>
    <row r="6" spans="1:20" x14ac:dyDescent="0.25">
      <c r="A6" s="26" t="s">
        <v>220</v>
      </c>
      <c r="B6" s="26">
        <v>500</v>
      </c>
      <c r="D6" t="s">
        <v>28</v>
      </c>
      <c r="E6">
        <v>7000</v>
      </c>
      <c r="G6" s="4">
        <v>43226</v>
      </c>
      <c r="H6">
        <v>0</v>
      </c>
      <c r="J6" t="s">
        <v>312</v>
      </c>
      <c r="K6">
        <v>42</v>
      </c>
    </row>
    <row r="7" spans="1:20" x14ac:dyDescent="0.25">
      <c r="A7" s="26" t="s">
        <v>3</v>
      </c>
      <c r="B7" s="26">
        <v>5495</v>
      </c>
      <c r="D7" t="s">
        <v>29</v>
      </c>
      <c r="E7">
        <f>SUM(E5-E6)</f>
        <v>2797</v>
      </c>
      <c r="G7" s="4">
        <v>43227</v>
      </c>
      <c r="H7">
        <v>0</v>
      </c>
      <c r="J7" s="13" t="s">
        <v>88</v>
      </c>
      <c r="K7" s="13">
        <v>21</v>
      </c>
    </row>
    <row r="8" spans="1:20" x14ac:dyDescent="0.25">
      <c r="A8" s="26" t="s">
        <v>13</v>
      </c>
      <c r="B8" s="26">
        <v>360</v>
      </c>
      <c r="G8" s="4">
        <v>43228</v>
      </c>
      <c r="H8">
        <v>32</v>
      </c>
      <c r="J8" s="13" t="s">
        <v>55</v>
      </c>
      <c r="K8" s="13">
        <v>40</v>
      </c>
    </row>
    <row r="9" spans="1:20" x14ac:dyDescent="0.25">
      <c r="A9" t="s">
        <v>253</v>
      </c>
      <c r="B9">
        <v>0</v>
      </c>
      <c r="G9" s="4">
        <v>43229</v>
      </c>
      <c r="H9">
        <v>129</v>
      </c>
      <c r="I9" s="4">
        <v>43223</v>
      </c>
      <c r="J9" s="13" t="s">
        <v>82</v>
      </c>
      <c r="K9" s="13">
        <v>45</v>
      </c>
      <c r="P9">
        <f>SUM(P3:P8)</f>
        <v>1867</v>
      </c>
      <c r="S9">
        <f>SUM(S3:S8)</f>
        <v>1508</v>
      </c>
      <c r="T9">
        <f>SUM(P9,S9)</f>
        <v>3375</v>
      </c>
    </row>
    <row r="10" spans="1:20" x14ac:dyDescent="0.25">
      <c r="A10" t="s">
        <v>102</v>
      </c>
      <c r="B10">
        <v>0</v>
      </c>
      <c r="G10" s="4">
        <v>43230</v>
      </c>
      <c r="H10">
        <v>53</v>
      </c>
      <c r="J10" s="13" t="s">
        <v>60</v>
      </c>
      <c r="K10" s="13">
        <v>27</v>
      </c>
    </row>
    <row r="11" spans="1:20" x14ac:dyDescent="0.25">
      <c r="A11" t="s">
        <v>153</v>
      </c>
      <c r="B11">
        <v>0</v>
      </c>
      <c r="G11" s="4">
        <v>43231</v>
      </c>
      <c r="H11">
        <v>40</v>
      </c>
      <c r="J11" s="14" t="s">
        <v>149</v>
      </c>
      <c r="K11" s="14">
        <v>67</v>
      </c>
    </row>
    <row r="12" spans="1:20" x14ac:dyDescent="0.25">
      <c r="A12" t="s">
        <v>6</v>
      </c>
      <c r="B12">
        <f>SUM(B1:B11)</f>
        <v>32732</v>
      </c>
      <c r="G12" s="4">
        <v>43232</v>
      </c>
      <c r="H12">
        <v>35</v>
      </c>
      <c r="J12" s="14" t="s">
        <v>55</v>
      </c>
      <c r="K12" s="14">
        <v>160</v>
      </c>
      <c r="R12" s="4" t="s">
        <v>0</v>
      </c>
      <c r="S12">
        <v>10885</v>
      </c>
    </row>
    <row r="13" spans="1:20" x14ac:dyDescent="0.25">
      <c r="G13" s="4">
        <v>43233</v>
      </c>
      <c r="H13">
        <v>0</v>
      </c>
      <c r="I13" s="4">
        <v>43224</v>
      </c>
      <c r="J13" s="13" t="s">
        <v>60</v>
      </c>
      <c r="K13" s="13">
        <v>27</v>
      </c>
      <c r="N13">
        <v>15500</v>
      </c>
      <c r="R13" s="4" t="s">
        <v>48</v>
      </c>
      <c r="S13">
        <v>1200</v>
      </c>
    </row>
    <row r="14" spans="1:20" x14ac:dyDescent="0.25">
      <c r="A14" s="4">
        <v>43221</v>
      </c>
      <c r="B14">
        <v>435</v>
      </c>
      <c r="C14" s="4">
        <v>43231</v>
      </c>
      <c r="D14">
        <v>605</v>
      </c>
      <c r="E14" s="4">
        <v>43241</v>
      </c>
      <c r="F14">
        <v>184</v>
      </c>
      <c r="G14" s="4">
        <v>43234</v>
      </c>
      <c r="H14">
        <v>0</v>
      </c>
      <c r="J14" s="14" t="s">
        <v>149</v>
      </c>
      <c r="K14" s="14">
        <v>50</v>
      </c>
      <c r="M14" t="s">
        <v>330</v>
      </c>
      <c r="N14">
        <v>5000</v>
      </c>
      <c r="R14" s="4" t="s">
        <v>125</v>
      </c>
      <c r="S14">
        <v>234</v>
      </c>
    </row>
    <row r="15" spans="1:20" x14ac:dyDescent="0.25">
      <c r="A15" s="4">
        <v>43222</v>
      </c>
      <c r="B15">
        <v>52</v>
      </c>
      <c r="C15" s="4">
        <v>43232</v>
      </c>
      <c r="D15">
        <v>190</v>
      </c>
      <c r="E15" s="4">
        <v>43242</v>
      </c>
      <c r="F15">
        <v>144</v>
      </c>
      <c r="G15" s="4">
        <v>43235</v>
      </c>
      <c r="H15">
        <v>0</v>
      </c>
      <c r="J15" s="13" t="s">
        <v>55</v>
      </c>
      <c r="K15" s="13">
        <v>40</v>
      </c>
      <c r="M15" t="s">
        <v>310</v>
      </c>
      <c r="N15">
        <v>5000</v>
      </c>
      <c r="R15" s="4" t="s">
        <v>313</v>
      </c>
      <c r="S15">
        <v>130</v>
      </c>
    </row>
    <row r="16" spans="1:20" x14ac:dyDescent="0.25">
      <c r="A16" s="4">
        <v>43223</v>
      </c>
      <c r="B16">
        <v>227</v>
      </c>
      <c r="C16" s="4">
        <v>43233</v>
      </c>
      <c r="D16">
        <v>174</v>
      </c>
      <c r="E16" s="4">
        <v>43243</v>
      </c>
      <c r="F16">
        <v>224</v>
      </c>
      <c r="G16" s="4">
        <v>43236</v>
      </c>
      <c r="H16">
        <v>0</v>
      </c>
      <c r="I16" s="4">
        <v>43225</v>
      </c>
      <c r="J16" s="13" t="s">
        <v>199</v>
      </c>
      <c r="K16" s="13">
        <v>66</v>
      </c>
      <c r="M16" t="s">
        <v>5</v>
      </c>
      <c r="N16">
        <v>3151</v>
      </c>
      <c r="R16" s="4" t="s">
        <v>314</v>
      </c>
      <c r="S16">
        <v>1535</v>
      </c>
    </row>
    <row r="17" spans="1:19" x14ac:dyDescent="0.25">
      <c r="A17" s="4">
        <v>43224</v>
      </c>
      <c r="B17">
        <v>50</v>
      </c>
      <c r="C17" s="4">
        <v>43234</v>
      </c>
      <c r="D17">
        <v>267</v>
      </c>
      <c r="E17" s="4">
        <v>43244</v>
      </c>
      <c r="F17">
        <v>87</v>
      </c>
      <c r="G17" s="4">
        <v>43237</v>
      </c>
      <c r="H17">
        <v>145</v>
      </c>
      <c r="J17" s="14" t="s">
        <v>54</v>
      </c>
      <c r="K17" s="14">
        <v>30</v>
      </c>
      <c r="N17">
        <f>SUM(N14:N16)</f>
        <v>13151</v>
      </c>
      <c r="R17" s="4" t="s">
        <v>89</v>
      </c>
      <c r="S17">
        <v>288</v>
      </c>
    </row>
    <row r="18" spans="1:19" x14ac:dyDescent="0.25">
      <c r="A18" s="4">
        <v>43225</v>
      </c>
      <c r="B18">
        <v>45</v>
      </c>
      <c r="C18" s="4">
        <v>43235</v>
      </c>
      <c r="D18">
        <v>1010</v>
      </c>
      <c r="E18" s="4">
        <v>43245</v>
      </c>
      <c r="F18">
        <v>345</v>
      </c>
      <c r="G18" s="4">
        <v>43238</v>
      </c>
      <c r="H18">
        <v>68</v>
      </c>
      <c r="J18" s="13" t="s">
        <v>88</v>
      </c>
      <c r="K18" s="13">
        <v>70</v>
      </c>
      <c r="R18" s="4" t="s">
        <v>6</v>
      </c>
      <c r="S18">
        <v>14272</v>
      </c>
    </row>
    <row r="19" spans="1:19" x14ac:dyDescent="0.25">
      <c r="A19" s="4">
        <v>43226</v>
      </c>
      <c r="B19">
        <v>570</v>
      </c>
      <c r="C19" s="4">
        <v>43236</v>
      </c>
      <c r="D19">
        <v>145</v>
      </c>
      <c r="E19" s="4">
        <v>43246</v>
      </c>
      <c r="F19">
        <v>30</v>
      </c>
      <c r="G19" s="4">
        <v>43239</v>
      </c>
      <c r="H19">
        <v>20</v>
      </c>
      <c r="J19" s="14" t="s">
        <v>54</v>
      </c>
      <c r="K19" s="14">
        <v>15</v>
      </c>
      <c r="R19" s="4" t="s">
        <v>51</v>
      </c>
      <c r="S19">
        <v>3568</v>
      </c>
    </row>
    <row r="20" spans="1:19" x14ac:dyDescent="0.25">
      <c r="A20" s="4">
        <v>43227</v>
      </c>
      <c r="B20">
        <v>190</v>
      </c>
      <c r="C20" s="4">
        <v>43237</v>
      </c>
      <c r="D20">
        <v>43</v>
      </c>
      <c r="E20" s="4">
        <v>43247</v>
      </c>
      <c r="F20">
        <v>790</v>
      </c>
      <c r="G20" s="4">
        <v>43240</v>
      </c>
      <c r="H20">
        <v>0</v>
      </c>
      <c r="I20" s="4">
        <v>43226</v>
      </c>
      <c r="J20" s="14" t="s">
        <v>82</v>
      </c>
      <c r="K20" s="14">
        <v>40</v>
      </c>
    </row>
    <row r="21" spans="1:19" x14ac:dyDescent="0.25">
      <c r="A21" s="4">
        <v>43228</v>
      </c>
      <c r="B21">
        <v>95</v>
      </c>
      <c r="C21" s="4">
        <v>43238</v>
      </c>
      <c r="D21">
        <v>0</v>
      </c>
      <c r="E21" s="4">
        <v>43248</v>
      </c>
      <c r="F21">
        <v>386</v>
      </c>
      <c r="G21" s="4">
        <v>43241</v>
      </c>
      <c r="H21">
        <v>26</v>
      </c>
      <c r="J21" s="14" t="s">
        <v>315</v>
      </c>
      <c r="K21" s="14">
        <v>10</v>
      </c>
    </row>
    <row r="22" spans="1:19" x14ac:dyDescent="0.25">
      <c r="A22" s="4">
        <v>43229</v>
      </c>
      <c r="B22">
        <v>0</v>
      </c>
      <c r="C22" s="4">
        <v>43239</v>
      </c>
      <c r="D22">
        <v>355</v>
      </c>
      <c r="E22" s="4">
        <v>43249</v>
      </c>
      <c r="F22">
        <v>147</v>
      </c>
      <c r="G22" s="4">
        <v>43242</v>
      </c>
      <c r="H22">
        <v>29</v>
      </c>
      <c r="J22" s="14" t="s">
        <v>316</v>
      </c>
      <c r="K22" s="14">
        <v>24</v>
      </c>
      <c r="O22" t="s">
        <v>331</v>
      </c>
      <c r="P22">
        <v>53979</v>
      </c>
      <c r="Q22" t="s">
        <v>36</v>
      </c>
      <c r="R22">
        <v>34349</v>
      </c>
    </row>
    <row r="23" spans="1:19" x14ac:dyDescent="0.25">
      <c r="A23" s="4">
        <v>43230</v>
      </c>
      <c r="B23">
        <v>57</v>
      </c>
      <c r="C23" s="4">
        <v>43240</v>
      </c>
      <c r="D23">
        <v>247</v>
      </c>
      <c r="E23" s="4">
        <v>43250</v>
      </c>
      <c r="F23">
        <v>45</v>
      </c>
      <c r="G23" s="4">
        <v>43243</v>
      </c>
      <c r="H23">
        <v>0</v>
      </c>
      <c r="J23" s="14" t="s">
        <v>160</v>
      </c>
      <c r="K23" s="14">
        <v>200</v>
      </c>
      <c r="Q23" t="s">
        <v>333</v>
      </c>
      <c r="R23">
        <v>12500</v>
      </c>
    </row>
    <row r="24" spans="1:19" x14ac:dyDescent="0.25">
      <c r="E24" s="4">
        <v>43251</v>
      </c>
      <c r="F24">
        <v>89</v>
      </c>
      <c r="G24" s="4">
        <v>43244</v>
      </c>
      <c r="H24">
        <v>0</v>
      </c>
      <c r="J24" s="14" t="s">
        <v>317</v>
      </c>
      <c r="K24" s="14">
        <v>66</v>
      </c>
      <c r="O24" t="s">
        <v>332</v>
      </c>
      <c r="P24">
        <f>SUM(P22-R25)</f>
        <v>3979</v>
      </c>
      <c r="Q24" t="s">
        <v>161</v>
      </c>
      <c r="R24">
        <v>3151</v>
      </c>
    </row>
    <row r="25" spans="1:19" x14ac:dyDescent="0.25">
      <c r="B25">
        <f>SUM(B14:B23)</f>
        <v>1721</v>
      </c>
      <c r="D25">
        <f>SUM(D14:D23,B25)</f>
        <v>4757</v>
      </c>
      <c r="E25" s="4"/>
      <c r="F25">
        <f>SUM(F14:F24,D25)</f>
        <v>7228</v>
      </c>
      <c r="G25" s="4">
        <v>43245</v>
      </c>
      <c r="H25">
        <v>0</v>
      </c>
      <c r="J25" s="14" t="s">
        <v>54</v>
      </c>
      <c r="K25" s="14">
        <v>30</v>
      </c>
      <c r="L25">
        <f>SUM(K20:K25)</f>
        <v>370</v>
      </c>
      <c r="R25">
        <f>SUM(R22:R24)</f>
        <v>50000</v>
      </c>
    </row>
    <row r="26" spans="1:19" x14ac:dyDescent="0.25">
      <c r="G26" s="4">
        <v>43246</v>
      </c>
      <c r="H26">
        <v>0</v>
      </c>
      <c r="J26" s="41" t="s">
        <v>102</v>
      </c>
      <c r="K26" s="41">
        <v>200</v>
      </c>
    </row>
    <row r="27" spans="1:19" x14ac:dyDescent="0.25">
      <c r="G27" s="4">
        <v>43247</v>
      </c>
      <c r="H27">
        <v>0</v>
      </c>
      <c r="I27" s="4">
        <v>43227</v>
      </c>
      <c r="J27" s="14" t="s">
        <v>318</v>
      </c>
      <c r="K27" s="14">
        <v>10</v>
      </c>
    </row>
    <row r="28" spans="1:19" x14ac:dyDescent="0.25">
      <c r="G28" s="4">
        <v>43248</v>
      </c>
      <c r="H28">
        <v>0</v>
      </c>
      <c r="J28" s="14" t="s">
        <v>88</v>
      </c>
      <c r="K28" s="14">
        <v>40</v>
      </c>
    </row>
    <row r="29" spans="1:19" x14ac:dyDescent="0.25">
      <c r="G29" s="4">
        <v>43249</v>
      </c>
      <c r="H29">
        <v>0</v>
      </c>
      <c r="J29" s="14" t="s">
        <v>55</v>
      </c>
      <c r="K29" s="14">
        <v>130</v>
      </c>
    </row>
    <row r="30" spans="1:19" x14ac:dyDescent="0.25">
      <c r="G30" s="4">
        <v>43250</v>
      </c>
      <c r="H30">
        <v>0</v>
      </c>
      <c r="J30" s="14" t="s">
        <v>54</v>
      </c>
      <c r="K30" s="14">
        <v>10</v>
      </c>
    </row>
    <row r="31" spans="1:19" x14ac:dyDescent="0.25">
      <c r="G31" s="4">
        <v>43251</v>
      </c>
      <c r="H31">
        <v>0</v>
      </c>
      <c r="I31" s="4">
        <v>43228</v>
      </c>
      <c r="J31" s="14" t="s">
        <v>53</v>
      </c>
      <c r="K31" s="14">
        <v>60</v>
      </c>
    </row>
    <row r="32" spans="1:19" x14ac:dyDescent="0.25">
      <c r="H32">
        <f>SUM(H1:H31)</f>
        <v>953</v>
      </c>
      <c r="J32" s="14" t="s">
        <v>54</v>
      </c>
      <c r="K32" s="14">
        <v>35</v>
      </c>
    </row>
    <row r="33" spans="9:12" x14ac:dyDescent="0.25">
      <c r="J33" s="13" t="s">
        <v>55</v>
      </c>
      <c r="K33" s="13">
        <v>32</v>
      </c>
    </row>
    <row r="34" spans="9:12" x14ac:dyDescent="0.25">
      <c r="I34" s="4">
        <v>43229</v>
      </c>
      <c r="J34" s="13" t="s">
        <v>60</v>
      </c>
      <c r="K34" s="13">
        <v>25</v>
      </c>
    </row>
    <row r="35" spans="9:12" x14ac:dyDescent="0.25">
      <c r="J35" s="13" t="s">
        <v>53</v>
      </c>
      <c r="K35" s="13">
        <v>64</v>
      </c>
    </row>
    <row r="36" spans="9:12" x14ac:dyDescent="0.25">
      <c r="J36" s="13" t="s">
        <v>55</v>
      </c>
      <c r="K36" s="13">
        <v>40</v>
      </c>
    </row>
    <row r="37" spans="9:12" x14ac:dyDescent="0.25">
      <c r="I37" s="4">
        <v>43230</v>
      </c>
      <c r="J37" s="14" t="s">
        <v>322</v>
      </c>
      <c r="K37" s="14">
        <v>57</v>
      </c>
    </row>
    <row r="38" spans="9:12" x14ac:dyDescent="0.25">
      <c r="J38" s="13" t="s">
        <v>60</v>
      </c>
      <c r="K38" s="13">
        <v>25</v>
      </c>
    </row>
    <row r="39" spans="9:12" x14ac:dyDescent="0.25">
      <c r="J39" s="13" t="s">
        <v>54</v>
      </c>
      <c r="K39" s="13">
        <v>28</v>
      </c>
    </row>
    <row r="40" spans="9:12" x14ac:dyDescent="0.25">
      <c r="I40" s="4">
        <v>43231</v>
      </c>
      <c r="J40" s="14" t="s">
        <v>199</v>
      </c>
      <c r="K40" s="14">
        <v>60</v>
      </c>
    </row>
    <row r="41" spans="9:12" x14ac:dyDescent="0.25">
      <c r="J41" s="41" t="s">
        <v>102</v>
      </c>
      <c r="K41" s="41">
        <v>500</v>
      </c>
    </row>
    <row r="42" spans="9:12" x14ac:dyDescent="0.25">
      <c r="J42" t="s">
        <v>54</v>
      </c>
      <c r="K42">
        <v>30</v>
      </c>
    </row>
    <row r="43" spans="9:12" x14ac:dyDescent="0.25">
      <c r="J43" s="13" t="s">
        <v>55</v>
      </c>
      <c r="K43" s="13">
        <v>40</v>
      </c>
    </row>
    <row r="44" spans="9:12" x14ac:dyDescent="0.25">
      <c r="J44" t="s">
        <v>54</v>
      </c>
      <c r="K44">
        <v>15</v>
      </c>
    </row>
    <row r="45" spans="9:12" x14ac:dyDescent="0.25">
      <c r="I45" s="4">
        <v>43232</v>
      </c>
      <c r="J45" s="13" t="s">
        <v>114</v>
      </c>
      <c r="K45" s="13">
        <v>35</v>
      </c>
    </row>
    <row r="46" spans="9:12" x14ac:dyDescent="0.25">
      <c r="J46" t="s">
        <v>53</v>
      </c>
      <c r="K46">
        <v>60</v>
      </c>
    </row>
    <row r="47" spans="9:12" x14ac:dyDescent="0.25">
      <c r="J47" t="s">
        <v>88</v>
      </c>
      <c r="K47">
        <v>30</v>
      </c>
    </row>
    <row r="48" spans="9:12" x14ac:dyDescent="0.25">
      <c r="J48" t="s">
        <v>19</v>
      </c>
      <c r="K48">
        <v>100</v>
      </c>
      <c r="L48">
        <f>SUM(K46:K48)</f>
        <v>190</v>
      </c>
    </row>
    <row r="49" spans="9:12" x14ac:dyDescent="0.25">
      <c r="I49" s="4">
        <v>43233</v>
      </c>
      <c r="J49" t="s">
        <v>77</v>
      </c>
      <c r="K49">
        <v>56</v>
      </c>
    </row>
    <row r="50" spans="9:12" x14ac:dyDescent="0.25">
      <c r="J50" t="s">
        <v>323</v>
      </c>
      <c r="K50">
        <v>93</v>
      </c>
    </row>
    <row r="51" spans="9:12" x14ac:dyDescent="0.25">
      <c r="J51" t="s">
        <v>60</v>
      </c>
      <c r="K51">
        <v>25</v>
      </c>
      <c r="L51">
        <f>SUM(K49:K51)</f>
        <v>174</v>
      </c>
    </row>
    <row r="52" spans="9:12" x14ac:dyDescent="0.25">
      <c r="I52" s="4">
        <v>43234</v>
      </c>
      <c r="J52" t="s">
        <v>324</v>
      </c>
      <c r="K52">
        <v>80</v>
      </c>
    </row>
    <row r="53" spans="9:12" x14ac:dyDescent="0.25">
      <c r="J53" t="s">
        <v>325</v>
      </c>
      <c r="K53">
        <v>43</v>
      </c>
    </row>
    <row r="54" spans="9:12" x14ac:dyDescent="0.25">
      <c r="J54" t="s">
        <v>326</v>
      </c>
      <c r="K54">
        <v>144</v>
      </c>
      <c r="L54">
        <f>SUM(K52:K54)</f>
        <v>267</v>
      </c>
    </row>
    <row r="55" spans="9:12" x14ac:dyDescent="0.25">
      <c r="I55" s="4">
        <v>43235</v>
      </c>
      <c r="J55" t="s">
        <v>68</v>
      </c>
      <c r="K55">
        <v>50</v>
      </c>
    </row>
    <row r="56" spans="9:12" x14ac:dyDescent="0.25">
      <c r="J56" t="s">
        <v>19</v>
      </c>
      <c r="K56">
        <v>72</v>
      </c>
    </row>
    <row r="57" spans="9:12" x14ac:dyDescent="0.25">
      <c r="J57" t="s">
        <v>327</v>
      </c>
      <c r="K57">
        <v>350</v>
      </c>
    </row>
    <row r="58" spans="9:12" x14ac:dyDescent="0.25">
      <c r="J58" t="s">
        <v>60</v>
      </c>
      <c r="K58">
        <v>60</v>
      </c>
    </row>
    <row r="59" spans="9:12" x14ac:dyDescent="0.25">
      <c r="J59" t="s">
        <v>19</v>
      </c>
      <c r="K59">
        <v>90</v>
      </c>
    </row>
    <row r="60" spans="9:12" x14ac:dyDescent="0.25">
      <c r="J60" t="s">
        <v>328</v>
      </c>
      <c r="K60">
        <v>30</v>
      </c>
    </row>
    <row r="61" spans="9:12" x14ac:dyDescent="0.25">
      <c r="J61" t="s">
        <v>329</v>
      </c>
      <c r="K61">
        <v>112</v>
      </c>
    </row>
    <row r="62" spans="9:12" x14ac:dyDescent="0.25">
      <c r="J62" t="s">
        <v>336</v>
      </c>
      <c r="K62">
        <v>200</v>
      </c>
    </row>
    <row r="63" spans="9:12" x14ac:dyDescent="0.25">
      <c r="J63" t="s">
        <v>19</v>
      </c>
      <c r="K63">
        <v>36</v>
      </c>
    </row>
    <row r="64" spans="9:12" x14ac:dyDescent="0.25">
      <c r="J64" t="s">
        <v>83</v>
      </c>
      <c r="K64">
        <v>10</v>
      </c>
      <c r="L64">
        <f>SUM(K55:K64)</f>
        <v>1010</v>
      </c>
    </row>
    <row r="65" spans="9:12" x14ac:dyDescent="0.25">
      <c r="I65" s="4">
        <v>43236</v>
      </c>
      <c r="J65" t="s">
        <v>269</v>
      </c>
      <c r="K65">
        <v>18</v>
      </c>
    </row>
    <row r="66" spans="9:12" x14ac:dyDescent="0.25">
      <c r="J66" t="s">
        <v>206</v>
      </c>
      <c r="K66">
        <v>25</v>
      </c>
    </row>
    <row r="67" spans="9:12" x14ac:dyDescent="0.25">
      <c r="J67" t="s">
        <v>55</v>
      </c>
      <c r="K67">
        <v>102</v>
      </c>
      <c r="L67">
        <f>SUM(K65:K67)</f>
        <v>145</v>
      </c>
    </row>
    <row r="68" spans="9:12" x14ac:dyDescent="0.25">
      <c r="I68" s="4">
        <v>43237</v>
      </c>
      <c r="J68" s="13" t="s">
        <v>54</v>
      </c>
      <c r="K68" s="13">
        <v>17</v>
      </c>
    </row>
    <row r="69" spans="9:12" x14ac:dyDescent="0.25">
      <c r="J69" s="13" t="s">
        <v>53</v>
      </c>
      <c r="K69" s="13">
        <v>128</v>
      </c>
    </row>
    <row r="70" spans="9:12" x14ac:dyDescent="0.25">
      <c r="I70" s="4"/>
      <c r="J70" t="s">
        <v>55</v>
      </c>
      <c r="K70">
        <v>43</v>
      </c>
    </row>
    <row r="71" spans="9:12" x14ac:dyDescent="0.25">
      <c r="I71" s="4">
        <v>43238</v>
      </c>
      <c r="J71" s="13" t="s">
        <v>54</v>
      </c>
      <c r="K71" s="13">
        <v>28</v>
      </c>
    </row>
    <row r="72" spans="9:12" x14ac:dyDescent="0.25">
      <c r="J72" s="13" t="s">
        <v>55</v>
      </c>
      <c r="K72" s="13">
        <v>40</v>
      </c>
    </row>
    <row r="73" spans="9:12" x14ac:dyDescent="0.25">
      <c r="I73" s="4">
        <v>43239</v>
      </c>
      <c r="J73" s="14" t="s">
        <v>334</v>
      </c>
      <c r="K73" s="14">
        <v>30</v>
      </c>
    </row>
    <row r="74" spans="9:12" x14ac:dyDescent="0.25">
      <c r="J74" s="14" t="s">
        <v>335</v>
      </c>
      <c r="K74" s="14">
        <v>110</v>
      </c>
    </row>
    <row r="75" spans="9:12" x14ac:dyDescent="0.25">
      <c r="J75" t="s">
        <v>60</v>
      </c>
      <c r="K75">
        <v>35</v>
      </c>
    </row>
    <row r="76" spans="9:12" x14ac:dyDescent="0.25">
      <c r="J76" t="s">
        <v>77</v>
      </c>
      <c r="K76">
        <v>10</v>
      </c>
    </row>
    <row r="77" spans="9:12" x14ac:dyDescent="0.25">
      <c r="J77" s="13" t="s">
        <v>88</v>
      </c>
      <c r="K77" s="13">
        <v>20</v>
      </c>
    </row>
    <row r="78" spans="9:12" x14ac:dyDescent="0.25">
      <c r="J78" t="s">
        <v>54</v>
      </c>
      <c r="K78">
        <v>15</v>
      </c>
    </row>
    <row r="79" spans="9:12" x14ac:dyDescent="0.25">
      <c r="J79" t="s">
        <v>55</v>
      </c>
      <c r="K79">
        <v>155</v>
      </c>
      <c r="L79">
        <f>SUM(K78:K79,K76,K75,K74,K73)</f>
        <v>355</v>
      </c>
    </row>
    <row r="80" spans="9:12" x14ac:dyDescent="0.25">
      <c r="I80" s="4">
        <v>43240</v>
      </c>
      <c r="J80" t="s">
        <v>82</v>
      </c>
      <c r="K80">
        <v>50</v>
      </c>
    </row>
    <row r="81" spans="9:12" x14ac:dyDescent="0.25">
      <c r="J81" t="s">
        <v>19</v>
      </c>
      <c r="K81">
        <v>67</v>
      </c>
    </row>
    <row r="82" spans="9:12" x14ac:dyDescent="0.25">
      <c r="J82" t="s">
        <v>60</v>
      </c>
      <c r="K82">
        <v>10</v>
      </c>
    </row>
    <row r="83" spans="9:12" x14ac:dyDescent="0.25">
      <c r="J83" t="s">
        <v>53</v>
      </c>
      <c r="K83">
        <v>95</v>
      </c>
    </row>
    <row r="84" spans="9:12" x14ac:dyDescent="0.25">
      <c r="J84" t="s">
        <v>54</v>
      </c>
      <c r="K84">
        <v>25</v>
      </c>
      <c r="L84">
        <f>SUM(K80:K84)</f>
        <v>247</v>
      </c>
    </row>
    <row r="85" spans="9:12" x14ac:dyDescent="0.25">
      <c r="I85" s="4">
        <v>43241</v>
      </c>
      <c r="J85" t="s">
        <v>337</v>
      </c>
      <c r="K85">
        <v>24</v>
      </c>
    </row>
    <row r="86" spans="9:12" x14ac:dyDescent="0.25">
      <c r="J86" s="47" t="s">
        <v>75</v>
      </c>
      <c r="K86" s="47">
        <v>26</v>
      </c>
    </row>
    <row r="87" spans="9:12" x14ac:dyDescent="0.25">
      <c r="J87" t="s">
        <v>54</v>
      </c>
      <c r="K87">
        <v>30</v>
      </c>
    </row>
    <row r="88" spans="9:12" x14ac:dyDescent="0.25">
      <c r="J88" t="s">
        <v>278</v>
      </c>
      <c r="K88">
        <v>100</v>
      </c>
    </row>
    <row r="89" spans="9:12" x14ac:dyDescent="0.25">
      <c r="J89" t="s">
        <v>143</v>
      </c>
      <c r="K89">
        <v>30</v>
      </c>
      <c r="L89">
        <f>SUM(K87:K89,K85)</f>
        <v>184</v>
      </c>
    </row>
    <row r="90" spans="9:12" x14ac:dyDescent="0.25">
      <c r="I90" s="4">
        <v>43242</v>
      </c>
      <c r="J90" s="13" t="s">
        <v>338</v>
      </c>
      <c r="K90" s="13">
        <v>29</v>
      </c>
    </row>
    <row r="91" spans="9:12" x14ac:dyDescent="0.25">
      <c r="J91" t="s">
        <v>54</v>
      </c>
      <c r="K91">
        <v>30</v>
      </c>
    </row>
    <row r="92" spans="9:12" x14ac:dyDescent="0.25">
      <c r="J92" t="s">
        <v>339</v>
      </c>
      <c r="K92">
        <v>63</v>
      </c>
    </row>
    <row r="93" spans="9:12" x14ac:dyDescent="0.25">
      <c r="J93" t="s">
        <v>55</v>
      </c>
      <c r="K93">
        <v>51</v>
      </c>
      <c r="L93">
        <f>SUM(K91:K93)</f>
        <v>144</v>
      </c>
    </row>
    <row r="94" spans="9:12" x14ac:dyDescent="0.25">
      <c r="I94" s="4">
        <v>43243</v>
      </c>
      <c r="J94" t="s">
        <v>53</v>
      </c>
      <c r="K94">
        <v>87</v>
      </c>
    </row>
    <row r="95" spans="9:12" x14ac:dyDescent="0.25">
      <c r="J95" t="s">
        <v>185</v>
      </c>
      <c r="K95">
        <v>57</v>
      </c>
    </row>
    <row r="96" spans="9:12" x14ac:dyDescent="0.25">
      <c r="J96" t="s">
        <v>55</v>
      </c>
      <c r="K96">
        <v>80</v>
      </c>
      <c r="L96">
        <f>SUM(K94:K96)</f>
        <v>224</v>
      </c>
    </row>
    <row r="97" spans="9:12" x14ac:dyDescent="0.25">
      <c r="I97" s="4">
        <v>43244</v>
      </c>
      <c r="J97" t="s">
        <v>54</v>
      </c>
      <c r="K97">
        <v>45</v>
      </c>
    </row>
    <row r="98" spans="9:12" x14ac:dyDescent="0.25">
      <c r="J98" t="s">
        <v>147</v>
      </c>
      <c r="K98">
        <v>10</v>
      </c>
    </row>
    <row r="99" spans="9:12" x14ac:dyDescent="0.25">
      <c r="J99" t="s">
        <v>55</v>
      </c>
      <c r="K99">
        <v>32</v>
      </c>
    </row>
    <row r="100" spans="9:12" x14ac:dyDescent="0.25">
      <c r="I100" s="4">
        <v>43245</v>
      </c>
      <c r="J100" t="s">
        <v>340</v>
      </c>
      <c r="K100">
        <v>50</v>
      </c>
    </row>
    <row r="101" spans="9:12" x14ac:dyDescent="0.25">
      <c r="J101" t="s">
        <v>67</v>
      </c>
      <c r="K101">
        <v>115</v>
      </c>
    </row>
    <row r="102" spans="9:12" x14ac:dyDescent="0.25">
      <c r="J102" t="s">
        <v>164</v>
      </c>
      <c r="K102">
        <v>180</v>
      </c>
      <c r="L102">
        <f>SUM(K100:K102)</f>
        <v>345</v>
      </c>
    </row>
    <row r="103" spans="9:12" x14ac:dyDescent="0.25">
      <c r="I103" s="4">
        <v>43246</v>
      </c>
      <c r="J103" t="s">
        <v>341</v>
      </c>
      <c r="K103">
        <v>30</v>
      </c>
    </row>
    <row r="104" spans="9:12" x14ac:dyDescent="0.25">
      <c r="I104" s="4">
        <v>43247</v>
      </c>
      <c r="J104" t="s">
        <v>342</v>
      </c>
      <c r="K104">
        <v>360</v>
      </c>
    </row>
    <row r="105" spans="9:12" x14ac:dyDescent="0.25">
      <c r="J105" t="s">
        <v>199</v>
      </c>
      <c r="K105">
        <v>240</v>
      </c>
    </row>
    <row r="106" spans="9:12" x14ac:dyDescent="0.25">
      <c r="J106" t="s">
        <v>343</v>
      </c>
      <c r="K106">
        <v>70</v>
      </c>
    </row>
    <row r="107" spans="9:12" x14ac:dyDescent="0.25">
      <c r="J107" t="s">
        <v>344</v>
      </c>
      <c r="K107">
        <v>40</v>
      </c>
    </row>
    <row r="108" spans="9:12" x14ac:dyDescent="0.25">
      <c r="J108" t="s">
        <v>55</v>
      </c>
      <c r="K108">
        <v>80</v>
      </c>
      <c r="L108">
        <f>SUM(K104:K108)</f>
        <v>790</v>
      </c>
    </row>
    <row r="109" spans="9:12" x14ac:dyDescent="0.25">
      <c r="I109" s="4">
        <v>43248</v>
      </c>
      <c r="J109" t="s">
        <v>174</v>
      </c>
      <c r="K109">
        <v>40</v>
      </c>
    </row>
    <row r="110" spans="9:12" x14ac:dyDescent="0.25">
      <c r="J110" t="s">
        <v>258</v>
      </c>
      <c r="K110">
        <v>14</v>
      </c>
    </row>
    <row r="111" spans="9:12" x14ac:dyDescent="0.25">
      <c r="J111" t="s">
        <v>345</v>
      </c>
      <c r="K111">
        <v>22</v>
      </c>
    </row>
    <row r="112" spans="9:12" x14ac:dyDescent="0.25">
      <c r="J112" t="s">
        <v>102</v>
      </c>
      <c r="K112">
        <v>200</v>
      </c>
    </row>
    <row r="113" spans="9:12" x14ac:dyDescent="0.25">
      <c r="J113" t="s">
        <v>346</v>
      </c>
      <c r="K113">
        <v>80</v>
      </c>
    </row>
    <row r="114" spans="9:12" x14ac:dyDescent="0.25">
      <c r="J114" t="s">
        <v>54</v>
      </c>
      <c r="K114">
        <v>30</v>
      </c>
      <c r="L114">
        <f>SUM(K109:K114)</f>
        <v>386</v>
      </c>
    </row>
    <row r="115" spans="9:12" x14ac:dyDescent="0.25">
      <c r="I115" s="4">
        <v>43249</v>
      </c>
      <c r="J115" t="s">
        <v>91</v>
      </c>
      <c r="K115">
        <v>20</v>
      </c>
    </row>
    <row r="116" spans="9:12" x14ac:dyDescent="0.25">
      <c r="J116" t="s">
        <v>269</v>
      </c>
      <c r="K116">
        <v>52</v>
      </c>
    </row>
    <row r="117" spans="9:12" x14ac:dyDescent="0.25">
      <c r="J117" t="s">
        <v>53</v>
      </c>
      <c r="K117">
        <v>35</v>
      </c>
    </row>
    <row r="118" spans="9:12" x14ac:dyDescent="0.25">
      <c r="J118" t="s">
        <v>55</v>
      </c>
      <c r="K118">
        <v>40</v>
      </c>
      <c r="L118">
        <f>SUM(K115:K118)</f>
        <v>147</v>
      </c>
    </row>
    <row r="119" spans="9:12" x14ac:dyDescent="0.25">
      <c r="I119" s="4">
        <v>43250</v>
      </c>
      <c r="J119" t="s">
        <v>55</v>
      </c>
      <c r="K119">
        <v>45</v>
      </c>
    </row>
    <row r="120" spans="9:12" x14ac:dyDescent="0.25">
      <c r="I120" s="4">
        <v>43251</v>
      </c>
      <c r="J120" t="s">
        <v>101</v>
      </c>
      <c r="K120">
        <v>28</v>
      </c>
    </row>
    <row r="121" spans="9:12" x14ac:dyDescent="0.25">
      <c r="J121" t="s">
        <v>53</v>
      </c>
      <c r="K121">
        <v>10</v>
      </c>
    </row>
    <row r="122" spans="9:12" x14ac:dyDescent="0.25">
      <c r="J122" t="s">
        <v>55</v>
      </c>
      <c r="K122">
        <v>51</v>
      </c>
      <c r="L122">
        <f>SUM(K120:K122)</f>
        <v>89</v>
      </c>
    </row>
  </sheetData>
  <mergeCells count="3">
    <mergeCell ref="N1:S1"/>
    <mergeCell ref="N2:P2"/>
    <mergeCell ref="Q2:S2"/>
  </mergeCell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0"/>
  <sheetViews>
    <sheetView topLeftCell="A16" workbookViewId="0">
      <selection activeCell="J101" sqref="J101"/>
    </sheetView>
  </sheetViews>
  <sheetFormatPr defaultRowHeight="15" x14ac:dyDescent="0.25"/>
  <sheetData>
    <row r="1" spans="1:19" x14ac:dyDescent="0.25">
      <c r="A1" s="26" t="s">
        <v>0</v>
      </c>
      <c r="B1" s="26">
        <v>3824</v>
      </c>
      <c r="D1" t="s">
        <v>39</v>
      </c>
      <c r="E1">
        <v>42768</v>
      </c>
      <c r="G1" s="4">
        <v>43252</v>
      </c>
      <c r="H1">
        <v>0</v>
      </c>
      <c r="I1" s="4">
        <v>43252</v>
      </c>
      <c r="J1" t="s">
        <v>246</v>
      </c>
      <c r="K1">
        <v>25</v>
      </c>
      <c r="N1" s="56" t="s">
        <v>18</v>
      </c>
      <c r="O1" s="57"/>
      <c r="P1" s="57"/>
      <c r="Q1" s="57"/>
      <c r="R1" s="57"/>
      <c r="S1" s="58"/>
    </row>
    <row r="2" spans="1:19" x14ac:dyDescent="0.25">
      <c r="A2" s="26" t="s">
        <v>186</v>
      </c>
      <c r="B2" s="26">
        <v>4500</v>
      </c>
      <c r="D2" t="s">
        <v>243</v>
      </c>
      <c r="E2">
        <v>4983</v>
      </c>
      <c r="F2" t="s">
        <v>353</v>
      </c>
      <c r="G2" s="4">
        <v>43253</v>
      </c>
      <c r="H2">
        <v>0</v>
      </c>
      <c r="J2" t="s">
        <v>55</v>
      </c>
      <c r="K2">
        <v>40</v>
      </c>
      <c r="N2" s="63" t="s">
        <v>171</v>
      </c>
      <c r="O2" s="55"/>
      <c r="P2" s="55"/>
      <c r="Q2" s="55" t="s">
        <v>110</v>
      </c>
      <c r="R2" s="55"/>
      <c r="S2" s="64"/>
    </row>
    <row r="3" spans="1:19" x14ac:dyDescent="0.25">
      <c r="A3" s="26" t="s">
        <v>37</v>
      </c>
      <c r="B3" s="26">
        <v>5000</v>
      </c>
      <c r="D3" t="s">
        <v>6</v>
      </c>
      <c r="E3">
        <f>SUM(E1:E2)</f>
        <v>47751</v>
      </c>
      <c r="G3" s="4">
        <v>43254</v>
      </c>
      <c r="H3">
        <v>0</v>
      </c>
      <c r="I3" s="4">
        <v>43253</v>
      </c>
      <c r="J3" t="s">
        <v>53</v>
      </c>
      <c r="K3">
        <v>66</v>
      </c>
      <c r="N3" s="4">
        <v>43248</v>
      </c>
      <c r="O3" t="s">
        <v>55</v>
      </c>
      <c r="P3">
        <v>112</v>
      </c>
    </row>
    <row r="4" spans="1:19" x14ac:dyDescent="0.25">
      <c r="A4" s="26" t="s">
        <v>320</v>
      </c>
      <c r="B4" s="26">
        <v>4431</v>
      </c>
      <c r="G4" s="4">
        <v>43255</v>
      </c>
      <c r="H4">
        <v>0</v>
      </c>
      <c r="J4" t="s">
        <v>55</v>
      </c>
      <c r="K4">
        <v>100</v>
      </c>
      <c r="N4" s="4">
        <v>43262</v>
      </c>
      <c r="O4" t="s">
        <v>363</v>
      </c>
      <c r="P4">
        <v>607</v>
      </c>
    </row>
    <row r="5" spans="1:19" x14ac:dyDescent="0.25">
      <c r="A5" s="26" t="s">
        <v>1</v>
      </c>
      <c r="B5" s="26">
        <v>1500</v>
      </c>
      <c r="D5" t="s">
        <v>99</v>
      </c>
      <c r="E5">
        <f>SUM(E3-B12)</f>
        <v>11930</v>
      </c>
      <c r="G5" s="4">
        <v>43256</v>
      </c>
      <c r="H5">
        <v>0</v>
      </c>
      <c r="J5" s="45" t="s">
        <v>232</v>
      </c>
      <c r="K5" s="45">
        <v>200</v>
      </c>
      <c r="N5" s="4">
        <v>43269</v>
      </c>
      <c r="O5" t="s">
        <v>370</v>
      </c>
      <c r="P5">
        <v>200</v>
      </c>
    </row>
    <row r="6" spans="1:19" x14ac:dyDescent="0.25">
      <c r="A6" s="26" t="s">
        <v>242</v>
      </c>
      <c r="B6" s="26">
        <v>500</v>
      </c>
      <c r="D6" t="s">
        <v>40</v>
      </c>
      <c r="E6">
        <v>6000</v>
      </c>
      <c r="G6" s="4">
        <v>43257</v>
      </c>
      <c r="H6">
        <v>0</v>
      </c>
      <c r="J6" t="s">
        <v>54</v>
      </c>
      <c r="K6">
        <v>20</v>
      </c>
    </row>
    <row r="7" spans="1:19" x14ac:dyDescent="0.25">
      <c r="A7" s="26" t="s">
        <v>13</v>
      </c>
      <c r="B7" s="26">
        <v>353</v>
      </c>
      <c r="D7" t="s">
        <v>29</v>
      </c>
      <c r="E7">
        <f>SUM(E5-E6)</f>
        <v>5930</v>
      </c>
      <c r="G7" s="4">
        <v>43258</v>
      </c>
      <c r="H7">
        <v>0</v>
      </c>
      <c r="J7" t="s">
        <v>91</v>
      </c>
      <c r="K7">
        <v>10</v>
      </c>
      <c r="L7">
        <f>SUM(K3:K7)</f>
        <v>396</v>
      </c>
      <c r="P7">
        <f>SUM(P3:P6)</f>
        <v>919</v>
      </c>
    </row>
    <row r="8" spans="1:19" x14ac:dyDescent="0.25">
      <c r="A8" s="26" t="s">
        <v>2</v>
      </c>
      <c r="B8" s="26">
        <v>9147</v>
      </c>
      <c r="G8" s="4">
        <v>43259</v>
      </c>
      <c r="H8">
        <v>0</v>
      </c>
      <c r="I8" s="4">
        <v>43254</v>
      </c>
      <c r="J8" t="s">
        <v>354</v>
      </c>
      <c r="K8">
        <v>96</v>
      </c>
    </row>
    <row r="9" spans="1:19" x14ac:dyDescent="0.25">
      <c r="A9" s="26" t="s">
        <v>3</v>
      </c>
      <c r="B9" s="26">
        <v>3375</v>
      </c>
      <c r="G9" s="4">
        <v>43260</v>
      </c>
      <c r="H9">
        <v>0</v>
      </c>
      <c r="J9" t="s">
        <v>355</v>
      </c>
      <c r="K9">
        <v>269</v>
      </c>
    </row>
    <row r="10" spans="1:19" x14ac:dyDescent="0.25">
      <c r="A10" s="26" t="s">
        <v>349</v>
      </c>
      <c r="B10" s="26">
        <v>1061</v>
      </c>
      <c r="G10" s="4">
        <v>43261</v>
      </c>
      <c r="H10">
        <v>0</v>
      </c>
      <c r="J10" t="s">
        <v>55</v>
      </c>
      <c r="K10">
        <v>72</v>
      </c>
      <c r="L10">
        <f>SUM(K8:K10)</f>
        <v>437</v>
      </c>
    </row>
    <row r="11" spans="1:19" x14ac:dyDescent="0.25">
      <c r="A11" t="s">
        <v>350</v>
      </c>
      <c r="B11">
        <v>2130</v>
      </c>
      <c r="G11" s="4">
        <v>43262</v>
      </c>
      <c r="H11">
        <v>0</v>
      </c>
      <c r="I11" s="4">
        <v>43255</v>
      </c>
      <c r="J11" t="s">
        <v>53</v>
      </c>
      <c r="K11">
        <v>113</v>
      </c>
    </row>
    <row r="12" spans="1:19" x14ac:dyDescent="0.25">
      <c r="A12" t="s">
        <v>34</v>
      </c>
      <c r="B12">
        <f>SUM(B1:B11)</f>
        <v>35821</v>
      </c>
      <c r="G12" s="4">
        <v>43263</v>
      </c>
      <c r="H12">
        <v>0</v>
      </c>
      <c r="J12" t="s">
        <v>54</v>
      </c>
      <c r="K12">
        <v>30</v>
      </c>
    </row>
    <row r="13" spans="1:19" x14ac:dyDescent="0.25">
      <c r="G13" s="4">
        <v>43264</v>
      </c>
      <c r="H13">
        <v>0</v>
      </c>
      <c r="J13" t="s">
        <v>128</v>
      </c>
      <c r="K13">
        <v>44</v>
      </c>
      <c r="R13" s="25" t="s">
        <v>0</v>
      </c>
      <c r="S13" s="25">
        <v>10000</v>
      </c>
    </row>
    <row r="14" spans="1:19" x14ac:dyDescent="0.25">
      <c r="A14" s="4">
        <v>43252</v>
      </c>
      <c r="B14">
        <v>65</v>
      </c>
      <c r="C14" s="4">
        <v>43262</v>
      </c>
      <c r="D14">
        <v>156</v>
      </c>
      <c r="E14" s="4">
        <v>43272</v>
      </c>
      <c r="F14">
        <v>127</v>
      </c>
      <c r="G14" s="4">
        <v>43265</v>
      </c>
      <c r="H14">
        <v>0</v>
      </c>
      <c r="J14" t="s">
        <v>54</v>
      </c>
      <c r="K14">
        <v>20</v>
      </c>
      <c r="R14" s="25" t="s">
        <v>45</v>
      </c>
      <c r="S14" s="25">
        <v>885</v>
      </c>
    </row>
    <row r="15" spans="1:19" x14ac:dyDescent="0.25">
      <c r="A15" s="4">
        <v>43253</v>
      </c>
      <c r="B15">
        <v>396</v>
      </c>
      <c r="C15" s="4">
        <v>43263</v>
      </c>
      <c r="D15">
        <v>0</v>
      </c>
      <c r="E15" s="4">
        <v>43273</v>
      </c>
      <c r="F15">
        <v>95</v>
      </c>
      <c r="G15" s="4">
        <v>43266</v>
      </c>
      <c r="H15">
        <v>0</v>
      </c>
      <c r="J15" t="s">
        <v>356</v>
      </c>
      <c r="K15">
        <v>15</v>
      </c>
      <c r="L15">
        <f>SUM(K11:K15)</f>
        <v>222</v>
      </c>
      <c r="M15">
        <v>1291</v>
      </c>
      <c r="R15" s="25" t="s">
        <v>89</v>
      </c>
      <c r="S15" s="25">
        <v>256</v>
      </c>
    </row>
    <row r="16" spans="1:19" x14ac:dyDescent="0.25">
      <c r="A16" s="4">
        <v>43254</v>
      </c>
      <c r="B16">
        <v>437</v>
      </c>
      <c r="C16" s="4">
        <v>43264</v>
      </c>
      <c r="D16">
        <v>232</v>
      </c>
      <c r="E16" s="4">
        <v>43274</v>
      </c>
      <c r="F16">
        <v>237</v>
      </c>
      <c r="G16" s="4">
        <v>43267</v>
      </c>
      <c r="H16">
        <v>0</v>
      </c>
      <c r="I16" s="4">
        <v>43256</v>
      </c>
      <c r="J16" t="s">
        <v>357</v>
      </c>
      <c r="K16">
        <v>0</v>
      </c>
      <c r="M16">
        <v>830</v>
      </c>
      <c r="R16" s="25" t="s">
        <v>48</v>
      </c>
      <c r="S16" s="25">
        <v>1400</v>
      </c>
    </row>
    <row r="17" spans="1:19" x14ac:dyDescent="0.25">
      <c r="A17" s="4">
        <v>43255</v>
      </c>
      <c r="B17">
        <v>222</v>
      </c>
      <c r="C17" s="4">
        <v>43265</v>
      </c>
      <c r="D17">
        <v>111</v>
      </c>
      <c r="E17" s="4">
        <v>43275</v>
      </c>
      <c r="F17">
        <v>97</v>
      </c>
      <c r="G17" s="4">
        <v>43268</v>
      </c>
      <c r="H17">
        <v>0</v>
      </c>
      <c r="I17" s="4">
        <v>43257</v>
      </c>
      <c r="J17" t="s">
        <v>308</v>
      </c>
      <c r="K17">
        <v>36</v>
      </c>
      <c r="R17" s="25" t="s">
        <v>347</v>
      </c>
      <c r="S17" s="25">
        <v>220</v>
      </c>
    </row>
    <row r="18" spans="1:19" x14ac:dyDescent="0.25">
      <c r="A18" s="4">
        <v>43256</v>
      </c>
      <c r="B18">
        <v>0</v>
      </c>
      <c r="C18" s="4">
        <v>43266</v>
      </c>
      <c r="D18">
        <v>372</v>
      </c>
      <c r="E18" s="4">
        <v>43276</v>
      </c>
      <c r="F18">
        <v>222</v>
      </c>
      <c r="G18" s="4">
        <v>43269</v>
      </c>
      <c r="H18">
        <v>0</v>
      </c>
      <c r="J18" t="s">
        <v>55</v>
      </c>
      <c r="K18">
        <v>32</v>
      </c>
      <c r="R18" s="25" t="s">
        <v>47</v>
      </c>
      <c r="S18" s="25">
        <v>1535</v>
      </c>
    </row>
    <row r="19" spans="1:19" x14ac:dyDescent="0.25">
      <c r="A19" s="4">
        <v>43257</v>
      </c>
      <c r="B19">
        <v>83</v>
      </c>
      <c r="C19" s="4">
        <v>43267</v>
      </c>
      <c r="D19">
        <v>120</v>
      </c>
      <c r="E19" s="4">
        <v>43277</v>
      </c>
      <c r="F19">
        <v>0</v>
      </c>
      <c r="G19" s="4">
        <v>43270</v>
      </c>
      <c r="H19">
        <v>0</v>
      </c>
      <c r="J19" t="s">
        <v>54</v>
      </c>
      <c r="K19">
        <v>15</v>
      </c>
      <c r="R19" s="25" t="s">
        <v>6</v>
      </c>
      <c r="S19" s="25">
        <f>SUM(S13:S18)</f>
        <v>14296</v>
      </c>
    </row>
    <row r="20" spans="1:19" x14ac:dyDescent="0.25">
      <c r="A20" s="4">
        <v>43258</v>
      </c>
      <c r="B20">
        <v>102</v>
      </c>
      <c r="C20" s="4">
        <v>43268</v>
      </c>
      <c r="D20">
        <v>97</v>
      </c>
      <c r="E20" s="4">
        <v>43278</v>
      </c>
      <c r="F20">
        <v>37</v>
      </c>
      <c r="G20" s="4">
        <v>43271</v>
      </c>
      <c r="H20">
        <v>0</v>
      </c>
      <c r="I20" s="4">
        <v>43258</v>
      </c>
      <c r="J20" t="s">
        <v>53</v>
      </c>
      <c r="K20">
        <v>64</v>
      </c>
      <c r="R20" s="25" t="s">
        <v>348</v>
      </c>
      <c r="S20" s="25">
        <f>SUM(S19/4)</f>
        <v>3574</v>
      </c>
    </row>
    <row r="21" spans="1:19" x14ac:dyDescent="0.25">
      <c r="A21" s="4">
        <v>43259</v>
      </c>
      <c r="B21">
        <v>70</v>
      </c>
      <c r="C21" s="4">
        <v>43269</v>
      </c>
      <c r="D21">
        <v>50</v>
      </c>
      <c r="E21" s="4">
        <v>43279</v>
      </c>
      <c r="F21">
        <v>145</v>
      </c>
      <c r="G21" s="4">
        <v>43272</v>
      </c>
      <c r="H21">
        <v>43</v>
      </c>
      <c r="J21" t="s">
        <v>54</v>
      </c>
      <c r="K21">
        <v>38</v>
      </c>
    </row>
    <row r="22" spans="1:19" x14ac:dyDescent="0.25">
      <c r="A22" s="4">
        <v>43260</v>
      </c>
      <c r="B22">
        <v>550</v>
      </c>
      <c r="C22" s="4">
        <v>43270</v>
      </c>
      <c r="D22">
        <v>113</v>
      </c>
      <c r="E22" s="4">
        <v>43280</v>
      </c>
      <c r="F22">
        <v>22</v>
      </c>
      <c r="G22" s="4">
        <v>43273</v>
      </c>
      <c r="H22">
        <v>106</v>
      </c>
      <c r="I22" s="4">
        <v>43259</v>
      </c>
      <c r="J22" t="s">
        <v>128</v>
      </c>
      <c r="K22">
        <v>30</v>
      </c>
    </row>
    <row r="23" spans="1:19" x14ac:dyDescent="0.25">
      <c r="A23" s="4">
        <v>43261</v>
      </c>
      <c r="B23">
        <v>212</v>
      </c>
      <c r="C23" s="4">
        <v>43271</v>
      </c>
      <c r="D23">
        <v>180</v>
      </c>
      <c r="E23" s="4">
        <v>43281</v>
      </c>
      <c r="F23">
        <v>47</v>
      </c>
      <c r="G23" s="4">
        <v>43274</v>
      </c>
      <c r="H23">
        <v>82</v>
      </c>
      <c r="J23" t="s">
        <v>164</v>
      </c>
      <c r="K23">
        <v>40</v>
      </c>
    </row>
    <row r="24" spans="1:19" x14ac:dyDescent="0.25">
      <c r="B24">
        <f>SUM(B14:B23)</f>
        <v>2137</v>
      </c>
      <c r="D24">
        <f>SUM(D14:D23,B24)</f>
        <v>3568</v>
      </c>
      <c r="F24">
        <f>SUM(F14:F23,D24)</f>
        <v>4597</v>
      </c>
      <c r="G24" s="4">
        <v>43275</v>
      </c>
      <c r="H24">
        <v>0</v>
      </c>
      <c r="I24" s="4">
        <v>43260</v>
      </c>
      <c r="J24" t="s">
        <v>232</v>
      </c>
      <c r="K24">
        <v>200</v>
      </c>
    </row>
    <row r="25" spans="1:19" x14ac:dyDescent="0.25">
      <c r="G25" s="4">
        <v>43276</v>
      </c>
      <c r="H25">
        <v>0</v>
      </c>
      <c r="J25" t="s">
        <v>358</v>
      </c>
      <c r="K25">
        <v>50</v>
      </c>
    </row>
    <row r="26" spans="1:19" x14ac:dyDescent="0.25">
      <c r="G26" s="4">
        <v>43277</v>
      </c>
      <c r="H26">
        <v>56</v>
      </c>
      <c r="J26" t="s">
        <v>55</v>
      </c>
      <c r="K26">
        <v>290</v>
      </c>
    </row>
    <row r="27" spans="1:19" x14ac:dyDescent="0.25">
      <c r="G27" s="4">
        <v>43278</v>
      </c>
      <c r="J27" t="s">
        <v>54</v>
      </c>
      <c r="K27">
        <v>10</v>
      </c>
      <c r="L27">
        <f>SUM(K24:K27)</f>
        <v>550</v>
      </c>
    </row>
    <row r="28" spans="1:19" x14ac:dyDescent="0.25">
      <c r="G28" s="4">
        <v>43279</v>
      </c>
      <c r="I28" s="4">
        <v>43261</v>
      </c>
      <c r="J28" t="s">
        <v>54</v>
      </c>
      <c r="K28">
        <v>38</v>
      </c>
    </row>
    <row r="29" spans="1:19" x14ac:dyDescent="0.25">
      <c r="G29" s="4">
        <v>43280</v>
      </c>
      <c r="J29" t="s">
        <v>359</v>
      </c>
      <c r="K29">
        <v>35</v>
      </c>
    </row>
    <row r="30" spans="1:19" x14ac:dyDescent="0.25">
      <c r="G30" s="4">
        <v>43281</v>
      </c>
      <c r="J30" t="s">
        <v>19</v>
      </c>
      <c r="K30">
        <v>89</v>
      </c>
    </row>
    <row r="31" spans="1:19" x14ac:dyDescent="0.25">
      <c r="J31" t="s">
        <v>60</v>
      </c>
      <c r="K31">
        <v>10</v>
      </c>
    </row>
    <row r="32" spans="1:19" x14ac:dyDescent="0.25">
      <c r="J32" t="s">
        <v>360</v>
      </c>
      <c r="K32">
        <v>20</v>
      </c>
    </row>
    <row r="33" spans="9:12" x14ac:dyDescent="0.25">
      <c r="J33" t="s">
        <v>54</v>
      </c>
      <c r="K33">
        <v>20</v>
      </c>
      <c r="L33">
        <f>SUM(K28:K33)</f>
        <v>212</v>
      </c>
    </row>
    <row r="34" spans="9:12" x14ac:dyDescent="0.25">
      <c r="J34" s="48" t="s">
        <v>362</v>
      </c>
      <c r="K34" s="48">
        <v>1093</v>
      </c>
    </row>
    <row r="35" spans="9:12" x14ac:dyDescent="0.25">
      <c r="I35" s="4">
        <v>43262</v>
      </c>
      <c r="J35" t="s">
        <v>58</v>
      </c>
      <c r="K35">
        <v>40</v>
      </c>
    </row>
    <row r="36" spans="9:12" x14ac:dyDescent="0.25">
      <c r="J36" t="s">
        <v>361</v>
      </c>
      <c r="K36">
        <v>6</v>
      </c>
    </row>
    <row r="37" spans="9:12" x14ac:dyDescent="0.25">
      <c r="J37" t="s">
        <v>58</v>
      </c>
      <c r="K37">
        <v>20</v>
      </c>
    </row>
    <row r="38" spans="9:12" x14ac:dyDescent="0.25">
      <c r="J38" t="s">
        <v>129</v>
      </c>
      <c r="K38">
        <v>90</v>
      </c>
    </row>
    <row r="39" spans="9:12" x14ac:dyDescent="0.25">
      <c r="I39" s="4">
        <v>43263</v>
      </c>
      <c r="J39" t="s">
        <v>364</v>
      </c>
      <c r="K39">
        <v>0</v>
      </c>
    </row>
    <row r="40" spans="9:12" x14ac:dyDescent="0.25">
      <c r="I40" s="4">
        <v>43264</v>
      </c>
      <c r="J40" s="2" t="s">
        <v>74</v>
      </c>
      <c r="K40" s="2">
        <v>200</v>
      </c>
    </row>
    <row r="41" spans="9:12" x14ac:dyDescent="0.25">
      <c r="J41" t="s">
        <v>54</v>
      </c>
      <c r="K41">
        <v>12</v>
      </c>
    </row>
    <row r="42" spans="9:12" x14ac:dyDescent="0.25">
      <c r="J42" t="s">
        <v>81</v>
      </c>
      <c r="K42">
        <v>20</v>
      </c>
    </row>
    <row r="43" spans="9:12" x14ac:dyDescent="0.25">
      <c r="I43" s="4">
        <v>43265</v>
      </c>
      <c r="J43" t="s">
        <v>82</v>
      </c>
      <c r="K43">
        <v>45</v>
      </c>
    </row>
    <row r="44" spans="9:12" x14ac:dyDescent="0.25">
      <c r="J44" t="s">
        <v>53</v>
      </c>
      <c r="K44">
        <v>66</v>
      </c>
    </row>
    <row r="45" spans="9:12" x14ac:dyDescent="0.25">
      <c r="I45" s="4">
        <v>43266</v>
      </c>
      <c r="J45" t="s">
        <v>82</v>
      </c>
      <c r="K45">
        <v>42</v>
      </c>
    </row>
    <row r="46" spans="9:12" x14ac:dyDescent="0.25">
      <c r="J46" t="s">
        <v>53</v>
      </c>
      <c r="K46">
        <v>85</v>
      </c>
    </row>
    <row r="47" spans="9:12" x14ac:dyDescent="0.25">
      <c r="J47" t="s">
        <v>365</v>
      </c>
      <c r="K47">
        <v>245</v>
      </c>
      <c r="L47">
        <f>SUM(K45:K47)</f>
        <v>372</v>
      </c>
    </row>
    <row r="48" spans="9:12" x14ac:dyDescent="0.25">
      <c r="I48" s="4">
        <v>43267</v>
      </c>
      <c r="J48" t="s">
        <v>55</v>
      </c>
      <c r="K48">
        <v>120</v>
      </c>
    </row>
    <row r="49" spans="9:12" x14ac:dyDescent="0.25">
      <c r="I49" s="4">
        <v>43268</v>
      </c>
      <c r="J49" t="s">
        <v>366</v>
      </c>
      <c r="K49">
        <v>35</v>
      </c>
    </row>
    <row r="50" spans="9:12" x14ac:dyDescent="0.25">
      <c r="J50" t="s">
        <v>54</v>
      </c>
      <c r="K50">
        <v>12</v>
      </c>
    </row>
    <row r="51" spans="9:12" x14ac:dyDescent="0.25">
      <c r="J51" t="s">
        <v>157</v>
      </c>
      <c r="K51">
        <v>50</v>
      </c>
    </row>
    <row r="52" spans="9:12" x14ac:dyDescent="0.25">
      <c r="I52" s="4">
        <v>43269</v>
      </c>
      <c r="J52" t="s">
        <v>367</v>
      </c>
      <c r="K52">
        <v>50</v>
      </c>
    </row>
    <row r="53" spans="9:12" x14ac:dyDescent="0.25">
      <c r="I53" s="4">
        <v>43270</v>
      </c>
      <c r="J53" t="s">
        <v>130</v>
      </c>
      <c r="K53">
        <v>53</v>
      </c>
    </row>
    <row r="54" spans="9:12" x14ac:dyDescent="0.25">
      <c r="J54" t="s">
        <v>55</v>
      </c>
      <c r="K54">
        <v>60</v>
      </c>
    </row>
    <row r="55" spans="9:12" x14ac:dyDescent="0.25">
      <c r="I55" s="4">
        <v>43271</v>
      </c>
      <c r="J55" t="s">
        <v>301</v>
      </c>
      <c r="K55">
        <v>80</v>
      </c>
    </row>
    <row r="56" spans="9:12" x14ac:dyDescent="0.25">
      <c r="J56" t="s">
        <v>368</v>
      </c>
      <c r="K56">
        <v>10</v>
      </c>
    </row>
    <row r="57" spans="9:12" x14ac:dyDescent="0.25">
      <c r="J57" t="s">
        <v>369</v>
      </c>
      <c r="K57">
        <v>10</v>
      </c>
    </row>
    <row r="58" spans="9:12" x14ac:dyDescent="0.25">
      <c r="J58" t="s">
        <v>54</v>
      </c>
      <c r="K58">
        <v>24</v>
      </c>
    </row>
    <row r="59" spans="9:12" x14ac:dyDescent="0.25">
      <c r="J59" t="s">
        <v>55</v>
      </c>
      <c r="K59">
        <v>40</v>
      </c>
      <c r="L59">
        <f>SUM(K55:K59)</f>
        <v>164</v>
      </c>
    </row>
    <row r="60" spans="9:12" x14ac:dyDescent="0.25">
      <c r="J60" t="s">
        <v>371</v>
      </c>
      <c r="K60">
        <v>16</v>
      </c>
    </row>
    <row r="61" spans="9:12" x14ac:dyDescent="0.25">
      <c r="I61" s="4">
        <v>43272</v>
      </c>
      <c r="J61" t="s">
        <v>60</v>
      </c>
      <c r="K61">
        <v>35</v>
      </c>
    </row>
    <row r="62" spans="9:12" x14ac:dyDescent="0.25">
      <c r="J62" s="13" t="s">
        <v>54</v>
      </c>
      <c r="K62" s="13">
        <v>20</v>
      </c>
    </row>
    <row r="63" spans="9:12" x14ac:dyDescent="0.25">
      <c r="J63" s="13" t="s">
        <v>372</v>
      </c>
      <c r="K63" s="13">
        <v>23</v>
      </c>
    </row>
    <row r="64" spans="9:12" x14ac:dyDescent="0.25">
      <c r="J64" t="s">
        <v>55</v>
      </c>
      <c r="K64">
        <v>92</v>
      </c>
    </row>
    <row r="65" spans="9:11" x14ac:dyDescent="0.25">
      <c r="I65" s="4">
        <v>43273</v>
      </c>
      <c r="J65" t="s">
        <v>374</v>
      </c>
      <c r="K65">
        <v>25</v>
      </c>
    </row>
    <row r="66" spans="9:11" x14ac:dyDescent="0.25">
      <c r="J66" s="13" t="s">
        <v>375</v>
      </c>
      <c r="K66" s="13">
        <v>60</v>
      </c>
    </row>
    <row r="67" spans="9:11" x14ac:dyDescent="0.25">
      <c r="J67" t="s">
        <v>147</v>
      </c>
      <c r="K67">
        <v>50</v>
      </c>
    </row>
    <row r="68" spans="9:11" x14ac:dyDescent="0.25">
      <c r="J68" t="s">
        <v>54</v>
      </c>
      <c r="K68">
        <v>20</v>
      </c>
    </row>
    <row r="69" spans="9:11" x14ac:dyDescent="0.25">
      <c r="J69" s="13" t="s">
        <v>55</v>
      </c>
      <c r="K69" s="13">
        <v>46</v>
      </c>
    </row>
    <row r="70" spans="9:11" x14ac:dyDescent="0.25">
      <c r="I70" s="4">
        <v>43274</v>
      </c>
      <c r="J70" t="s">
        <v>377</v>
      </c>
      <c r="K70">
        <v>27</v>
      </c>
    </row>
    <row r="71" spans="9:11" x14ac:dyDescent="0.25">
      <c r="J71" t="s">
        <v>102</v>
      </c>
      <c r="K71">
        <v>200</v>
      </c>
    </row>
    <row r="72" spans="9:11" x14ac:dyDescent="0.25">
      <c r="J72" s="13" t="s">
        <v>88</v>
      </c>
      <c r="K72" s="13">
        <v>47</v>
      </c>
    </row>
    <row r="73" spans="9:11" x14ac:dyDescent="0.25">
      <c r="J73" s="13" t="s">
        <v>55</v>
      </c>
      <c r="K73" s="13">
        <v>35</v>
      </c>
    </row>
    <row r="74" spans="9:11" x14ac:dyDescent="0.25">
      <c r="J74" s="14" t="s">
        <v>54</v>
      </c>
      <c r="K74" s="14">
        <v>10</v>
      </c>
    </row>
    <row r="75" spans="9:11" x14ac:dyDescent="0.25">
      <c r="I75" s="4">
        <v>43275</v>
      </c>
      <c r="J75" t="s">
        <v>378</v>
      </c>
      <c r="K75">
        <v>30</v>
      </c>
    </row>
    <row r="76" spans="9:11" x14ac:dyDescent="0.25">
      <c r="J76" t="s">
        <v>377</v>
      </c>
      <c r="K76">
        <v>30</v>
      </c>
    </row>
    <row r="77" spans="9:11" x14ac:dyDescent="0.25">
      <c r="J77" t="s">
        <v>54</v>
      </c>
      <c r="K77">
        <v>12</v>
      </c>
    </row>
    <row r="78" spans="9:11" x14ac:dyDescent="0.25">
      <c r="J78" t="s">
        <v>157</v>
      </c>
      <c r="K78">
        <v>25</v>
      </c>
    </row>
    <row r="79" spans="9:11" x14ac:dyDescent="0.25">
      <c r="I79" s="4">
        <v>43276</v>
      </c>
      <c r="J79" t="s">
        <v>379</v>
      </c>
      <c r="K79">
        <v>10</v>
      </c>
    </row>
    <row r="80" spans="9:11" x14ac:dyDescent="0.25">
      <c r="J80" t="s">
        <v>88</v>
      </c>
      <c r="K80">
        <v>83</v>
      </c>
    </row>
    <row r="81" spans="9:11" x14ac:dyDescent="0.25">
      <c r="J81" t="s">
        <v>162</v>
      </c>
      <c r="K81">
        <v>30</v>
      </c>
    </row>
    <row r="82" spans="9:11" x14ac:dyDescent="0.25">
      <c r="J82" t="s">
        <v>54</v>
      </c>
      <c r="K82">
        <v>15</v>
      </c>
    </row>
    <row r="83" spans="9:11" x14ac:dyDescent="0.25">
      <c r="J83" t="s">
        <v>55</v>
      </c>
      <c r="K83">
        <v>84</v>
      </c>
    </row>
    <row r="84" spans="9:11" x14ac:dyDescent="0.25">
      <c r="I84" s="4">
        <v>43277</v>
      </c>
      <c r="J84" s="13" t="s">
        <v>54</v>
      </c>
      <c r="K84" s="13">
        <v>40</v>
      </c>
    </row>
    <row r="85" spans="9:11" x14ac:dyDescent="0.25">
      <c r="J85" s="13" t="s">
        <v>83</v>
      </c>
      <c r="K85" s="13">
        <v>16</v>
      </c>
    </row>
    <row r="86" spans="9:11" x14ac:dyDescent="0.25">
      <c r="I86" s="4">
        <v>43278</v>
      </c>
      <c r="J86" s="13" t="s">
        <v>55</v>
      </c>
      <c r="K86" s="13">
        <v>35</v>
      </c>
    </row>
    <row r="87" spans="9:11" x14ac:dyDescent="0.25">
      <c r="J87" t="s">
        <v>290</v>
      </c>
      <c r="K87">
        <v>37</v>
      </c>
    </row>
    <row r="88" spans="9:11" x14ac:dyDescent="0.25">
      <c r="J88" s="13" t="s">
        <v>130</v>
      </c>
      <c r="K88" s="13">
        <v>75</v>
      </c>
    </row>
    <row r="89" spans="9:11" x14ac:dyDescent="0.25">
      <c r="I89" s="4">
        <v>43279</v>
      </c>
      <c r="J89" s="13" t="s">
        <v>53</v>
      </c>
      <c r="K89" s="13">
        <v>87</v>
      </c>
    </row>
    <row r="90" spans="9:11" x14ac:dyDescent="0.25">
      <c r="J90" s="13" t="s">
        <v>55</v>
      </c>
      <c r="K90" s="13">
        <v>40</v>
      </c>
    </row>
    <row r="91" spans="9:11" x14ac:dyDescent="0.25">
      <c r="J91" s="14" t="s">
        <v>81</v>
      </c>
      <c r="K91" s="14">
        <v>145</v>
      </c>
    </row>
    <row r="92" spans="9:11" x14ac:dyDescent="0.25">
      <c r="J92" s="13" t="s">
        <v>54</v>
      </c>
      <c r="K92" s="13">
        <v>16</v>
      </c>
    </row>
    <row r="93" spans="9:11" x14ac:dyDescent="0.25">
      <c r="I93" s="4">
        <v>43280</v>
      </c>
      <c r="J93" s="14" t="s">
        <v>77</v>
      </c>
      <c r="K93" s="14">
        <v>10</v>
      </c>
    </row>
    <row r="94" spans="9:11" x14ac:dyDescent="0.25">
      <c r="J94" s="13" t="s">
        <v>88</v>
      </c>
      <c r="K94" s="13">
        <v>25</v>
      </c>
    </row>
    <row r="95" spans="9:11" x14ac:dyDescent="0.25">
      <c r="J95" s="14" t="s">
        <v>54</v>
      </c>
      <c r="K95" s="14">
        <v>12</v>
      </c>
    </row>
    <row r="96" spans="9:11" x14ac:dyDescent="0.25">
      <c r="J96" s="13" t="s">
        <v>380</v>
      </c>
      <c r="K96" s="13">
        <v>40</v>
      </c>
    </row>
    <row r="97" spans="9:11" x14ac:dyDescent="0.25">
      <c r="J97" s="13" t="s">
        <v>55</v>
      </c>
      <c r="K97" s="13">
        <v>40</v>
      </c>
    </row>
    <row r="98" spans="9:11" x14ac:dyDescent="0.25">
      <c r="I98" s="4">
        <v>43281</v>
      </c>
      <c r="J98" s="14" t="s">
        <v>82</v>
      </c>
      <c r="K98" s="14">
        <v>35</v>
      </c>
    </row>
    <row r="99" spans="9:11" x14ac:dyDescent="0.25">
      <c r="J99" s="14" t="s">
        <v>118</v>
      </c>
      <c r="K99" s="14">
        <v>12</v>
      </c>
    </row>
    <row r="100" spans="9:11" x14ac:dyDescent="0.25">
      <c r="J100" s="13" t="s">
        <v>199</v>
      </c>
      <c r="K100" s="13">
        <v>64</v>
      </c>
    </row>
  </sheetData>
  <mergeCells count="3">
    <mergeCell ref="N1:S1"/>
    <mergeCell ref="N2:P2"/>
    <mergeCell ref="Q2:S2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07"/>
  <sheetViews>
    <sheetView workbookViewId="0">
      <selection activeCell="G1" sqref="G1:H1"/>
    </sheetView>
  </sheetViews>
  <sheetFormatPr defaultRowHeight="15" x14ac:dyDescent="0.25"/>
  <sheetData>
    <row r="1" spans="1:20" x14ac:dyDescent="0.25">
      <c r="A1" s="26" t="s">
        <v>0</v>
      </c>
      <c r="B1" s="26">
        <v>3830</v>
      </c>
      <c r="D1" t="s">
        <v>7</v>
      </c>
      <c r="E1">
        <v>42768</v>
      </c>
      <c r="G1" s="55" t="s">
        <v>16</v>
      </c>
      <c r="H1" s="55"/>
      <c r="I1" s="4">
        <v>43282</v>
      </c>
      <c r="J1" s="41" t="s">
        <v>102</v>
      </c>
      <c r="K1" s="41">
        <v>500</v>
      </c>
      <c r="N1" s="56" t="s">
        <v>18</v>
      </c>
      <c r="O1" s="57"/>
      <c r="P1" s="57"/>
      <c r="Q1" s="57"/>
      <c r="R1" s="57"/>
      <c r="S1" s="58"/>
    </row>
    <row r="2" spans="1:20" x14ac:dyDescent="0.25">
      <c r="A2" s="26" t="s">
        <v>186</v>
      </c>
      <c r="B2" s="26">
        <v>4550</v>
      </c>
      <c r="D2" t="s">
        <v>243</v>
      </c>
      <c r="E2">
        <v>428</v>
      </c>
      <c r="G2" s="4">
        <v>43282</v>
      </c>
      <c r="H2">
        <v>0</v>
      </c>
      <c r="J2" s="14" t="s">
        <v>382</v>
      </c>
      <c r="K2">
        <v>550</v>
      </c>
      <c r="N2" s="63" t="s">
        <v>171</v>
      </c>
      <c r="O2" s="55"/>
      <c r="P2" s="55"/>
      <c r="Q2" s="55" t="s">
        <v>110</v>
      </c>
      <c r="R2" s="55"/>
      <c r="S2" s="64"/>
    </row>
    <row r="3" spans="1:20" x14ac:dyDescent="0.25">
      <c r="A3" s="26" t="s">
        <v>37</v>
      </c>
      <c r="B3" s="26">
        <v>2500</v>
      </c>
      <c r="D3" t="s">
        <v>6</v>
      </c>
      <c r="E3">
        <f>SUM(E1:E2)</f>
        <v>43196</v>
      </c>
      <c r="G3" s="4">
        <v>43283</v>
      </c>
      <c r="H3">
        <v>0</v>
      </c>
      <c r="J3" t="s">
        <v>57</v>
      </c>
      <c r="K3">
        <v>75</v>
      </c>
      <c r="N3" s="4">
        <v>43281</v>
      </c>
      <c r="O3" t="s">
        <v>37</v>
      </c>
      <c r="P3">
        <v>52560</v>
      </c>
    </row>
    <row r="4" spans="1:20" x14ac:dyDescent="0.25">
      <c r="A4" s="26" t="s">
        <v>2</v>
      </c>
      <c r="B4" s="26">
        <v>9147</v>
      </c>
      <c r="G4" s="4">
        <v>43284</v>
      </c>
      <c r="H4">
        <v>0</v>
      </c>
      <c r="J4" t="s">
        <v>81</v>
      </c>
      <c r="K4">
        <v>5</v>
      </c>
      <c r="O4" t="s">
        <v>160</v>
      </c>
      <c r="P4">
        <v>428</v>
      </c>
    </row>
    <row r="5" spans="1:20" x14ac:dyDescent="0.25">
      <c r="A5" s="26" t="s">
        <v>319</v>
      </c>
      <c r="B5" s="26">
        <v>4430</v>
      </c>
      <c r="D5" t="s">
        <v>10</v>
      </c>
      <c r="E5">
        <f>SUM(E3-B12)</f>
        <v>14167</v>
      </c>
      <c r="G5" s="4">
        <v>43285</v>
      </c>
      <c r="H5">
        <v>0</v>
      </c>
      <c r="J5" t="s">
        <v>54</v>
      </c>
      <c r="K5">
        <v>10</v>
      </c>
    </row>
    <row r="6" spans="1:20" x14ac:dyDescent="0.25">
      <c r="A6" s="26" t="s">
        <v>13</v>
      </c>
      <c r="B6" s="26">
        <v>353</v>
      </c>
      <c r="D6" t="s">
        <v>40</v>
      </c>
      <c r="E6">
        <v>6000</v>
      </c>
      <c r="G6" s="4">
        <v>43286</v>
      </c>
      <c r="H6">
        <v>10</v>
      </c>
      <c r="J6" t="s">
        <v>383</v>
      </c>
      <c r="K6">
        <v>20</v>
      </c>
    </row>
    <row r="7" spans="1:20" x14ac:dyDescent="0.25">
      <c r="A7" s="26" t="s">
        <v>1</v>
      </c>
      <c r="B7" s="26">
        <v>1500</v>
      </c>
      <c r="D7" t="s">
        <v>29</v>
      </c>
      <c r="E7">
        <f>SUM(E5-E6)</f>
        <v>8167</v>
      </c>
      <c r="G7" s="4">
        <v>43287</v>
      </c>
      <c r="H7">
        <v>126</v>
      </c>
      <c r="J7" t="s">
        <v>83</v>
      </c>
      <c r="K7">
        <v>10</v>
      </c>
    </row>
    <row r="8" spans="1:20" x14ac:dyDescent="0.25">
      <c r="A8" s="26" t="s">
        <v>220</v>
      </c>
      <c r="B8" s="26">
        <v>500</v>
      </c>
      <c r="G8" s="4">
        <v>43288</v>
      </c>
      <c r="J8" t="s">
        <v>19</v>
      </c>
      <c r="K8">
        <v>52</v>
      </c>
      <c r="L8">
        <f>SUM(K1:K8)</f>
        <v>1222</v>
      </c>
      <c r="P8">
        <f>SUM(P3:P7)</f>
        <v>52988</v>
      </c>
    </row>
    <row r="9" spans="1:20" x14ac:dyDescent="0.25">
      <c r="A9" s="26" t="s">
        <v>3</v>
      </c>
      <c r="B9" s="26">
        <v>919</v>
      </c>
      <c r="G9" s="4">
        <v>43289</v>
      </c>
      <c r="I9" s="4">
        <v>43283</v>
      </c>
      <c r="J9" t="s">
        <v>384</v>
      </c>
      <c r="K9">
        <v>315</v>
      </c>
    </row>
    <row r="10" spans="1:20" x14ac:dyDescent="0.25">
      <c r="A10" s="26" t="s">
        <v>373</v>
      </c>
      <c r="B10" s="26">
        <v>1300</v>
      </c>
      <c r="G10" s="4">
        <v>43290</v>
      </c>
      <c r="I10" s="4">
        <v>43284</v>
      </c>
      <c r="J10" t="s">
        <v>385</v>
      </c>
      <c r="K10">
        <v>5</v>
      </c>
    </row>
    <row r="11" spans="1:20" x14ac:dyDescent="0.25">
      <c r="G11" s="4">
        <v>43291</v>
      </c>
      <c r="J11" t="s">
        <v>386</v>
      </c>
      <c r="K11">
        <v>22</v>
      </c>
    </row>
    <row r="12" spans="1:20" x14ac:dyDescent="0.25">
      <c r="A12" t="s">
        <v>351</v>
      </c>
      <c r="B12">
        <f>SUM(B1:B11)</f>
        <v>29029</v>
      </c>
      <c r="G12" s="4">
        <v>43292</v>
      </c>
      <c r="I12" s="4">
        <v>43285</v>
      </c>
      <c r="J12" t="s">
        <v>387</v>
      </c>
      <c r="K12">
        <v>150</v>
      </c>
    </row>
    <row r="13" spans="1:20" x14ac:dyDescent="0.25">
      <c r="G13" s="4">
        <v>43293</v>
      </c>
      <c r="J13" t="s">
        <v>57</v>
      </c>
      <c r="K13">
        <v>50</v>
      </c>
      <c r="S13" s="25" t="s">
        <v>0</v>
      </c>
      <c r="T13" s="25">
        <v>10885</v>
      </c>
    </row>
    <row r="14" spans="1:20" x14ac:dyDescent="0.25">
      <c r="A14" s="4">
        <v>43282</v>
      </c>
      <c r="B14">
        <v>1222</v>
      </c>
      <c r="C14" s="4">
        <v>43292</v>
      </c>
      <c r="D14">
        <v>228</v>
      </c>
      <c r="E14" s="4">
        <v>43302</v>
      </c>
      <c r="F14">
        <v>49</v>
      </c>
      <c r="G14" s="4">
        <v>43294</v>
      </c>
      <c r="J14" t="s">
        <v>55</v>
      </c>
      <c r="K14">
        <v>200</v>
      </c>
      <c r="S14" s="25" t="s">
        <v>89</v>
      </c>
      <c r="T14" s="25">
        <v>160</v>
      </c>
    </row>
    <row r="15" spans="1:20" x14ac:dyDescent="0.25">
      <c r="A15" s="4">
        <v>43283</v>
      </c>
      <c r="B15">
        <v>315</v>
      </c>
      <c r="C15" s="4">
        <v>43293</v>
      </c>
      <c r="D15">
        <v>120</v>
      </c>
      <c r="E15" s="4">
        <v>43303</v>
      </c>
      <c r="F15">
        <v>93</v>
      </c>
      <c r="G15" s="4">
        <v>43295</v>
      </c>
      <c r="I15" s="4">
        <v>43286</v>
      </c>
      <c r="J15" t="s">
        <v>19</v>
      </c>
      <c r="K15">
        <v>42</v>
      </c>
      <c r="P15" t="s">
        <v>310</v>
      </c>
      <c r="Q15">
        <v>450</v>
      </c>
      <c r="S15" s="25" t="s">
        <v>48</v>
      </c>
      <c r="T15" s="25">
        <v>1400</v>
      </c>
    </row>
    <row r="16" spans="1:20" x14ac:dyDescent="0.25">
      <c r="A16" s="4">
        <v>43284</v>
      </c>
      <c r="B16">
        <v>27</v>
      </c>
      <c r="C16" s="4">
        <v>43294</v>
      </c>
      <c r="D16">
        <v>0</v>
      </c>
      <c r="E16" s="4">
        <v>43304</v>
      </c>
      <c r="F16">
        <v>218</v>
      </c>
      <c r="G16" s="4">
        <v>43296</v>
      </c>
      <c r="J16" t="s">
        <v>58</v>
      </c>
      <c r="K16">
        <v>10</v>
      </c>
      <c r="P16" t="s">
        <v>398</v>
      </c>
      <c r="Q16">
        <v>160</v>
      </c>
      <c r="S16" s="25" t="s">
        <v>125</v>
      </c>
      <c r="T16" s="25">
        <v>385</v>
      </c>
    </row>
    <row r="17" spans="1:20" x14ac:dyDescent="0.25">
      <c r="A17" s="4">
        <v>43285</v>
      </c>
      <c r="B17">
        <v>400</v>
      </c>
      <c r="C17" s="4">
        <v>43295</v>
      </c>
      <c r="D17">
        <v>80</v>
      </c>
      <c r="E17" s="4">
        <v>43305</v>
      </c>
      <c r="F17">
        <v>0</v>
      </c>
      <c r="G17" s="4">
        <v>43297</v>
      </c>
      <c r="J17" s="13" t="s">
        <v>53</v>
      </c>
      <c r="K17" s="13">
        <v>10</v>
      </c>
      <c r="N17" t="s">
        <v>399</v>
      </c>
      <c r="O17">
        <v>27000</v>
      </c>
      <c r="P17" t="s">
        <v>395</v>
      </c>
      <c r="Q17">
        <v>200</v>
      </c>
      <c r="S17" s="25" t="s">
        <v>47</v>
      </c>
      <c r="T17" s="25">
        <v>1535</v>
      </c>
    </row>
    <row r="18" spans="1:20" x14ac:dyDescent="0.25">
      <c r="A18" s="4">
        <v>43286</v>
      </c>
      <c r="B18">
        <v>197</v>
      </c>
      <c r="C18" s="4">
        <v>43296</v>
      </c>
      <c r="D18">
        <v>390</v>
      </c>
      <c r="E18" s="4">
        <v>43306</v>
      </c>
      <c r="F18">
        <v>140</v>
      </c>
      <c r="G18" s="4">
        <v>43298</v>
      </c>
      <c r="J18" t="s">
        <v>81</v>
      </c>
      <c r="K18">
        <v>145</v>
      </c>
      <c r="N18" t="s">
        <v>400</v>
      </c>
      <c r="O18">
        <v>10000</v>
      </c>
      <c r="P18" t="s">
        <v>397</v>
      </c>
      <c r="Q18">
        <v>353</v>
      </c>
      <c r="S18" s="25" t="s">
        <v>381</v>
      </c>
      <c r="T18" s="25">
        <v>200</v>
      </c>
    </row>
    <row r="19" spans="1:20" x14ac:dyDescent="0.25">
      <c r="A19" s="4">
        <v>43287</v>
      </c>
      <c r="B19">
        <v>0</v>
      </c>
      <c r="C19" s="4">
        <v>43297</v>
      </c>
      <c r="D19">
        <v>835</v>
      </c>
      <c r="E19" s="4">
        <v>43307</v>
      </c>
      <c r="F19">
        <v>0</v>
      </c>
      <c r="G19" s="4">
        <v>43299</v>
      </c>
      <c r="I19" s="4">
        <v>43287</v>
      </c>
      <c r="J19" s="13" t="s">
        <v>58</v>
      </c>
      <c r="K19" s="13">
        <v>40</v>
      </c>
      <c r="N19" t="s">
        <v>401</v>
      </c>
      <c r="O19">
        <v>8000</v>
      </c>
      <c r="P19" t="s">
        <v>396</v>
      </c>
      <c r="Q19">
        <v>2500</v>
      </c>
      <c r="S19" s="25" t="s">
        <v>6</v>
      </c>
      <c r="T19" s="25">
        <f>SUM(T13:T18)</f>
        <v>14565</v>
      </c>
    </row>
    <row r="20" spans="1:20" x14ac:dyDescent="0.25">
      <c r="A20" s="4">
        <v>43288</v>
      </c>
      <c r="B20">
        <v>223</v>
      </c>
      <c r="C20" s="4">
        <v>43298</v>
      </c>
      <c r="D20">
        <v>170</v>
      </c>
      <c r="E20" s="4">
        <v>43308</v>
      </c>
      <c r="F20">
        <v>32</v>
      </c>
      <c r="G20" s="4">
        <v>43300</v>
      </c>
      <c r="J20" s="13" t="s">
        <v>55</v>
      </c>
      <c r="K20" s="13">
        <v>70</v>
      </c>
      <c r="N20" t="s">
        <v>402</v>
      </c>
      <c r="O20">
        <v>8429</v>
      </c>
      <c r="Q20">
        <f>SUM(Q15:Q19)</f>
        <v>3663</v>
      </c>
      <c r="S20" s="25" t="s">
        <v>51</v>
      </c>
      <c r="T20" s="25">
        <f>SUM(T19/4)</f>
        <v>3641.25</v>
      </c>
    </row>
    <row r="21" spans="1:20" x14ac:dyDescent="0.25">
      <c r="A21" s="4">
        <v>43289</v>
      </c>
      <c r="B21">
        <v>170</v>
      </c>
      <c r="C21" s="4">
        <v>43299</v>
      </c>
      <c r="D21">
        <v>423</v>
      </c>
      <c r="E21" s="4">
        <v>43309</v>
      </c>
      <c r="F21">
        <v>91</v>
      </c>
      <c r="G21" s="4">
        <v>225</v>
      </c>
      <c r="J21" s="13" t="s">
        <v>388</v>
      </c>
      <c r="K21" s="13">
        <v>16</v>
      </c>
      <c r="O21">
        <f>SUM(O17:O20)</f>
        <v>53429</v>
      </c>
    </row>
    <row r="22" spans="1:20" x14ac:dyDescent="0.25">
      <c r="A22" s="4">
        <v>43290</v>
      </c>
      <c r="B22">
        <v>325</v>
      </c>
      <c r="C22" s="4">
        <v>43300</v>
      </c>
      <c r="D22">
        <v>74</v>
      </c>
      <c r="E22" s="4">
        <v>43310</v>
      </c>
      <c r="F22">
        <v>225</v>
      </c>
      <c r="G22" s="4">
        <v>43302</v>
      </c>
      <c r="I22" s="4">
        <v>43288</v>
      </c>
      <c r="J22" s="13" t="s">
        <v>88</v>
      </c>
      <c r="K22" s="13">
        <v>30</v>
      </c>
    </row>
    <row r="23" spans="1:20" x14ac:dyDescent="0.25">
      <c r="A23" s="4">
        <v>43291</v>
      </c>
      <c r="B23">
        <v>84</v>
      </c>
      <c r="C23" s="4">
        <v>43301</v>
      </c>
      <c r="D23">
        <v>24</v>
      </c>
      <c r="E23" s="4">
        <v>43311</v>
      </c>
      <c r="F23">
        <v>313</v>
      </c>
      <c r="G23" s="4">
        <v>43303</v>
      </c>
      <c r="J23" t="s">
        <v>279</v>
      </c>
      <c r="K23" s="14">
        <v>201</v>
      </c>
      <c r="O23" t="s">
        <v>6</v>
      </c>
      <c r="P23">
        <v>9677</v>
      </c>
    </row>
    <row r="24" spans="1:20" x14ac:dyDescent="0.25">
      <c r="B24">
        <f>SUM(B14:B23)</f>
        <v>2963</v>
      </c>
      <c r="D24">
        <f>SUM(D14:D23,B24)</f>
        <v>5307</v>
      </c>
      <c r="E24" s="4">
        <v>43312</v>
      </c>
      <c r="F24">
        <v>0</v>
      </c>
      <c r="G24" s="4">
        <v>43304</v>
      </c>
      <c r="J24" s="14" t="s">
        <v>118</v>
      </c>
      <c r="K24" s="14">
        <v>22</v>
      </c>
      <c r="O24" t="s">
        <v>399</v>
      </c>
      <c r="P24">
        <v>8000</v>
      </c>
    </row>
    <row r="25" spans="1:20" x14ac:dyDescent="0.25">
      <c r="E25" t="s">
        <v>6</v>
      </c>
      <c r="F25">
        <f>SUM(F14:F24,D24)</f>
        <v>6468</v>
      </c>
      <c r="G25" s="4">
        <v>43305</v>
      </c>
      <c r="I25" s="4">
        <v>43289</v>
      </c>
      <c r="J25" t="s">
        <v>390</v>
      </c>
      <c r="K25" s="14">
        <v>25</v>
      </c>
      <c r="P25">
        <f>SUM(P23-P24)</f>
        <v>1677</v>
      </c>
    </row>
    <row r="26" spans="1:20" x14ac:dyDescent="0.25">
      <c r="G26" s="4">
        <v>43306</v>
      </c>
      <c r="J26" t="s">
        <v>54</v>
      </c>
      <c r="K26" s="14">
        <v>10</v>
      </c>
    </row>
    <row r="27" spans="1:20" x14ac:dyDescent="0.25">
      <c r="G27" s="4">
        <v>43307</v>
      </c>
      <c r="J27" t="s">
        <v>55</v>
      </c>
      <c r="K27" s="14">
        <v>135</v>
      </c>
    </row>
    <row r="28" spans="1:20" x14ac:dyDescent="0.25">
      <c r="G28" s="4">
        <v>43308</v>
      </c>
      <c r="I28" s="4">
        <v>43290</v>
      </c>
      <c r="J28" t="s">
        <v>54</v>
      </c>
      <c r="K28" s="14">
        <v>15</v>
      </c>
      <c r="P28">
        <v>53214</v>
      </c>
    </row>
    <row r="29" spans="1:20" x14ac:dyDescent="0.25">
      <c r="G29" s="4">
        <v>43309</v>
      </c>
      <c r="J29" t="s">
        <v>391</v>
      </c>
      <c r="K29" s="14">
        <v>32</v>
      </c>
    </row>
    <row r="30" spans="1:20" x14ac:dyDescent="0.25">
      <c r="G30" s="4">
        <v>43310</v>
      </c>
      <c r="J30" t="s">
        <v>392</v>
      </c>
      <c r="K30" s="14">
        <v>48</v>
      </c>
    </row>
    <row r="31" spans="1:20" x14ac:dyDescent="0.25">
      <c r="G31" s="4">
        <v>43311</v>
      </c>
      <c r="J31" t="s">
        <v>389</v>
      </c>
      <c r="K31" s="14">
        <v>30</v>
      </c>
    </row>
    <row r="32" spans="1:20" x14ac:dyDescent="0.25">
      <c r="G32" s="4">
        <v>43312</v>
      </c>
      <c r="J32" s="41" t="s">
        <v>232</v>
      </c>
      <c r="K32" s="41">
        <v>200</v>
      </c>
      <c r="L32">
        <f>SUM(K28:K32)</f>
        <v>325</v>
      </c>
    </row>
    <row r="33" spans="9:12" x14ac:dyDescent="0.25">
      <c r="I33" s="4">
        <v>43291</v>
      </c>
      <c r="J33" t="s">
        <v>393</v>
      </c>
      <c r="K33" s="14">
        <v>27</v>
      </c>
    </row>
    <row r="34" spans="9:12" x14ac:dyDescent="0.25">
      <c r="J34" t="s">
        <v>55</v>
      </c>
      <c r="K34" s="14">
        <v>35</v>
      </c>
    </row>
    <row r="35" spans="9:12" x14ac:dyDescent="0.25">
      <c r="J35" t="s">
        <v>54</v>
      </c>
      <c r="K35" s="14">
        <v>17</v>
      </c>
    </row>
    <row r="36" spans="9:12" x14ac:dyDescent="0.25">
      <c r="J36" t="s">
        <v>81</v>
      </c>
      <c r="K36" s="14">
        <v>5</v>
      </c>
      <c r="L36">
        <f>SUM(K33:K36)</f>
        <v>84</v>
      </c>
    </row>
    <row r="37" spans="9:12" x14ac:dyDescent="0.25">
      <c r="I37" s="4">
        <v>43292</v>
      </c>
      <c r="J37" t="s">
        <v>394</v>
      </c>
      <c r="K37" s="14">
        <v>88</v>
      </c>
    </row>
    <row r="38" spans="9:12" x14ac:dyDescent="0.25">
      <c r="J38" t="s">
        <v>55</v>
      </c>
      <c r="K38" s="14">
        <v>140</v>
      </c>
      <c r="L38">
        <f>SUM(K37:K38)</f>
        <v>228</v>
      </c>
    </row>
    <row r="39" spans="9:12" x14ac:dyDescent="0.25">
      <c r="I39" s="4">
        <v>43293</v>
      </c>
      <c r="J39" t="s">
        <v>56</v>
      </c>
      <c r="K39" s="14">
        <v>42</v>
      </c>
    </row>
    <row r="40" spans="9:12" x14ac:dyDescent="0.25">
      <c r="J40" t="s">
        <v>118</v>
      </c>
      <c r="K40" s="14">
        <v>8</v>
      </c>
    </row>
    <row r="41" spans="9:12" x14ac:dyDescent="0.25">
      <c r="J41" t="s">
        <v>58</v>
      </c>
      <c r="K41" s="14">
        <v>10</v>
      </c>
    </row>
    <row r="42" spans="9:12" x14ac:dyDescent="0.25">
      <c r="J42" t="s">
        <v>201</v>
      </c>
      <c r="K42" s="14">
        <v>5</v>
      </c>
    </row>
    <row r="43" spans="9:12" x14ac:dyDescent="0.25">
      <c r="J43" t="s">
        <v>164</v>
      </c>
      <c r="K43" s="14">
        <v>55</v>
      </c>
      <c r="L43">
        <f>SUM(K39:K43)</f>
        <v>120</v>
      </c>
    </row>
    <row r="44" spans="9:12" x14ac:dyDescent="0.25">
      <c r="I44" s="4">
        <v>43294</v>
      </c>
      <c r="J44" s="13" t="s">
        <v>389</v>
      </c>
      <c r="K44" s="13">
        <v>75</v>
      </c>
    </row>
    <row r="45" spans="9:12" x14ac:dyDescent="0.25">
      <c r="J45" s="13" t="s">
        <v>55</v>
      </c>
      <c r="K45" s="13">
        <v>72</v>
      </c>
    </row>
    <row r="46" spans="9:12" x14ac:dyDescent="0.25">
      <c r="I46" s="4">
        <v>43295</v>
      </c>
      <c r="J46" s="13" t="s">
        <v>199</v>
      </c>
      <c r="K46" s="13">
        <v>100</v>
      </c>
    </row>
    <row r="47" spans="9:12" x14ac:dyDescent="0.25">
      <c r="J47" s="13" t="s">
        <v>79</v>
      </c>
      <c r="K47" s="13">
        <v>20</v>
      </c>
    </row>
    <row r="48" spans="9:12" x14ac:dyDescent="0.25">
      <c r="J48" t="s">
        <v>58</v>
      </c>
      <c r="K48" s="14">
        <v>20</v>
      </c>
    </row>
    <row r="49" spans="9:12" x14ac:dyDescent="0.25">
      <c r="J49" s="14" t="s">
        <v>164</v>
      </c>
      <c r="K49" s="14">
        <v>60</v>
      </c>
    </row>
    <row r="50" spans="9:12" x14ac:dyDescent="0.25">
      <c r="I50" s="4">
        <v>43296</v>
      </c>
      <c r="J50" s="13" t="s">
        <v>199</v>
      </c>
      <c r="K50" s="13">
        <v>47</v>
      </c>
    </row>
    <row r="51" spans="9:12" x14ac:dyDescent="0.25">
      <c r="J51" s="14" t="s">
        <v>58</v>
      </c>
      <c r="K51" s="14">
        <v>30</v>
      </c>
    </row>
    <row r="52" spans="9:12" x14ac:dyDescent="0.25">
      <c r="J52" t="s">
        <v>164</v>
      </c>
      <c r="K52" s="14">
        <v>140</v>
      </c>
    </row>
    <row r="53" spans="9:12" x14ac:dyDescent="0.25">
      <c r="J53" s="41" t="s">
        <v>232</v>
      </c>
      <c r="K53" s="41">
        <v>300</v>
      </c>
    </row>
    <row r="54" spans="9:12" x14ac:dyDescent="0.25">
      <c r="J54" t="s">
        <v>58</v>
      </c>
      <c r="K54" s="14">
        <v>20</v>
      </c>
    </row>
    <row r="55" spans="9:12" x14ac:dyDescent="0.25">
      <c r="I55" s="4">
        <v>43297</v>
      </c>
      <c r="J55" t="s">
        <v>58</v>
      </c>
      <c r="K55" s="14">
        <v>10</v>
      </c>
    </row>
    <row r="56" spans="9:12" x14ac:dyDescent="0.25">
      <c r="J56" t="s">
        <v>184</v>
      </c>
      <c r="K56" s="14">
        <v>25</v>
      </c>
    </row>
    <row r="57" spans="9:12" x14ac:dyDescent="0.25">
      <c r="J57" s="41" t="s">
        <v>232</v>
      </c>
      <c r="K57" s="41">
        <v>500</v>
      </c>
    </row>
    <row r="58" spans="9:12" x14ac:dyDescent="0.25">
      <c r="J58" t="s">
        <v>57</v>
      </c>
      <c r="K58" s="14">
        <v>60</v>
      </c>
    </row>
    <row r="59" spans="9:12" x14ac:dyDescent="0.25">
      <c r="J59" s="13" t="s">
        <v>199</v>
      </c>
      <c r="K59" s="13">
        <v>40</v>
      </c>
    </row>
    <row r="60" spans="9:12" x14ac:dyDescent="0.25">
      <c r="J60" t="s">
        <v>58</v>
      </c>
      <c r="K60" s="14">
        <v>50</v>
      </c>
    </row>
    <row r="61" spans="9:12" x14ac:dyDescent="0.25">
      <c r="J61" t="s">
        <v>164</v>
      </c>
      <c r="K61" s="14">
        <v>160</v>
      </c>
    </row>
    <row r="62" spans="9:12" x14ac:dyDescent="0.25">
      <c r="J62" t="s">
        <v>4</v>
      </c>
      <c r="K62" s="14">
        <v>30</v>
      </c>
      <c r="L62">
        <f>SUM(K55,K56,K57,K58,K60,K61,K62)</f>
        <v>835</v>
      </c>
    </row>
    <row r="63" spans="9:12" x14ac:dyDescent="0.25">
      <c r="I63" s="4">
        <v>43298</v>
      </c>
      <c r="J63" s="13" t="s">
        <v>58</v>
      </c>
      <c r="K63" s="13">
        <v>40</v>
      </c>
    </row>
    <row r="64" spans="9:12" x14ac:dyDescent="0.25">
      <c r="J64" t="s">
        <v>55</v>
      </c>
      <c r="K64" s="14">
        <v>170</v>
      </c>
    </row>
    <row r="65" spans="9:11" x14ac:dyDescent="0.25">
      <c r="I65" s="4">
        <v>43299</v>
      </c>
      <c r="J65" s="13" t="s">
        <v>53</v>
      </c>
      <c r="K65" s="13">
        <v>64</v>
      </c>
    </row>
    <row r="66" spans="9:11" x14ac:dyDescent="0.25">
      <c r="J66" t="s">
        <v>403</v>
      </c>
      <c r="K66" s="14">
        <v>413</v>
      </c>
    </row>
    <row r="67" spans="9:11" x14ac:dyDescent="0.25">
      <c r="J67" s="14" t="s">
        <v>54</v>
      </c>
      <c r="K67" s="14">
        <v>10</v>
      </c>
    </row>
    <row r="68" spans="9:11" x14ac:dyDescent="0.25">
      <c r="I68" s="4">
        <v>43300</v>
      </c>
      <c r="J68" t="s">
        <v>404</v>
      </c>
      <c r="K68" s="14">
        <v>74</v>
      </c>
    </row>
    <row r="69" spans="9:11" x14ac:dyDescent="0.25">
      <c r="J69" s="13" t="s">
        <v>55</v>
      </c>
      <c r="K69" s="13">
        <v>35</v>
      </c>
    </row>
    <row r="70" spans="9:11" x14ac:dyDescent="0.25">
      <c r="I70" s="4">
        <v>43301</v>
      </c>
      <c r="J70" t="s">
        <v>77</v>
      </c>
      <c r="K70" s="14">
        <v>10</v>
      </c>
    </row>
    <row r="71" spans="9:11" x14ac:dyDescent="0.25">
      <c r="J71" t="s">
        <v>53</v>
      </c>
      <c r="K71" s="14">
        <v>14</v>
      </c>
    </row>
    <row r="72" spans="9:11" x14ac:dyDescent="0.25">
      <c r="J72" s="13" t="s">
        <v>54</v>
      </c>
      <c r="K72" s="13">
        <v>23</v>
      </c>
    </row>
    <row r="73" spans="9:11" x14ac:dyDescent="0.25">
      <c r="I73" s="4">
        <v>43302</v>
      </c>
      <c r="J73" t="s">
        <v>53</v>
      </c>
      <c r="K73" s="14">
        <v>49</v>
      </c>
    </row>
    <row r="74" spans="9:11" x14ac:dyDescent="0.25">
      <c r="J74" s="13" t="s">
        <v>408</v>
      </c>
      <c r="K74" s="13">
        <v>25</v>
      </c>
    </row>
    <row r="75" spans="9:11" x14ac:dyDescent="0.25">
      <c r="J75" s="13" t="s">
        <v>409</v>
      </c>
      <c r="K75" s="13">
        <v>15</v>
      </c>
    </row>
    <row r="76" spans="9:11" x14ac:dyDescent="0.25">
      <c r="I76" s="4">
        <v>43303</v>
      </c>
      <c r="J76" s="14" t="s">
        <v>410</v>
      </c>
      <c r="K76" s="14">
        <v>40</v>
      </c>
    </row>
    <row r="77" spans="9:11" x14ac:dyDescent="0.25">
      <c r="J77" s="14" t="s">
        <v>57</v>
      </c>
      <c r="K77" s="14">
        <v>25</v>
      </c>
    </row>
    <row r="78" spans="9:11" x14ac:dyDescent="0.25">
      <c r="J78" s="14" t="s">
        <v>411</v>
      </c>
      <c r="K78" s="14">
        <v>28</v>
      </c>
    </row>
    <row r="79" spans="9:11" x14ac:dyDescent="0.25">
      <c r="J79" s="13" t="s">
        <v>55</v>
      </c>
      <c r="K79" s="13">
        <v>45</v>
      </c>
    </row>
    <row r="80" spans="9:11" x14ac:dyDescent="0.25">
      <c r="I80" s="4">
        <v>43304</v>
      </c>
      <c r="J80" s="14" t="s">
        <v>128</v>
      </c>
      <c r="K80" s="14">
        <v>70</v>
      </c>
    </row>
    <row r="81" spans="9:12" x14ac:dyDescent="0.25">
      <c r="J81" s="14" t="s">
        <v>412</v>
      </c>
      <c r="K81" s="14">
        <v>38</v>
      </c>
    </row>
    <row r="82" spans="9:12" x14ac:dyDescent="0.25">
      <c r="J82" s="14" t="s">
        <v>54</v>
      </c>
      <c r="K82" s="14">
        <v>70</v>
      </c>
    </row>
    <row r="83" spans="9:12" x14ac:dyDescent="0.25">
      <c r="J83" s="14" t="s">
        <v>413</v>
      </c>
      <c r="K83" s="14">
        <v>40</v>
      </c>
      <c r="L83">
        <f>SUM(K80:K83)</f>
        <v>218</v>
      </c>
    </row>
    <row r="84" spans="9:12" x14ac:dyDescent="0.25">
      <c r="I84" s="4">
        <v>43305</v>
      </c>
      <c r="J84" s="13" t="s">
        <v>54</v>
      </c>
      <c r="K84" s="13">
        <v>40</v>
      </c>
    </row>
    <row r="85" spans="9:12" x14ac:dyDescent="0.25">
      <c r="J85" s="13" t="s">
        <v>57</v>
      </c>
      <c r="K85" s="13">
        <v>17</v>
      </c>
    </row>
    <row r="86" spans="9:12" x14ac:dyDescent="0.25">
      <c r="I86" s="4">
        <v>43306</v>
      </c>
      <c r="J86" s="14" t="s">
        <v>301</v>
      </c>
      <c r="K86" s="14">
        <v>55</v>
      </c>
    </row>
    <row r="87" spans="9:12" x14ac:dyDescent="0.25">
      <c r="J87" s="14" t="s">
        <v>57</v>
      </c>
      <c r="K87" s="14">
        <v>35</v>
      </c>
    </row>
    <row r="88" spans="9:12" x14ac:dyDescent="0.25">
      <c r="J88" s="13" t="s">
        <v>199</v>
      </c>
      <c r="K88" s="13">
        <v>64</v>
      </c>
    </row>
    <row r="89" spans="9:12" x14ac:dyDescent="0.25">
      <c r="J89" s="13" t="s">
        <v>54</v>
      </c>
      <c r="K89" s="13">
        <v>40</v>
      </c>
    </row>
    <row r="90" spans="9:12" x14ac:dyDescent="0.25">
      <c r="J90" s="13" t="s">
        <v>414</v>
      </c>
      <c r="K90" s="13">
        <v>55</v>
      </c>
    </row>
    <row r="91" spans="9:12" x14ac:dyDescent="0.25">
      <c r="J91" s="14" t="s">
        <v>55</v>
      </c>
      <c r="K91" s="14">
        <v>50</v>
      </c>
    </row>
    <row r="92" spans="9:12" x14ac:dyDescent="0.25">
      <c r="I92" s="4">
        <v>43307</v>
      </c>
      <c r="J92" s="13" t="s">
        <v>57</v>
      </c>
      <c r="K92" s="13">
        <v>20</v>
      </c>
    </row>
    <row r="93" spans="9:12" x14ac:dyDescent="0.25">
      <c r="I93" s="4">
        <v>43308</v>
      </c>
      <c r="J93" s="14" t="s">
        <v>53</v>
      </c>
      <c r="K93" s="14">
        <v>32</v>
      </c>
    </row>
    <row r="94" spans="9:12" x14ac:dyDescent="0.25">
      <c r="J94" s="13" t="s">
        <v>118</v>
      </c>
      <c r="K94" s="13">
        <v>40</v>
      </c>
    </row>
    <row r="95" spans="9:12" x14ac:dyDescent="0.25">
      <c r="I95" s="4">
        <v>43309</v>
      </c>
      <c r="J95" s="14" t="s">
        <v>416</v>
      </c>
      <c r="K95" s="14">
        <v>36</v>
      </c>
    </row>
    <row r="96" spans="9:12" x14ac:dyDescent="0.25">
      <c r="J96" s="14" t="s">
        <v>118</v>
      </c>
      <c r="K96" s="14">
        <v>25</v>
      </c>
    </row>
    <row r="97" spans="9:12" x14ac:dyDescent="0.25">
      <c r="J97" s="14" t="s">
        <v>79</v>
      </c>
      <c r="K97" s="14">
        <v>20</v>
      </c>
    </row>
    <row r="98" spans="9:12" x14ac:dyDescent="0.25">
      <c r="J98" s="14" t="s">
        <v>417</v>
      </c>
      <c r="K98" s="14">
        <v>10</v>
      </c>
      <c r="L98">
        <f>SUM(K95:K98)</f>
        <v>91</v>
      </c>
    </row>
    <row r="99" spans="9:12" x14ac:dyDescent="0.25">
      <c r="I99" s="4">
        <v>43310</v>
      </c>
      <c r="J99" s="14" t="s">
        <v>58</v>
      </c>
      <c r="K99" s="14">
        <v>15</v>
      </c>
    </row>
    <row r="100" spans="9:12" x14ac:dyDescent="0.25">
      <c r="J100" s="14" t="s">
        <v>418</v>
      </c>
      <c r="K100" s="14">
        <v>50</v>
      </c>
    </row>
    <row r="101" spans="9:12" x14ac:dyDescent="0.25">
      <c r="J101" s="14" t="s">
        <v>58</v>
      </c>
      <c r="K101" s="14">
        <v>20</v>
      </c>
    </row>
    <row r="102" spans="9:12" x14ac:dyDescent="0.25">
      <c r="J102" s="14" t="s">
        <v>164</v>
      </c>
      <c r="K102" s="14">
        <v>140</v>
      </c>
      <c r="L102">
        <f>SUM(K99:K102)</f>
        <v>225</v>
      </c>
    </row>
    <row r="103" spans="9:12" x14ac:dyDescent="0.25">
      <c r="I103" s="4">
        <v>43311</v>
      </c>
      <c r="J103" s="14" t="s">
        <v>57</v>
      </c>
      <c r="K103" s="14">
        <v>130</v>
      </c>
    </row>
    <row r="104" spans="9:12" x14ac:dyDescent="0.25">
      <c r="J104" s="14" t="s">
        <v>301</v>
      </c>
      <c r="K104" s="14">
        <v>53</v>
      </c>
    </row>
    <row r="105" spans="9:12" x14ac:dyDescent="0.25">
      <c r="J105" s="14" t="s">
        <v>419</v>
      </c>
      <c r="K105" s="14">
        <v>30</v>
      </c>
    </row>
    <row r="106" spans="9:12" x14ac:dyDescent="0.25">
      <c r="J106" s="14" t="s">
        <v>232</v>
      </c>
      <c r="K106" s="14">
        <v>100</v>
      </c>
      <c r="L106">
        <f>SUM(K103:K106)</f>
        <v>313</v>
      </c>
    </row>
    <row r="107" spans="9:12" x14ac:dyDescent="0.25">
      <c r="I107" s="4">
        <v>43312</v>
      </c>
      <c r="J107" s="13" t="s">
        <v>164</v>
      </c>
      <c r="K107" s="13">
        <v>35</v>
      </c>
    </row>
  </sheetData>
  <mergeCells count="4">
    <mergeCell ref="N1:S1"/>
    <mergeCell ref="N2:P2"/>
    <mergeCell ref="Q2:S2"/>
    <mergeCell ref="G1:H1"/>
  </mergeCells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89"/>
  <sheetViews>
    <sheetView topLeftCell="A3" workbookViewId="0">
      <selection activeCell="J90" sqref="J90"/>
    </sheetView>
  </sheetViews>
  <sheetFormatPr defaultRowHeight="15" x14ac:dyDescent="0.25"/>
  <cols>
    <col min="4" max="4" width="11.140625" customWidth="1"/>
    <col min="6" max="6" width="12.42578125" customWidth="1"/>
  </cols>
  <sheetData>
    <row r="1" spans="1:20" x14ac:dyDescent="0.25">
      <c r="A1" s="26" t="s">
        <v>0</v>
      </c>
      <c r="B1" s="26">
        <v>3744</v>
      </c>
      <c r="D1" t="s">
        <v>405</v>
      </c>
      <c r="E1">
        <v>88261</v>
      </c>
      <c r="F1" t="s">
        <v>415</v>
      </c>
      <c r="G1" s="55" t="s">
        <v>16</v>
      </c>
      <c r="H1" s="55"/>
      <c r="I1" s="4">
        <v>43313</v>
      </c>
      <c r="J1" t="s">
        <v>420</v>
      </c>
      <c r="K1">
        <v>42</v>
      </c>
    </row>
    <row r="2" spans="1:20" x14ac:dyDescent="0.25">
      <c r="A2" s="26" t="s">
        <v>186</v>
      </c>
      <c r="B2" s="26">
        <v>4625</v>
      </c>
      <c r="C2">
        <v>245</v>
      </c>
      <c r="D2" t="s">
        <v>243</v>
      </c>
      <c r="E2">
        <v>0</v>
      </c>
      <c r="G2" s="4">
        <v>43313</v>
      </c>
      <c r="J2" s="13" t="s">
        <v>114</v>
      </c>
      <c r="K2" s="13">
        <v>32</v>
      </c>
    </row>
    <row r="3" spans="1:20" x14ac:dyDescent="0.25">
      <c r="A3" t="s">
        <v>37</v>
      </c>
      <c r="B3">
        <v>2500</v>
      </c>
      <c r="C3">
        <v>245</v>
      </c>
      <c r="D3" t="s">
        <v>352</v>
      </c>
      <c r="E3">
        <f>SUM(E1:E2)</f>
        <v>88261</v>
      </c>
      <c r="G3" s="4">
        <v>43314</v>
      </c>
      <c r="J3" s="13" t="s">
        <v>114</v>
      </c>
      <c r="K3" s="13">
        <v>20</v>
      </c>
    </row>
    <row r="4" spans="1:20" x14ac:dyDescent="0.25">
      <c r="A4" s="26" t="s">
        <v>2</v>
      </c>
      <c r="B4" s="26">
        <v>9147</v>
      </c>
      <c r="C4">
        <v>145</v>
      </c>
      <c r="G4" s="4">
        <v>43315</v>
      </c>
      <c r="J4" s="13" t="s">
        <v>389</v>
      </c>
      <c r="K4" s="13">
        <v>65</v>
      </c>
    </row>
    <row r="5" spans="1:20" x14ac:dyDescent="0.25">
      <c r="A5" s="26" t="s">
        <v>319</v>
      </c>
      <c r="B5" s="26">
        <v>4401</v>
      </c>
      <c r="C5">
        <v>775</v>
      </c>
      <c r="D5" t="s">
        <v>321</v>
      </c>
      <c r="E5">
        <f>SUM(E3-B11)</f>
        <v>6563</v>
      </c>
      <c r="G5" s="4">
        <v>43316</v>
      </c>
      <c r="I5" s="4">
        <v>43314</v>
      </c>
      <c r="J5" t="s">
        <v>421</v>
      </c>
      <c r="K5">
        <v>26</v>
      </c>
    </row>
    <row r="6" spans="1:20" x14ac:dyDescent="0.25">
      <c r="A6" s="14" t="s">
        <v>13</v>
      </c>
      <c r="B6">
        <v>357</v>
      </c>
      <c r="C6">
        <v>300</v>
      </c>
      <c r="D6" t="s">
        <v>376</v>
      </c>
      <c r="E6">
        <v>6000</v>
      </c>
      <c r="G6" s="4">
        <v>43317</v>
      </c>
      <c r="J6" s="13" t="s">
        <v>149</v>
      </c>
      <c r="K6" s="13">
        <v>34</v>
      </c>
    </row>
    <row r="7" spans="1:20" x14ac:dyDescent="0.25">
      <c r="A7" s="26" t="s">
        <v>1</v>
      </c>
      <c r="B7" s="26">
        <v>1500</v>
      </c>
      <c r="C7">
        <f>SUM(C2:C6)</f>
        <v>1710</v>
      </c>
      <c r="D7" t="s">
        <v>29</v>
      </c>
      <c r="E7">
        <f>SUM(E5-E6)</f>
        <v>563</v>
      </c>
      <c r="G7" s="4">
        <v>43318</v>
      </c>
      <c r="J7" s="13" t="s">
        <v>55</v>
      </c>
      <c r="K7" s="13">
        <v>75</v>
      </c>
    </row>
    <row r="8" spans="1:20" x14ac:dyDescent="0.25">
      <c r="A8" s="26" t="s">
        <v>220</v>
      </c>
      <c r="B8" s="26">
        <v>500</v>
      </c>
      <c r="G8" s="4">
        <v>43319</v>
      </c>
      <c r="I8" s="4">
        <v>43315</v>
      </c>
      <c r="J8" s="14" t="s">
        <v>114</v>
      </c>
      <c r="K8" s="14">
        <v>23</v>
      </c>
    </row>
    <row r="9" spans="1:20" x14ac:dyDescent="0.25">
      <c r="A9" s="26" t="s">
        <v>3</v>
      </c>
      <c r="B9" s="26">
        <v>53214</v>
      </c>
      <c r="G9" s="4">
        <v>43320</v>
      </c>
      <c r="J9" s="13" t="s">
        <v>199</v>
      </c>
      <c r="K9" s="13">
        <v>40</v>
      </c>
    </row>
    <row r="10" spans="1:20" x14ac:dyDescent="0.25">
      <c r="A10" t="s">
        <v>81</v>
      </c>
      <c r="B10">
        <v>1710</v>
      </c>
      <c r="G10" s="4">
        <v>43321</v>
      </c>
      <c r="I10" s="4">
        <v>43316</v>
      </c>
      <c r="J10" s="41" t="s">
        <v>102</v>
      </c>
      <c r="K10" s="41">
        <v>200</v>
      </c>
    </row>
    <row r="11" spans="1:20" x14ac:dyDescent="0.25">
      <c r="A11" t="s">
        <v>6</v>
      </c>
      <c r="B11">
        <f>SUM(B1:B10)</f>
        <v>81698</v>
      </c>
      <c r="G11" s="4">
        <v>43322</v>
      </c>
      <c r="J11" s="14" t="s">
        <v>79</v>
      </c>
      <c r="K11" s="14">
        <v>43</v>
      </c>
    </row>
    <row r="12" spans="1:20" x14ac:dyDescent="0.25">
      <c r="G12" s="4">
        <v>43323</v>
      </c>
      <c r="J12" s="13" t="s">
        <v>389</v>
      </c>
      <c r="K12" s="13">
        <v>20</v>
      </c>
    </row>
    <row r="13" spans="1:20" x14ac:dyDescent="0.25">
      <c r="G13" s="4">
        <v>43324</v>
      </c>
      <c r="J13" s="14" t="s">
        <v>422</v>
      </c>
      <c r="K13" s="14">
        <v>71</v>
      </c>
      <c r="S13" s="25" t="s">
        <v>0</v>
      </c>
      <c r="T13" s="25">
        <v>10885</v>
      </c>
    </row>
    <row r="14" spans="1:20" x14ac:dyDescent="0.25">
      <c r="A14" s="4">
        <v>43313</v>
      </c>
      <c r="B14">
        <v>42</v>
      </c>
      <c r="C14" s="4">
        <v>43323</v>
      </c>
      <c r="D14">
        <v>64</v>
      </c>
      <c r="E14" s="4">
        <v>43333</v>
      </c>
      <c r="F14">
        <v>2</v>
      </c>
      <c r="G14" s="4">
        <v>43325</v>
      </c>
      <c r="J14" s="14" t="s">
        <v>55</v>
      </c>
      <c r="K14" s="14">
        <v>45</v>
      </c>
      <c r="S14" s="25" t="s">
        <v>89</v>
      </c>
      <c r="T14" s="25">
        <v>256</v>
      </c>
    </row>
    <row r="15" spans="1:20" x14ac:dyDescent="0.25">
      <c r="A15" s="4">
        <v>43314</v>
      </c>
      <c r="B15">
        <v>26</v>
      </c>
      <c r="C15" s="4">
        <v>43324</v>
      </c>
      <c r="D15">
        <v>262</v>
      </c>
      <c r="E15" s="4">
        <v>43334</v>
      </c>
      <c r="F15">
        <v>0</v>
      </c>
      <c r="G15" s="4">
        <v>43326</v>
      </c>
      <c r="J15" s="14" t="s">
        <v>58</v>
      </c>
      <c r="K15" s="14">
        <v>30</v>
      </c>
      <c r="L15">
        <f>SUM(K13:K15,K11,K10)</f>
        <v>389</v>
      </c>
      <c r="S15" s="25" t="s">
        <v>48</v>
      </c>
      <c r="T15" s="25">
        <v>1400</v>
      </c>
    </row>
    <row r="16" spans="1:20" x14ac:dyDescent="0.25">
      <c r="A16" s="4">
        <v>43315</v>
      </c>
      <c r="B16">
        <v>23</v>
      </c>
      <c r="C16" s="4">
        <v>43325</v>
      </c>
      <c r="D16">
        <v>0</v>
      </c>
      <c r="E16" s="4">
        <v>43335</v>
      </c>
      <c r="F16">
        <v>0</v>
      </c>
      <c r="G16" s="4">
        <v>43327</v>
      </c>
      <c r="I16" s="4">
        <v>43317</v>
      </c>
      <c r="J16" s="14" t="s">
        <v>60</v>
      </c>
      <c r="K16" s="14">
        <v>20</v>
      </c>
      <c r="S16" s="25" t="s">
        <v>125</v>
      </c>
      <c r="T16" s="25">
        <v>0</v>
      </c>
    </row>
    <row r="17" spans="1:20" x14ac:dyDescent="0.25">
      <c r="A17" s="4">
        <v>43316</v>
      </c>
      <c r="B17">
        <v>389</v>
      </c>
      <c r="C17" s="4">
        <v>43326</v>
      </c>
      <c r="D17">
        <v>62</v>
      </c>
      <c r="E17" s="4">
        <v>43336</v>
      </c>
      <c r="F17">
        <v>250</v>
      </c>
      <c r="G17" s="4">
        <v>43328</v>
      </c>
      <c r="J17" s="14" t="s">
        <v>417</v>
      </c>
      <c r="K17" s="14">
        <v>10</v>
      </c>
      <c r="S17" s="25" t="s">
        <v>47</v>
      </c>
      <c r="T17" s="25">
        <v>1535</v>
      </c>
    </row>
    <row r="18" spans="1:20" x14ac:dyDescent="0.25">
      <c r="A18" s="4">
        <v>43317</v>
      </c>
      <c r="B18">
        <v>137</v>
      </c>
      <c r="C18" s="4">
        <v>43327</v>
      </c>
      <c r="D18">
        <v>150</v>
      </c>
      <c r="E18" s="4">
        <v>43337</v>
      </c>
      <c r="F18">
        <v>274</v>
      </c>
      <c r="G18" s="4">
        <v>43329</v>
      </c>
      <c r="J18" s="14" t="s">
        <v>138</v>
      </c>
      <c r="K18" s="14">
        <v>45</v>
      </c>
      <c r="S18" s="25" t="s">
        <v>381</v>
      </c>
      <c r="T18" s="25">
        <v>0</v>
      </c>
    </row>
    <row r="19" spans="1:20" x14ac:dyDescent="0.25">
      <c r="A19" s="4">
        <v>43318</v>
      </c>
      <c r="B19">
        <v>182</v>
      </c>
      <c r="C19" s="4">
        <v>43328</v>
      </c>
      <c r="D19">
        <v>12</v>
      </c>
      <c r="E19" s="4">
        <v>43338</v>
      </c>
      <c r="G19" s="4">
        <v>43330</v>
      </c>
      <c r="J19" s="14" t="s">
        <v>423</v>
      </c>
      <c r="K19" s="14">
        <v>32</v>
      </c>
      <c r="S19" s="25" t="s">
        <v>6</v>
      </c>
      <c r="T19" s="25">
        <f>SUM(T13:T18)</f>
        <v>14076</v>
      </c>
    </row>
    <row r="20" spans="1:20" x14ac:dyDescent="0.25">
      <c r="A20" s="4">
        <v>43319</v>
      </c>
      <c r="B20">
        <v>232</v>
      </c>
      <c r="C20" s="4">
        <v>43329</v>
      </c>
      <c r="D20">
        <v>168</v>
      </c>
      <c r="E20" s="4">
        <v>43339</v>
      </c>
      <c r="G20" s="4">
        <v>43331</v>
      </c>
      <c r="J20" s="14" t="s">
        <v>55</v>
      </c>
      <c r="K20" s="14">
        <v>30</v>
      </c>
      <c r="L20">
        <f>SUM(K16:K20)</f>
        <v>137</v>
      </c>
      <c r="S20" s="25" t="s">
        <v>51</v>
      </c>
      <c r="T20" s="25">
        <f>SUM(T19/4)</f>
        <v>3519</v>
      </c>
    </row>
    <row r="21" spans="1:20" x14ac:dyDescent="0.25">
      <c r="A21" s="4">
        <v>43320</v>
      </c>
      <c r="B21">
        <v>19</v>
      </c>
      <c r="C21" s="4">
        <v>43330</v>
      </c>
      <c r="D21">
        <v>92</v>
      </c>
      <c r="E21" s="4">
        <v>43340</v>
      </c>
      <c r="G21" s="4">
        <v>43332</v>
      </c>
      <c r="I21" s="4">
        <v>43318</v>
      </c>
      <c r="J21" s="14" t="s">
        <v>424</v>
      </c>
      <c r="K21" s="14">
        <v>35</v>
      </c>
    </row>
    <row r="22" spans="1:20" x14ac:dyDescent="0.25">
      <c r="A22" s="4">
        <v>43321</v>
      </c>
      <c r="B22">
        <v>120</v>
      </c>
      <c r="C22" s="4">
        <v>43331</v>
      </c>
      <c r="D22">
        <v>768</v>
      </c>
      <c r="E22" s="4">
        <v>43341</v>
      </c>
      <c r="G22" s="4">
        <v>43333</v>
      </c>
      <c r="J22" s="14" t="s">
        <v>128</v>
      </c>
      <c r="K22" s="14">
        <v>79</v>
      </c>
    </row>
    <row r="23" spans="1:20" x14ac:dyDescent="0.25">
      <c r="A23" s="4">
        <v>43322</v>
      </c>
      <c r="B23">
        <v>177</v>
      </c>
      <c r="C23" s="4">
        <v>43332</v>
      </c>
      <c r="D23">
        <v>318</v>
      </c>
      <c r="E23" s="4">
        <v>43342</v>
      </c>
      <c r="G23" s="4">
        <v>43334</v>
      </c>
      <c r="J23" s="14" t="s">
        <v>259</v>
      </c>
      <c r="K23" s="14">
        <v>23</v>
      </c>
    </row>
    <row r="24" spans="1:20" x14ac:dyDescent="0.25">
      <c r="B24">
        <f>SUM(B14:B23)</f>
        <v>1347</v>
      </c>
      <c r="D24">
        <f>SUM(D14:D23,B24)</f>
        <v>3243</v>
      </c>
      <c r="E24" s="4">
        <v>43343</v>
      </c>
      <c r="G24" s="4">
        <v>43335</v>
      </c>
      <c r="J24" s="14" t="s">
        <v>425</v>
      </c>
      <c r="K24" s="14">
        <v>45</v>
      </c>
      <c r="L24">
        <f>SUM(K21:K24)</f>
        <v>182</v>
      </c>
    </row>
    <row r="25" spans="1:20" x14ac:dyDescent="0.25">
      <c r="F25">
        <f>SUM(F14:F24,D24)</f>
        <v>3769</v>
      </c>
      <c r="G25" s="4">
        <v>43336</v>
      </c>
      <c r="I25" s="4">
        <v>43319</v>
      </c>
      <c r="J25" s="13" t="s">
        <v>118</v>
      </c>
      <c r="K25" s="13">
        <v>55</v>
      </c>
    </row>
    <row r="26" spans="1:20" x14ac:dyDescent="0.25">
      <c r="G26" s="4">
        <v>43337</v>
      </c>
      <c r="J26" s="14" t="s">
        <v>58</v>
      </c>
      <c r="K26" s="14">
        <v>10</v>
      </c>
    </row>
    <row r="27" spans="1:20" x14ac:dyDescent="0.25">
      <c r="G27" s="4">
        <v>43338</v>
      </c>
      <c r="J27" s="14" t="s">
        <v>55</v>
      </c>
      <c r="K27" s="14">
        <v>100</v>
      </c>
    </row>
    <row r="28" spans="1:20" x14ac:dyDescent="0.25">
      <c r="G28" s="4">
        <v>43339</v>
      </c>
      <c r="J28" s="14" t="s">
        <v>426</v>
      </c>
      <c r="K28" s="14">
        <v>122</v>
      </c>
      <c r="L28">
        <f>SUM(K26:K28)</f>
        <v>232</v>
      </c>
    </row>
    <row r="29" spans="1:20" x14ac:dyDescent="0.25">
      <c r="G29" s="4">
        <v>43340</v>
      </c>
      <c r="I29" s="4">
        <v>43320</v>
      </c>
      <c r="J29" s="14" t="s">
        <v>427</v>
      </c>
      <c r="K29" s="14">
        <v>19</v>
      </c>
    </row>
    <row r="30" spans="1:20" x14ac:dyDescent="0.25">
      <c r="G30" s="4">
        <v>43341</v>
      </c>
      <c r="I30" s="4">
        <v>43321</v>
      </c>
      <c r="J30" s="14" t="s">
        <v>53</v>
      </c>
      <c r="K30" s="14">
        <v>120</v>
      </c>
    </row>
    <row r="31" spans="1:20" x14ac:dyDescent="0.25">
      <c r="G31" s="4">
        <v>43342</v>
      </c>
      <c r="J31" s="13" t="s">
        <v>114</v>
      </c>
      <c r="K31" s="13">
        <v>20</v>
      </c>
    </row>
    <row r="32" spans="1:20" x14ac:dyDescent="0.25">
      <c r="G32" s="4">
        <v>43343</v>
      </c>
      <c r="J32" s="13" t="s">
        <v>55</v>
      </c>
      <c r="K32" s="13">
        <v>23</v>
      </c>
    </row>
    <row r="33" spans="9:11" x14ac:dyDescent="0.25">
      <c r="I33" s="4">
        <v>43322</v>
      </c>
      <c r="J33" s="14" t="s">
        <v>19</v>
      </c>
      <c r="K33" s="14">
        <v>27</v>
      </c>
    </row>
    <row r="34" spans="9:11" x14ac:dyDescent="0.25">
      <c r="J34" s="13" t="s">
        <v>54</v>
      </c>
      <c r="K34" s="13">
        <v>17</v>
      </c>
    </row>
    <row r="35" spans="9:11" x14ac:dyDescent="0.25">
      <c r="J35" s="13" t="s">
        <v>60</v>
      </c>
      <c r="K35" s="13">
        <v>20</v>
      </c>
    </row>
    <row r="36" spans="9:11" x14ac:dyDescent="0.25">
      <c r="J36" s="13" t="s">
        <v>79</v>
      </c>
      <c r="K36" s="13">
        <v>36</v>
      </c>
    </row>
    <row r="37" spans="9:11" x14ac:dyDescent="0.25">
      <c r="I37" s="4"/>
      <c r="J37" s="14" t="s">
        <v>55</v>
      </c>
      <c r="K37" s="14">
        <v>150</v>
      </c>
    </row>
    <row r="38" spans="9:11" x14ac:dyDescent="0.25">
      <c r="I38" s="4">
        <v>43323</v>
      </c>
      <c r="J38" s="14" t="s">
        <v>88</v>
      </c>
      <c r="K38" s="14">
        <v>6</v>
      </c>
    </row>
    <row r="39" spans="9:11" x14ac:dyDescent="0.25">
      <c r="J39" s="13" t="s">
        <v>53</v>
      </c>
      <c r="K39" s="13">
        <v>80</v>
      </c>
    </row>
    <row r="40" spans="9:11" x14ac:dyDescent="0.25">
      <c r="J40" s="14" t="s">
        <v>54</v>
      </c>
      <c r="K40" s="14">
        <v>13</v>
      </c>
    </row>
    <row r="41" spans="9:11" x14ac:dyDescent="0.25">
      <c r="J41" s="14" t="s">
        <v>428</v>
      </c>
      <c r="K41" s="14">
        <v>5</v>
      </c>
    </row>
    <row r="42" spans="9:11" x14ac:dyDescent="0.25">
      <c r="J42" s="14" t="s">
        <v>54</v>
      </c>
      <c r="K42" s="14">
        <v>35</v>
      </c>
    </row>
    <row r="43" spans="9:11" x14ac:dyDescent="0.25">
      <c r="J43" s="14" t="s">
        <v>81</v>
      </c>
      <c r="K43" s="14">
        <v>5</v>
      </c>
    </row>
    <row r="44" spans="9:11" x14ac:dyDescent="0.25">
      <c r="I44" s="4">
        <v>43324</v>
      </c>
      <c r="J44" s="14" t="s">
        <v>19</v>
      </c>
      <c r="K44" s="14">
        <v>14</v>
      </c>
    </row>
    <row r="45" spans="9:11" x14ac:dyDescent="0.25">
      <c r="J45" s="14" t="s">
        <v>19</v>
      </c>
      <c r="K45" s="14">
        <v>36</v>
      </c>
    </row>
    <row r="46" spans="9:11" x14ac:dyDescent="0.25">
      <c r="J46" s="14" t="s">
        <v>79</v>
      </c>
      <c r="K46" s="14">
        <v>212</v>
      </c>
    </row>
    <row r="47" spans="9:11" x14ac:dyDescent="0.25">
      <c r="I47" s="4">
        <v>43325</v>
      </c>
    </row>
    <row r="48" spans="9:11" x14ac:dyDescent="0.25">
      <c r="I48" s="4">
        <v>43326</v>
      </c>
      <c r="J48" s="14" t="s">
        <v>19</v>
      </c>
      <c r="K48" s="14">
        <v>69</v>
      </c>
    </row>
    <row r="49" spans="9:12" x14ac:dyDescent="0.25">
      <c r="J49" s="14" t="s">
        <v>19</v>
      </c>
      <c r="K49" s="14">
        <v>8</v>
      </c>
    </row>
    <row r="50" spans="9:12" x14ac:dyDescent="0.25">
      <c r="J50" s="14" t="s">
        <v>118</v>
      </c>
      <c r="K50" s="14">
        <v>15</v>
      </c>
    </row>
    <row r="51" spans="9:12" x14ac:dyDescent="0.25">
      <c r="J51" s="14" t="s">
        <v>19</v>
      </c>
      <c r="K51" s="14">
        <v>8</v>
      </c>
    </row>
    <row r="52" spans="9:12" x14ac:dyDescent="0.25">
      <c r="J52" s="14" t="s">
        <v>19</v>
      </c>
      <c r="K52" s="14">
        <v>12</v>
      </c>
    </row>
    <row r="53" spans="9:12" x14ac:dyDescent="0.25">
      <c r="J53" s="14" t="s">
        <v>102</v>
      </c>
      <c r="K53" s="14">
        <v>150</v>
      </c>
      <c r="L53">
        <f>SUM(K48:K53)</f>
        <v>262</v>
      </c>
    </row>
    <row r="54" spans="9:12" x14ac:dyDescent="0.25">
      <c r="I54" s="4">
        <v>43327</v>
      </c>
      <c r="J54" s="14" t="s">
        <v>431</v>
      </c>
      <c r="K54" s="14">
        <v>150</v>
      </c>
    </row>
    <row r="55" spans="9:12" x14ac:dyDescent="0.25">
      <c r="I55" s="4">
        <v>43328</v>
      </c>
      <c r="J55" s="14" t="s">
        <v>19</v>
      </c>
      <c r="K55" s="14">
        <v>12</v>
      </c>
    </row>
    <row r="56" spans="9:12" x14ac:dyDescent="0.25">
      <c r="I56" s="4">
        <v>43329</v>
      </c>
      <c r="J56" s="14" t="s">
        <v>19</v>
      </c>
      <c r="K56" s="14">
        <v>37</v>
      </c>
    </row>
    <row r="57" spans="9:12" x14ac:dyDescent="0.25">
      <c r="J57" s="14" t="s">
        <v>82</v>
      </c>
      <c r="K57" s="14">
        <v>46</v>
      </c>
    </row>
    <row r="58" spans="9:12" x14ac:dyDescent="0.25">
      <c r="J58" s="14" t="s">
        <v>54</v>
      </c>
      <c r="K58" s="14">
        <v>10</v>
      </c>
    </row>
    <row r="59" spans="9:12" x14ac:dyDescent="0.25">
      <c r="J59" s="14" t="s">
        <v>81</v>
      </c>
      <c r="K59" s="14">
        <v>5</v>
      </c>
    </row>
    <row r="60" spans="9:12" x14ac:dyDescent="0.25">
      <c r="J60" s="13" t="s">
        <v>88</v>
      </c>
      <c r="K60" s="13">
        <v>63</v>
      </c>
    </row>
    <row r="61" spans="9:12" x14ac:dyDescent="0.25">
      <c r="J61" s="14" t="s">
        <v>55</v>
      </c>
      <c r="K61" s="14">
        <v>70</v>
      </c>
      <c r="L61">
        <f>SUM(K61,K59,K58,K57,K56)</f>
        <v>168</v>
      </c>
    </row>
    <row r="62" spans="9:12" x14ac:dyDescent="0.25">
      <c r="I62" s="4">
        <v>43330</v>
      </c>
      <c r="J62" s="13" t="s">
        <v>60</v>
      </c>
      <c r="K62" s="13">
        <v>20</v>
      </c>
    </row>
    <row r="63" spans="9:12" x14ac:dyDescent="0.25">
      <c r="J63" s="13" t="s">
        <v>199</v>
      </c>
      <c r="K63" s="13">
        <v>54</v>
      </c>
    </row>
    <row r="64" spans="9:12" x14ac:dyDescent="0.25">
      <c r="J64" s="14" t="s">
        <v>149</v>
      </c>
      <c r="K64" s="14">
        <v>32</v>
      </c>
    </row>
    <row r="65" spans="9:12" x14ac:dyDescent="0.25">
      <c r="J65" s="13" t="s">
        <v>55</v>
      </c>
      <c r="K65" s="13">
        <v>45</v>
      </c>
    </row>
    <row r="66" spans="9:12" x14ac:dyDescent="0.25">
      <c r="J66" s="14" t="s">
        <v>60</v>
      </c>
      <c r="K66" s="14">
        <v>60</v>
      </c>
    </row>
    <row r="67" spans="9:12" x14ac:dyDescent="0.25">
      <c r="I67" s="4">
        <v>43331</v>
      </c>
      <c r="J67" s="41" t="s">
        <v>102</v>
      </c>
      <c r="K67" s="41">
        <v>200</v>
      </c>
    </row>
    <row r="68" spans="9:12" x14ac:dyDescent="0.25">
      <c r="J68" s="14" t="s">
        <v>160</v>
      </c>
      <c r="K68" s="14">
        <v>300</v>
      </c>
    </row>
    <row r="69" spans="9:12" x14ac:dyDescent="0.25">
      <c r="J69" s="14" t="s">
        <v>55</v>
      </c>
      <c r="K69" s="14">
        <v>150</v>
      </c>
    </row>
    <row r="70" spans="9:12" x14ac:dyDescent="0.25">
      <c r="J70" s="14" t="s">
        <v>157</v>
      </c>
      <c r="K70" s="14">
        <v>88</v>
      </c>
    </row>
    <row r="71" spans="9:12" x14ac:dyDescent="0.25">
      <c r="J71" s="14" t="s">
        <v>149</v>
      </c>
      <c r="K71" s="14">
        <v>30</v>
      </c>
      <c r="L71">
        <f>SUM(K67:K71)</f>
        <v>768</v>
      </c>
    </row>
    <row r="72" spans="9:12" x14ac:dyDescent="0.25">
      <c r="I72" s="4">
        <v>43332</v>
      </c>
      <c r="J72" s="14" t="s">
        <v>118</v>
      </c>
      <c r="K72" s="14">
        <v>70</v>
      </c>
    </row>
    <row r="73" spans="9:12" x14ac:dyDescent="0.25">
      <c r="J73" s="14" t="s">
        <v>128</v>
      </c>
      <c r="K73" s="14">
        <v>33</v>
      </c>
    </row>
    <row r="74" spans="9:12" x14ac:dyDescent="0.25">
      <c r="J74" s="14" t="s">
        <v>55</v>
      </c>
      <c r="K74" s="14">
        <v>215</v>
      </c>
      <c r="L74">
        <f>SUM(K72:K74)</f>
        <v>318</v>
      </c>
    </row>
    <row r="75" spans="9:12" x14ac:dyDescent="0.25">
      <c r="I75" s="4">
        <v>43333</v>
      </c>
      <c r="J75" s="14" t="s">
        <v>89</v>
      </c>
      <c r="K75" s="14">
        <v>2</v>
      </c>
    </row>
    <row r="76" spans="9:12" x14ac:dyDescent="0.25">
      <c r="J76" s="13" t="s">
        <v>54</v>
      </c>
      <c r="K76" s="13">
        <v>40</v>
      </c>
    </row>
    <row r="77" spans="9:12" x14ac:dyDescent="0.25">
      <c r="J77" s="13" t="s">
        <v>55</v>
      </c>
      <c r="K77" s="13">
        <v>46</v>
      </c>
    </row>
    <row r="78" spans="9:12" x14ac:dyDescent="0.25">
      <c r="J78" s="13" t="s">
        <v>60</v>
      </c>
      <c r="K78" s="13">
        <v>20</v>
      </c>
    </row>
    <row r="79" spans="9:12" x14ac:dyDescent="0.25">
      <c r="I79" s="4">
        <v>43334</v>
      </c>
      <c r="J79" s="13" t="s">
        <v>60</v>
      </c>
      <c r="K79" s="13">
        <v>23</v>
      </c>
    </row>
    <row r="80" spans="9:12" x14ac:dyDescent="0.25">
      <c r="I80" s="4">
        <v>43335</v>
      </c>
      <c r="J80" s="13" t="s">
        <v>53</v>
      </c>
      <c r="K80" s="13">
        <v>54</v>
      </c>
    </row>
    <row r="81" spans="9:12" x14ac:dyDescent="0.25">
      <c r="J81" s="13" t="s">
        <v>248</v>
      </c>
      <c r="K81" s="13">
        <v>60</v>
      </c>
    </row>
    <row r="82" spans="9:12" x14ac:dyDescent="0.25">
      <c r="J82" s="13" t="s">
        <v>55</v>
      </c>
      <c r="K82" s="13">
        <v>46</v>
      </c>
    </row>
    <row r="83" spans="9:12" x14ac:dyDescent="0.25">
      <c r="I83" s="4">
        <v>43336</v>
      </c>
      <c r="J83" s="14" t="s">
        <v>53</v>
      </c>
      <c r="K83" s="14">
        <v>65</v>
      </c>
    </row>
    <row r="84" spans="9:12" x14ac:dyDescent="0.25">
      <c r="J84" s="14" t="s">
        <v>54</v>
      </c>
      <c r="K84" s="14">
        <v>35</v>
      </c>
    </row>
    <row r="85" spans="9:12" x14ac:dyDescent="0.25">
      <c r="J85" s="14" t="s">
        <v>55</v>
      </c>
      <c r="K85" s="14">
        <v>95</v>
      </c>
    </row>
    <row r="86" spans="9:12" x14ac:dyDescent="0.25">
      <c r="J86" s="14" t="s">
        <v>54</v>
      </c>
      <c r="K86" s="14">
        <v>55</v>
      </c>
      <c r="L86">
        <f>SUM(K83:K86)</f>
        <v>250</v>
      </c>
    </row>
    <row r="87" spans="9:12" x14ac:dyDescent="0.25">
      <c r="I87" s="4">
        <v>43337</v>
      </c>
      <c r="J87" s="14" t="s">
        <v>432</v>
      </c>
      <c r="K87" s="14">
        <v>170</v>
      </c>
    </row>
    <row r="88" spans="9:12" x14ac:dyDescent="0.25">
      <c r="J88" s="14" t="s">
        <v>433</v>
      </c>
      <c r="K88" s="14">
        <v>40</v>
      </c>
    </row>
    <row r="89" spans="9:12" x14ac:dyDescent="0.25">
      <c r="J89" s="14" t="s">
        <v>53</v>
      </c>
      <c r="K89" s="14">
        <v>64</v>
      </c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11"/>
  <sheetViews>
    <sheetView workbookViewId="0">
      <selection activeCell="F25" sqref="F25"/>
    </sheetView>
  </sheetViews>
  <sheetFormatPr defaultRowHeight="15" x14ac:dyDescent="0.25"/>
  <sheetData>
    <row r="1" spans="1:20" x14ac:dyDescent="0.25">
      <c r="A1" s="26" t="s">
        <v>0</v>
      </c>
      <c r="B1" s="26">
        <v>5000</v>
      </c>
      <c r="D1" t="s">
        <v>26</v>
      </c>
      <c r="E1">
        <v>36000</v>
      </c>
      <c r="G1" s="4">
        <v>43344</v>
      </c>
      <c r="H1" t="s">
        <v>436</v>
      </c>
      <c r="I1">
        <v>36</v>
      </c>
    </row>
    <row r="2" spans="1:20" x14ac:dyDescent="0.25">
      <c r="A2" s="26" t="s">
        <v>186</v>
      </c>
      <c r="B2" s="26">
        <v>4700</v>
      </c>
      <c r="D2" t="s">
        <v>8</v>
      </c>
      <c r="E2">
        <v>400</v>
      </c>
      <c r="G2" s="4"/>
      <c r="H2" t="s">
        <v>55</v>
      </c>
      <c r="I2">
        <v>96</v>
      </c>
    </row>
    <row r="3" spans="1:20" x14ac:dyDescent="0.25">
      <c r="A3" s="26" t="s">
        <v>37</v>
      </c>
      <c r="B3" s="26">
        <v>2500</v>
      </c>
      <c r="D3" t="s">
        <v>6</v>
      </c>
      <c r="E3">
        <f>SUM(E1:E2)</f>
        <v>36400</v>
      </c>
      <c r="G3" s="4">
        <v>43345</v>
      </c>
      <c r="H3" t="s">
        <v>58</v>
      </c>
      <c r="I3">
        <v>10</v>
      </c>
    </row>
    <row r="4" spans="1:20" x14ac:dyDescent="0.25">
      <c r="A4" s="26" t="s">
        <v>319</v>
      </c>
      <c r="B4" s="26">
        <v>4401</v>
      </c>
      <c r="G4" s="4"/>
      <c r="H4" t="s">
        <v>390</v>
      </c>
      <c r="I4">
        <v>50</v>
      </c>
    </row>
    <row r="5" spans="1:20" x14ac:dyDescent="0.25">
      <c r="A5" s="26" t="s">
        <v>13</v>
      </c>
      <c r="B5" s="26">
        <v>357</v>
      </c>
      <c r="D5" t="s">
        <v>99</v>
      </c>
      <c r="E5">
        <f>SUM(E3-B11)</f>
        <v>6678</v>
      </c>
      <c r="G5" s="4">
        <v>43346</v>
      </c>
      <c r="H5" t="s">
        <v>184</v>
      </c>
      <c r="I5">
        <v>30</v>
      </c>
      <c r="S5" t="s">
        <v>435</v>
      </c>
      <c r="T5">
        <v>5000</v>
      </c>
    </row>
    <row r="6" spans="1:20" x14ac:dyDescent="0.25">
      <c r="A6" s="26" t="s">
        <v>1</v>
      </c>
      <c r="B6" s="26">
        <v>1500</v>
      </c>
      <c r="D6" t="s">
        <v>40</v>
      </c>
      <c r="E6">
        <v>7000</v>
      </c>
      <c r="G6" s="4"/>
      <c r="H6" t="s">
        <v>53</v>
      </c>
      <c r="I6">
        <v>50</v>
      </c>
      <c r="S6" t="s">
        <v>429</v>
      </c>
      <c r="T6">
        <v>5000</v>
      </c>
    </row>
    <row r="7" spans="1:20" x14ac:dyDescent="0.25">
      <c r="A7" s="26" t="s">
        <v>220</v>
      </c>
      <c r="B7" s="26">
        <v>500</v>
      </c>
      <c r="D7" t="s">
        <v>29</v>
      </c>
      <c r="E7">
        <f>SUM(E5-E6)</f>
        <v>-322</v>
      </c>
      <c r="G7" s="4"/>
      <c r="H7" t="s">
        <v>54</v>
      </c>
      <c r="I7">
        <v>20</v>
      </c>
      <c r="S7" t="s">
        <v>430</v>
      </c>
      <c r="T7">
        <v>10000</v>
      </c>
    </row>
    <row r="8" spans="1:20" x14ac:dyDescent="0.25">
      <c r="A8" s="26" t="s">
        <v>3</v>
      </c>
      <c r="B8" s="26">
        <v>10764</v>
      </c>
      <c r="G8" s="4"/>
      <c r="H8" t="s">
        <v>55</v>
      </c>
      <c r="I8">
        <v>61</v>
      </c>
      <c r="S8" t="s">
        <v>115</v>
      </c>
      <c r="T8">
        <v>10000</v>
      </c>
    </row>
    <row r="9" spans="1:20" x14ac:dyDescent="0.25">
      <c r="G9" s="4">
        <v>43347</v>
      </c>
      <c r="H9" t="s">
        <v>19</v>
      </c>
      <c r="I9">
        <v>25</v>
      </c>
      <c r="S9" t="s">
        <v>434</v>
      </c>
      <c r="T9">
        <v>6000</v>
      </c>
    </row>
    <row r="10" spans="1:20" x14ac:dyDescent="0.25">
      <c r="G10" s="4"/>
      <c r="H10" t="s">
        <v>82</v>
      </c>
      <c r="I10">
        <v>30</v>
      </c>
      <c r="T10">
        <f>SUM(T5:T9)</f>
        <v>36000</v>
      </c>
    </row>
    <row r="11" spans="1:20" x14ac:dyDescent="0.25">
      <c r="A11" t="s">
        <v>6</v>
      </c>
      <c r="B11">
        <f>SUM(B1:B10)</f>
        <v>29722</v>
      </c>
      <c r="G11" s="4"/>
      <c r="H11" t="s">
        <v>55</v>
      </c>
      <c r="I11">
        <v>50</v>
      </c>
    </row>
    <row r="12" spans="1:20" x14ac:dyDescent="0.25">
      <c r="G12" s="4"/>
      <c r="H12" t="s">
        <v>436</v>
      </c>
      <c r="I12">
        <v>44</v>
      </c>
    </row>
    <row r="13" spans="1:20" x14ac:dyDescent="0.25">
      <c r="A13" s="4">
        <v>43344</v>
      </c>
      <c r="B13">
        <v>136</v>
      </c>
      <c r="C13" s="4">
        <v>43354</v>
      </c>
      <c r="D13">
        <v>388</v>
      </c>
      <c r="E13" s="4">
        <v>43364</v>
      </c>
      <c r="F13">
        <v>232</v>
      </c>
      <c r="G13" s="4"/>
      <c r="H13" t="s">
        <v>79</v>
      </c>
      <c r="I13">
        <v>24</v>
      </c>
      <c r="S13" s="25" t="s">
        <v>0</v>
      </c>
      <c r="T13" s="25">
        <v>10885</v>
      </c>
    </row>
    <row r="14" spans="1:20" x14ac:dyDescent="0.25">
      <c r="A14" s="4">
        <v>43345</v>
      </c>
      <c r="B14">
        <v>60</v>
      </c>
      <c r="C14" s="4">
        <v>43355</v>
      </c>
      <c r="D14">
        <v>483</v>
      </c>
      <c r="E14" s="4">
        <v>43365</v>
      </c>
      <c r="F14">
        <v>10</v>
      </c>
      <c r="G14" s="4">
        <v>43348</v>
      </c>
      <c r="H14" t="s">
        <v>82</v>
      </c>
      <c r="I14">
        <v>30</v>
      </c>
      <c r="S14" s="25" t="s">
        <v>89</v>
      </c>
      <c r="T14" s="25">
        <v>190</v>
      </c>
    </row>
    <row r="15" spans="1:20" x14ac:dyDescent="0.25">
      <c r="A15" s="4">
        <v>43346</v>
      </c>
      <c r="B15">
        <v>161</v>
      </c>
      <c r="C15" s="4">
        <v>43356</v>
      </c>
      <c r="D15">
        <v>495</v>
      </c>
      <c r="E15" s="4">
        <v>43366</v>
      </c>
      <c r="F15">
        <v>205</v>
      </c>
      <c r="G15" s="4"/>
      <c r="H15" t="s">
        <v>199</v>
      </c>
      <c r="I15">
        <v>150</v>
      </c>
      <c r="S15" s="25" t="s">
        <v>48</v>
      </c>
      <c r="T15" s="25">
        <v>1300</v>
      </c>
    </row>
    <row r="16" spans="1:20" x14ac:dyDescent="0.25">
      <c r="A16" s="4">
        <v>43347</v>
      </c>
      <c r="B16">
        <v>173</v>
      </c>
      <c r="C16" s="4">
        <v>43357</v>
      </c>
      <c r="D16">
        <v>368</v>
      </c>
      <c r="E16" s="4">
        <v>43367</v>
      </c>
      <c r="F16">
        <v>125</v>
      </c>
      <c r="G16" s="4"/>
      <c r="H16" t="s">
        <v>437</v>
      </c>
      <c r="I16">
        <v>10</v>
      </c>
      <c r="S16" s="25" t="s">
        <v>125</v>
      </c>
      <c r="T16" s="25">
        <v>0</v>
      </c>
    </row>
    <row r="17" spans="1:20" x14ac:dyDescent="0.25">
      <c r="A17" s="4">
        <v>43348</v>
      </c>
      <c r="B17">
        <v>1540</v>
      </c>
      <c r="C17" s="4">
        <v>43358</v>
      </c>
      <c r="D17">
        <v>338</v>
      </c>
      <c r="E17" s="4">
        <v>43368</v>
      </c>
      <c r="F17">
        <v>141</v>
      </c>
      <c r="G17" s="4"/>
      <c r="H17" t="s">
        <v>81</v>
      </c>
      <c r="I17">
        <v>900</v>
      </c>
      <c r="S17" s="25" t="s">
        <v>47</v>
      </c>
      <c r="T17" s="25">
        <v>1535</v>
      </c>
    </row>
    <row r="18" spans="1:20" x14ac:dyDescent="0.25">
      <c r="A18" s="4">
        <v>43349</v>
      </c>
      <c r="B18">
        <v>260</v>
      </c>
      <c r="C18" s="4">
        <v>43359</v>
      </c>
      <c r="D18">
        <v>489</v>
      </c>
      <c r="E18" s="4">
        <v>43369</v>
      </c>
      <c r="F18">
        <v>42</v>
      </c>
      <c r="G18" s="4"/>
      <c r="H18" t="s">
        <v>438</v>
      </c>
      <c r="I18">
        <v>400</v>
      </c>
      <c r="S18" s="25" t="s">
        <v>381</v>
      </c>
      <c r="T18" s="25">
        <v>0</v>
      </c>
    </row>
    <row r="19" spans="1:20" x14ac:dyDescent="0.25">
      <c r="A19" s="4">
        <v>43350</v>
      </c>
      <c r="B19">
        <v>520</v>
      </c>
      <c r="C19" s="4">
        <v>43360</v>
      </c>
      <c r="D19">
        <v>349</v>
      </c>
      <c r="E19" s="4">
        <v>43370</v>
      </c>
      <c r="F19">
        <v>69</v>
      </c>
      <c r="G19" s="4"/>
      <c r="H19" t="s">
        <v>439</v>
      </c>
      <c r="I19">
        <v>50</v>
      </c>
      <c r="J19">
        <f>SUM(I14:I19)</f>
        <v>1540</v>
      </c>
      <c r="S19" s="25" t="s">
        <v>6</v>
      </c>
      <c r="T19" s="25">
        <f>SUM(T13:T18)</f>
        <v>13910</v>
      </c>
    </row>
    <row r="20" spans="1:20" x14ac:dyDescent="0.25">
      <c r="A20" s="4">
        <v>43351</v>
      </c>
      <c r="B20">
        <v>1054</v>
      </c>
      <c r="C20" s="4">
        <v>43361</v>
      </c>
      <c r="D20">
        <v>385</v>
      </c>
      <c r="E20" s="4">
        <v>43371</v>
      </c>
      <c r="F20">
        <v>85</v>
      </c>
      <c r="G20" s="4">
        <v>43349</v>
      </c>
      <c r="H20" t="s">
        <v>54</v>
      </c>
      <c r="I20">
        <v>20</v>
      </c>
      <c r="S20" s="25" t="s">
        <v>51</v>
      </c>
      <c r="T20" s="25">
        <f>SUM(T19/3)</f>
        <v>4636.666666666667</v>
      </c>
    </row>
    <row r="21" spans="1:20" x14ac:dyDescent="0.25">
      <c r="A21" s="4">
        <v>43352</v>
      </c>
      <c r="B21">
        <v>110</v>
      </c>
      <c r="C21" s="4">
        <v>43362</v>
      </c>
      <c r="D21">
        <v>617</v>
      </c>
      <c r="E21" s="4">
        <v>43372</v>
      </c>
      <c r="F21">
        <v>200</v>
      </c>
      <c r="G21" s="4"/>
      <c r="H21" t="s">
        <v>53</v>
      </c>
      <c r="I21">
        <v>40</v>
      </c>
    </row>
    <row r="22" spans="1:20" x14ac:dyDescent="0.25">
      <c r="A22" s="4">
        <v>43353</v>
      </c>
      <c r="B22">
        <v>106</v>
      </c>
      <c r="C22" s="4">
        <v>43363</v>
      </c>
      <c r="D22">
        <v>68</v>
      </c>
      <c r="E22" s="4">
        <v>43373</v>
      </c>
      <c r="F22">
        <v>200</v>
      </c>
      <c r="G22" s="4"/>
      <c r="H22" t="s">
        <v>55</v>
      </c>
      <c r="I22">
        <v>100</v>
      </c>
      <c r="R22" t="s">
        <v>445</v>
      </c>
      <c r="S22">
        <v>43843</v>
      </c>
    </row>
    <row r="23" spans="1:20" x14ac:dyDescent="0.25">
      <c r="B23">
        <f>SUM(B13:B22)</f>
        <v>4120</v>
      </c>
      <c r="D23">
        <f>SUM(D13:D22,B23)</f>
        <v>8100</v>
      </c>
      <c r="E23" s="4"/>
      <c r="F23">
        <f>SUM(F13:F22,D23)</f>
        <v>9409</v>
      </c>
      <c r="H23" t="s">
        <v>102</v>
      </c>
      <c r="I23">
        <v>100</v>
      </c>
      <c r="J23">
        <f>SUM(I20:I23)</f>
        <v>260</v>
      </c>
      <c r="R23" t="s">
        <v>446</v>
      </c>
      <c r="S23">
        <v>38590</v>
      </c>
    </row>
    <row r="24" spans="1:20" x14ac:dyDescent="0.25">
      <c r="F24">
        <v>1300</v>
      </c>
      <c r="G24" s="4">
        <v>43350</v>
      </c>
      <c r="H24" t="s">
        <v>82</v>
      </c>
      <c r="I24">
        <v>100</v>
      </c>
      <c r="R24" t="s">
        <v>447</v>
      </c>
      <c r="S24">
        <f>SUM(S22-S23)</f>
        <v>5253</v>
      </c>
    </row>
    <row r="25" spans="1:20" x14ac:dyDescent="0.25">
      <c r="G25" s="4"/>
      <c r="H25" t="s">
        <v>440</v>
      </c>
      <c r="I25">
        <v>5</v>
      </c>
      <c r="R25" t="s">
        <v>186</v>
      </c>
      <c r="S25" s="41">
        <f>SUM(S28:S35)</f>
        <v>2933</v>
      </c>
    </row>
    <row r="26" spans="1:20" x14ac:dyDescent="0.25">
      <c r="G26" s="4"/>
      <c r="H26" t="s">
        <v>53</v>
      </c>
      <c r="I26">
        <v>35</v>
      </c>
      <c r="R26" t="s">
        <v>10</v>
      </c>
      <c r="S26" s="41">
        <f>SUM(S24-S25)</f>
        <v>2320</v>
      </c>
    </row>
    <row r="27" spans="1:20" x14ac:dyDescent="0.25">
      <c r="G27" s="4"/>
      <c r="H27" t="s">
        <v>54</v>
      </c>
      <c r="I27">
        <v>20</v>
      </c>
    </row>
    <row r="28" spans="1:20" x14ac:dyDescent="0.25">
      <c r="G28" s="4"/>
      <c r="H28" t="s">
        <v>441</v>
      </c>
      <c r="I28">
        <v>60</v>
      </c>
      <c r="R28" t="s">
        <v>186</v>
      </c>
      <c r="S28">
        <v>2500</v>
      </c>
    </row>
    <row r="29" spans="1:20" x14ac:dyDescent="0.25">
      <c r="H29" t="s">
        <v>102</v>
      </c>
      <c r="I29">
        <v>300</v>
      </c>
      <c r="J29">
        <f>SUM(I24:I29)</f>
        <v>520</v>
      </c>
      <c r="R29" t="s">
        <v>448</v>
      </c>
      <c r="S29">
        <v>433</v>
      </c>
    </row>
    <row r="30" spans="1:20" x14ac:dyDescent="0.25">
      <c r="G30" s="4">
        <v>43351</v>
      </c>
      <c r="H30" t="s">
        <v>60</v>
      </c>
      <c r="I30">
        <v>25</v>
      </c>
    </row>
    <row r="31" spans="1:20" x14ac:dyDescent="0.25">
      <c r="G31" s="4"/>
      <c r="H31" t="s">
        <v>54</v>
      </c>
      <c r="I31">
        <v>14</v>
      </c>
    </row>
    <row r="32" spans="1:20" x14ac:dyDescent="0.25">
      <c r="H32" t="s">
        <v>442</v>
      </c>
      <c r="I32">
        <v>1015</v>
      </c>
    </row>
    <row r="33" spans="7:11" x14ac:dyDescent="0.25">
      <c r="G33" s="4">
        <v>43352</v>
      </c>
      <c r="H33" t="s">
        <v>54</v>
      </c>
      <c r="I33">
        <v>10</v>
      </c>
    </row>
    <row r="34" spans="7:11" x14ac:dyDescent="0.25">
      <c r="H34" t="s">
        <v>443</v>
      </c>
      <c r="I34">
        <v>100</v>
      </c>
    </row>
    <row r="35" spans="7:11" x14ac:dyDescent="0.25">
      <c r="G35" s="4">
        <v>43353</v>
      </c>
      <c r="H35" t="s">
        <v>53</v>
      </c>
      <c r="I35">
        <v>12</v>
      </c>
    </row>
    <row r="36" spans="7:11" x14ac:dyDescent="0.25">
      <c r="H36" t="s">
        <v>54</v>
      </c>
      <c r="I36">
        <v>10</v>
      </c>
    </row>
    <row r="37" spans="7:11" x14ac:dyDescent="0.25">
      <c r="H37" t="s">
        <v>444</v>
      </c>
      <c r="I37">
        <v>25</v>
      </c>
    </row>
    <row r="38" spans="7:11" x14ac:dyDescent="0.25">
      <c r="H38" t="s">
        <v>278</v>
      </c>
      <c r="I38">
        <v>39</v>
      </c>
    </row>
    <row r="39" spans="7:11" x14ac:dyDescent="0.25">
      <c r="H39" t="s">
        <v>54</v>
      </c>
      <c r="I39">
        <v>20</v>
      </c>
      <c r="J39">
        <f>SUM(I35:I39)</f>
        <v>106</v>
      </c>
    </row>
    <row r="40" spans="7:11" x14ac:dyDescent="0.25">
      <c r="G40" s="4">
        <v>43354</v>
      </c>
      <c r="H40" t="s">
        <v>19</v>
      </c>
      <c r="I40">
        <v>25</v>
      </c>
    </row>
    <row r="41" spans="7:11" x14ac:dyDescent="0.25">
      <c r="H41" t="s">
        <v>60</v>
      </c>
      <c r="I41">
        <v>40</v>
      </c>
    </row>
    <row r="42" spans="7:11" x14ac:dyDescent="0.25">
      <c r="H42" t="s">
        <v>19</v>
      </c>
      <c r="I42">
        <v>23</v>
      </c>
    </row>
    <row r="43" spans="7:11" x14ac:dyDescent="0.25">
      <c r="H43" t="s">
        <v>102</v>
      </c>
      <c r="I43">
        <v>300</v>
      </c>
    </row>
    <row r="44" spans="7:11" x14ac:dyDescent="0.25">
      <c r="H44" t="s">
        <v>365</v>
      </c>
      <c r="I44">
        <v>245</v>
      </c>
    </row>
    <row r="45" spans="7:11" x14ac:dyDescent="0.25">
      <c r="G45" s="4">
        <v>43355</v>
      </c>
      <c r="H45" t="s">
        <v>448</v>
      </c>
      <c r="I45">
        <v>433</v>
      </c>
    </row>
    <row r="46" spans="7:11" x14ac:dyDescent="0.25">
      <c r="H46" t="s">
        <v>449</v>
      </c>
      <c r="I46">
        <v>30</v>
      </c>
    </row>
    <row r="47" spans="7:11" x14ac:dyDescent="0.25">
      <c r="H47" t="s">
        <v>450</v>
      </c>
      <c r="I47">
        <v>20</v>
      </c>
    </row>
    <row r="48" spans="7:11" x14ac:dyDescent="0.25">
      <c r="G48" s="4">
        <v>43356</v>
      </c>
      <c r="H48" t="s">
        <v>128</v>
      </c>
      <c r="I48">
        <v>47</v>
      </c>
      <c r="J48" s="49"/>
      <c r="K48" s="49"/>
    </row>
    <row r="49" spans="7:15" x14ac:dyDescent="0.25">
      <c r="H49" t="s">
        <v>82</v>
      </c>
      <c r="I49">
        <v>130</v>
      </c>
      <c r="J49" s="49"/>
      <c r="K49" s="49"/>
    </row>
    <row r="50" spans="7:15" x14ac:dyDescent="0.25">
      <c r="H50" t="s">
        <v>119</v>
      </c>
      <c r="I50">
        <v>245</v>
      </c>
      <c r="J50" s="49"/>
      <c r="K50" s="49"/>
    </row>
    <row r="51" spans="7:15" x14ac:dyDescent="0.25">
      <c r="H51" t="s">
        <v>54</v>
      </c>
      <c r="I51">
        <v>40</v>
      </c>
      <c r="J51" s="49"/>
      <c r="K51" s="49"/>
    </row>
    <row r="52" spans="7:15" x14ac:dyDescent="0.25">
      <c r="H52" t="s">
        <v>54</v>
      </c>
      <c r="I52">
        <v>33</v>
      </c>
      <c r="J52" s="49">
        <f>SUM(I48:I52)</f>
        <v>495</v>
      </c>
      <c r="K52" s="49"/>
    </row>
    <row r="53" spans="7:15" x14ac:dyDescent="0.25">
      <c r="G53" s="4">
        <v>43357</v>
      </c>
      <c r="H53" t="s">
        <v>199</v>
      </c>
      <c r="I53">
        <v>60</v>
      </c>
      <c r="J53" s="49"/>
      <c r="K53" s="49"/>
    </row>
    <row r="54" spans="7:15" x14ac:dyDescent="0.25">
      <c r="H54" t="s">
        <v>170</v>
      </c>
      <c r="I54">
        <v>308</v>
      </c>
    </row>
    <row r="55" spans="7:15" x14ac:dyDescent="0.25">
      <c r="G55" s="4">
        <v>43358</v>
      </c>
      <c r="H55" t="s">
        <v>451</v>
      </c>
      <c r="I55">
        <v>100</v>
      </c>
    </row>
    <row r="56" spans="7:15" x14ac:dyDescent="0.25">
      <c r="H56" t="s">
        <v>436</v>
      </c>
      <c r="I56">
        <v>80</v>
      </c>
    </row>
    <row r="57" spans="7:15" x14ac:dyDescent="0.25">
      <c r="H57" t="s">
        <v>58</v>
      </c>
      <c r="I57">
        <v>10</v>
      </c>
      <c r="N57" s="49"/>
      <c r="O57" s="49"/>
    </row>
    <row r="58" spans="7:15" x14ac:dyDescent="0.25">
      <c r="H58" t="s">
        <v>301</v>
      </c>
      <c r="I58">
        <v>38</v>
      </c>
      <c r="N58" s="49"/>
      <c r="O58" s="49"/>
    </row>
    <row r="59" spans="7:15" x14ac:dyDescent="0.25">
      <c r="H59" t="s">
        <v>164</v>
      </c>
      <c r="I59">
        <v>110</v>
      </c>
      <c r="J59">
        <f>SUM(I55:I59)</f>
        <v>338</v>
      </c>
      <c r="N59" s="49"/>
      <c r="O59" s="49"/>
    </row>
    <row r="60" spans="7:15" x14ac:dyDescent="0.25">
      <c r="G60" s="4">
        <v>43359</v>
      </c>
      <c r="H60" t="s">
        <v>417</v>
      </c>
      <c r="I60">
        <v>30</v>
      </c>
      <c r="N60" s="49"/>
      <c r="O60" s="49"/>
    </row>
    <row r="61" spans="7:15" x14ac:dyDescent="0.25">
      <c r="H61" t="s">
        <v>324</v>
      </c>
      <c r="I61">
        <v>180</v>
      </c>
      <c r="N61" s="49"/>
      <c r="O61" s="49"/>
    </row>
    <row r="62" spans="7:15" x14ac:dyDescent="0.25">
      <c r="H62" t="s">
        <v>301</v>
      </c>
      <c r="I62">
        <v>14</v>
      </c>
    </row>
    <row r="63" spans="7:15" x14ac:dyDescent="0.25">
      <c r="H63" t="s">
        <v>58</v>
      </c>
      <c r="I63">
        <v>10</v>
      </c>
    </row>
    <row r="64" spans="7:15" x14ac:dyDescent="0.25">
      <c r="H64" t="s">
        <v>201</v>
      </c>
      <c r="I64">
        <v>245</v>
      </c>
    </row>
    <row r="65" spans="7:11" x14ac:dyDescent="0.25">
      <c r="H65" t="s">
        <v>58</v>
      </c>
      <c r="I65">
        <v>10</v>
      </c>
      <c r="J65">
        <f>SUM(I60:I65)</f>
        <v>489</v>
      </c>
    </row>
    <row r="66" spans="7:11" x14ac:dyDescent="0.25">
      <c r="G66" s="4">
        <v>43360</v>
      </c>
      <c r="H66" t="s">
        <v>417</v>
      </c>
      <c r="I66">
        <v>10</v>
      </c>
      <c r="J66" s="49"/>
      <c r="K66" s="49"/>
    </row>
    <row r="67" spans="7:11" x14ac:dyDescent="0.25">
      <c r="H67" t="s">
        <v>389</v>
      </c>
      <c r="I67">
        <v>9</v>
      </c>
      <c r="J67" s="49"/>
      <c r="K67" s="49"/>
    </row>
    <row r="68" spans="7:11" x14ac:dyDescent="0.25">
      <c r="H68" t="s">
        <v>301</v>
      </c>
      <c r="I68">
        <v>30</v>
      </c>
      <c r="J68" s="49"/>
      <c r="K68" s="49"/>
    </row>
    <row r="69" spans="7:11" x14ac:dyDescent="0.25">
      <c r="H69" t="s">
        <v>452</v>
      </c>
      <c r="I69">
        <v>15</v>
      </c>
      <c r="J69" s="49"/>
      <c r="K69" s="49"/>
    </row>
    <row r="70" spans="7:11" x14ac:dyDescent="0.25">
      <c r="H70" t="s">
        <v>81</v>
      </c>
      <c r="I70">
        <v>265</v>
      </c>
      <c r="J70" s="49"/>
      <c r="K70" s="49"/>
    </row>
    <row r="71" spans="7:11" x14ac:dyDescent="0.25">
      <c r="H71" t="s">
        <v>54</v>
      </c>
      <c r="I71">
        <v>20</v>
      </c>
      <c r="J71" s="49">
        <f>SUM(I66:I71)</f>
        <v>349</v>
      </c>
      <c r="K71" s="49"/>
    </row>
    <row r="72" spans="7:11" x14ac:dyDescent="0.25">
      <c r="G72" s="4">
        <v>43361</v>
      </c>
      <c r="H72" t="s">
        <v>53</v>
      </c>
      <c r="I72">
        <v>30</v>
      </c>
      <c r="J72" s="49"/>
      <c r="K72" s="49"/>
    </row>
    <row r="73" spans="7:11" x14ac:dyDescent="0.25">
      <c r="H73" t="s">
        <v>389</v>
      </c>
      <c r="I73">
        <v>40</v>
      </c>
    </row>
    <row r="74" spans="7:11" x14ac:dyDescent="0.25">
      <c r="H74" t="s">
        <v>54</v>
      </c>
      <c r="I74">
        <v>20</v>
      </c>
    </row>
    <row r="75" spans="7:11" x14ac:dyDescent="0.25">
      <c r="H75" t="s">
        <v>453</v>
      </c>
      <c r="I75">
        <v>10</v>
      </c>
    </row>
    <row r="76" spans="7:11" x14ac:dyDescent="0.25">
      <c r="H76" t="s">
        <v>54</v>
      </c>
      <c r="I76">
        <v>20</v>
      </c>
    </row>
    <row r="77" spans="7:11" x14ac:dyDescent="0.25">
      <c r="H77" t="s">
        <v>81</v>
      </c>
      <c r="I77">
        <v>265</v>
      </c>
      <c r="J77">
        <f>SUM(I72:I77)</f>
        <v>385</v>
      </c>
    </row>
    <row r="78" spans="7:11" x14ac:dyDescent="0.25">
      <c r="G78" s="4">
        <v>43362</v>
      </c>
      <c r="H78" t="s">
        <v>232</v>
      </c>
      <c r="I78">
        <v>500</v>
      </c>
      <c r="J78" s="49"/>
      <c r="K78" s="49"/>
    </row>
    <row r="79" spans="7:11" x14ac:dyDescent="0.25">
      <c r="H79" t="s">
        <v>118</v>
      </c>
      <c r="I79">
        <v>16</v>
      </c>
      <c r="J79" s="49"/>
      <c r="K79" s="49"/>
    </row>
    <row r="80" spans="7:11" x14ac:dyDescent="0.25">
      <c r="H80" t="s">
        <v>53</v>
      </c>
      <c r="I80">
        <v>12</v>
      </c>
      <c r="J80" s="49"/>
      <c r="K80" s="49"/>
    </row>
    <row r="81" spans="7:11" x14ac:dyDescent="0.25">
      <c r="H81" t="s">
        <v>88</v>
      </c>
      <c r="I81">
        <v>24</v>
      </c>
      <c r="J81" s="49"/>
      <c r="K81" s="49"/>
    </row>
    <row r="82" spans="7:11" x14ac:dyDescent="0.25">
      <c r="H82" t="s">
        <v>55</v>
      </c>
      <c r="I82">
        <v>45</v>
      </c>
      <c r="J82" s="49"/>
      <c r="K82" s="49"/>
    </row>
    <row r="83" spans="7:11" x14ac:dyDescent="0.25">
      <c r="H83" t="s">
        <v>54</v>
      </c>
      <c r="I83">
        <v>20</v>
      </c>
      <c r="J83">
        <f>SUM(I78:I83)</f>
        <v>617</v>
      </c>
    </row>
    <row r="84" spans="7:11" x14ac:dyDescent="0.25">
      <c r="G84" s="4">
        <v>43363</v>
      </c>
      <c r="H84" t="s">
        <v>82</v>
      </c>
      <c r="I84">
        <v>30</v>
      </c>
    </row>
    <row r="85" spans="7:11" x14ac:dyDescent="0.25">
      <c r="H85" t="s">
        <v>54</v>
      </c>
      <c r="I85">
        <v>26</v>
      </c>
    </row>
    <row r="86" spans="7:11" x14ac:dyDescent="0.25">
      <c r="H86" t="s">
        <v>55</v>
      </c>
      <c r="I86">
        <v>0</v>
      </c>
    </row>
    <row r="87" spans="7:11" x14ac:dyDescent="0.25">
      <c r="H87" t="s">
        <v>389</v>
      </c>
      <c r="I87">
        <v>12</v>
      </c>
      <c r="J87">
        <f>SUM(I84:I87)</f>
        <v>68</v>
      </c>
    </row>
    <row r="88" spans="7:11" x14ac:dyDescent="0.25">
      <c r="G88" s="4">
        <v>43364</v>
      </c>
      <c r="H88" t="s">
        <v>53</v>
      </c>
      <c r="I88">
        <v>60</v>
      </c>
    </row>
    <row r="89" spans="7:11" x14ac:dyDescent="0.25">
      <c r="H89" t="s">
        <v>83</v>
      </c>
      <c r="I89">
        <v>52</v>
      </c>
    </row>
    <row r="90" spans="7:11" x14ac:dyDescent="0.25">
      <c r="H90" t="s">
        <v>403</v>
      </c>
      <c r="I90">
        <v>120</v>
      </c>
      <c r="J90">
        <f>SUM(I88:I90)</f>
        <v>232</v>
      </c>
    </row>
    <row r="91" spans="7:11" x14ac:dyDescent="0.25">
      <c r="G91" s="4">
        <v>43365</v>
      </c>
      <c r="H91" t="s">
        <v>54</v>
      </c>
      <c r="I91">
        <v>10</v>
      </c>
    </row>
    <row r="92" spans="7:11" x14ac:dyDescent="0.25">
      <c r="G92" s="4">
        <v>43366</v>
      </c>
      <c r="H92" t="s">
        <v>55</v>
      </c>
      <c r="I92">
        <v>170</v>
      </c>
    </row>
    <row r="93" spans="7:11" x14ac:dyDescent="0.25">
      <c r="H93" t="s">
        <v>54</v>
      </c>
      <c r="I93">
        <v>15</v>
      </c>
    </row>
    <row r="94" spans="7:11" x14ac:dyDescent="0.25">
      <c r="H94" t="s">
        <v>128</v>
      </c>
      <c r="I94">
        <v>20</v>
      </c>
    </row>
    <row r="95" spans="7:11" x14ac:dyDescent="0.25">
      <c r="G95" s="4">
        <v>43367</v>
      </c>
      <c r="H95" t="s">
        <v>77</v>
      </c>
      <c r="I95">
        <v>10</v>
      </c>
    </row>
    <row r="96" spans="7:11" x14ac:dyDescent="0.25">
      <c r="H96" t="s">
        <v>88</v>
      </c>
      <c r="I96">
        <v>95</v>
      </c>
    </row>
    <row r="97" spans="7:9" x14ac:dyDescent="0.25">
      <c r="H97" t="s">
        <v>54</v>
      </c>
      <c r="I97">
        <v>20</v>
      </c>
    </row>
    <row r="98" spans="7:9" x14ac:dyDescent="0.25">
      <c r="G98" s="4">
        <v>43368</v>
      </c>
      <c r="H98" t="s">
        <v>77</v>
      </c>
      <c r="I98">
        <v>10</v>
      </c>
    </row>
    <row r="99" spans="7:9" x14ac:dyDescent="0.25">
      <c r="H99" t="s">
        <v>130</v>
      </c>
      <c r="I99">
        <v>42</v>
      </c>
    </row>
    <row r="100" spans="7:9" x14ac:dyDescent="0.25">
      <c r="H100" t="s">
        <v>88</v>
      </c>
      <c r="I100">
        <v>89</v>
      </c>
    </row>
    <row r="101" spans="7:9" x14ac:dyDescent="0.25">
      <c r="G101" s="4">
        <v>43369</v>
      </c>
      <c r="H101" t="s">
        <v>54</v>
      </c>
      <c r="I101">
        <v>20</v>
      </c>
    </row>
    <row r="102" spans="7:9" x14ac:dyDescent="0.25">
      <c r="H102" t="s">
        <v>454</v>
      </c>
      <c r="I102">
        <v>12</v>
      </c>
    </row>
    <row r="103" spans="7:9" x14ac:dyDescent="0.25">
      <c r="H103" t="s">
        <v>54</v>
      </c>
      <c r="I103">
        <v>10</v>
      </c>
    </row>
    <row r="104" spans="7:9" x14ac:dyDescent="0.25">
      <c r="G104" s="4">
        <v>43370</v>
      </c>
      <c r="H104" t="s">
        <v>53</v>
      </c>
      <c r="I104">
        <v>25</v>
      </c>
    </row>
    <row r="105" spans="7:9" x14ac:dyDescent="0.25">
      <c r="H105" t="s">
        <v>54</v>
      </c>
      <c r="I105">
        <v>20</v>
      </c>
    </row>
    <row r="106" spans="7:9" x14ac:dyDescent="0.25">
      <c r="H106" t="s">
        <v>60</v>
      </c>
      <c r="I106">
        <v>24</v>
      </c>
    </row>
    <row r="107" spans="7:9" x14ac:dyDescent="0.25">
      <c r="G107" s="4">
        <v>43371</v>
      </c>
      <c r="H107" t="s">
        <v>54</v>
      </c>
      <c r="I107">
        <v>25</v>
      </c>
    </row>
    <row r="108" spans="7:9" x14ac:dyDescent="0.25">
      <c r="H108" t="s">
        <v>53</v>
      </c>
      <c r="I108">
        <v>60</v>
      </c>
    </row>
    <row r="109" spans="7:9" x14ac:dyDescent="0.25">
      <c r="H109" t="s">
        <v>81</v>
      </c>
      <c r="I109">
        <v>0</v>
      </c>
    </row>
    <row r="110" spans="7:9" x14ac:dyDescent="0.25">
      <c r="G110" s="4">
        <v>43372</v>
      </c>
      <c r="H110" s="55"/>
      <c r="I110" s="55">
        <v>400</v>
      </c>
    </row>
    <row r="111" spans="7:9" x14ac:dyDescent="0.25">
      <c r="G111" s="4">
        <v>43373</v>
      </c>
      <c r="H111" s="55"/>
      <c r="I111" s="55"/>
    </row>
  </sheetData>
  <mergeCells count="2">
    <mergeCell ref="H110:H111"/>
    <mergeCell ref="I110:I11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97"/>
  <sheetViews>
    <sheetView topLeftCell="A7" zoomScaleNormal="100" workbookViewId="0">
      <selection activeCell="G98" sqref="G98"/>
    </sheetView>
  </sheetViews>
  <sheetFormatPr defaultRowHeight="15" x14ac:dyDescent="0.25"/>
  <sheetData>
    <row r="1" spans="1:20" x14ac:dyDescent="0.25">
      <c r="A1" s="15" t="s">
        <v>0</v>
      </c>
      <c r="B1" s="15">
        <v>4388</v>
      </c>
      <c r="D1" t="s">
        <v>7</v>
      </c>
      <c r="E1">
        <v>68475</v>
      </c>
      <c r="G1" s="4">
        <v>43374</v>
      </c>
      <c r="H1" t="s">
        <v>88</v>
      </c>
      <c r="I1">
        <v>70</v>
      </c>
    </row>
    <row r="2" spans="1:20" x14ac:dyDescent="0.25">
      <c r="A2" s="15" t="s">
        <v>186</v>
      </c>
      <c r="B2" s="15">
        <v>4775</v>
      </c>
      <c r="D2" t="s">
        <v>243</v>
      </c>
      <c r="E2">
        <v>0</v>
      </c>
      <c r="H2" t="s">
        <v>54</v>
      </c>
      <c r="I2">
        <v>10</v>
      </c>
      <c r="S2" s="25" t="s">
        <v>0</v>
      </c>
      <c r="T2" s="25">
        <v>10885</v>
      </c>
    </row>
    <row r="3" spans="1:20" x14ac:dyDescent="0.25">
      <c r="A3" s="15" t="s">
        <v>37</v>
      </c>
      <c r="B3" s="15">
        <v>2500</v>
      </c>
      <c r="D3" t="s">
        <v>6</v>
      </c>
      <c r="E3">
        <f>SUM(E1:E2)</f>
        <v>68475</v>
      </c>
      <c r="G3" s="4">
        <v>43375</v>
      </c>
      <c r="H3" t="s">
        <v>54</v>
      </c>
      <c r="I3">
        <v>20</v>
      </c>
      <c r="S3" s="25" t="s">
        <v>89</v>
      </c>
      <c r="T3" s="25">
        <v>192</v>
      </c>
    </row>
    <row r="4" spans="1:20" x14ac:dyDescent="0.25">
      <c r="A4" s="15" t="s">
        <v>319</v>
      </c>
      <c r="B4" s="15">
        <v>4401</v>
      </c>
      <c r="H4" t="s">
        <v>128</v>
      </c>
      <c r="I4">
        <v>31</v>
      </c>
      <c r="S4" s="25" t="s">
        <v>125</v>
      </c>
      <c r="T4" s="25">
        <v>220</v>
      </c>
    </row>
    <row r="5" spans="1:20" x14ac:dyDescent="0.25">
      <c r="A5" s="15" t="s">
        <v>13</v>
      </c>
      <c r="B5" s="15">
        <v>357</v>
      </c>
      <c r="D5" t="s">
        <v>10</v>
      </c>
      <c r="E5">
        <f>SUM(E3-B10)</f>
        <v>42509</v>
      </c>
      <c r="H5" t="s">
        <v>315</v>
      </c>
      <c r="I5">
        <v>27</v>
      </c>
      <c r="S5" s="25" t="s">
        <v>47</v>
      </c>
      <c r="T5" s="25">
        <v>1152</v>
      </c>
    </row>
    <row r="6" spans="1:20" x14ac:dyDescent="0.25">
      <c r="A6" s="15" t="s">
        <v>1</v>
      </c>
      <c r="B6" s="15">
        <v>1500</v>
      </c>
      <c r="D6" t="s">
        <v>40</v>
      </c>
      <c r="E6">
        <v>6000</v>
      </c>
      <c r="H6" t="s">
        <v>88</v>
      </c>
      <c r="I6">
        <v>16</v>
      </c>
      <c r="S6" s="25" t="s">
        <v>381</v>
      </c>
      <c r="T6" s="25">
        <v>150</v>
      </c>
    </row>
    <row r="7" spans="1:20" x14ac:dyDescent="0.25">
      <c r="A7" s="15" t="s">
        <v>220</v>
      </c>
      <c r="B7" s="15">
        <v>500</v>
      </c>
      <c r="E7">
        <f>SUM(E5-E6)</f>
        <v>36509</v>
      </c>
      <c r="G7" s="4">
        <v>43376</v>
      </c>
      <c r="H7" t="s">
        <v>82</v>
      </c>
      <c r="I7">
        <v>30</v>
      </c>
      <c r="S7" s="25" t="s">
        <v>6</v>
      </c>
      <c r="T7" s="25">
        <f>SUM(T2:T6)</f>
        <v>12599</v>
      </c>
    </row>
    <row r="8" spans="1:20" x14ac:dyDescent="0.25">
      <c r="A8" s="15" t="s">
        <v>3</v>
      </c>
      <c r="B8" s="15">
        <v>6545</v>
      </c>
      <c r="D8" t="s">
        <v>5</v>
      </c>
      <c r="E8">
        <v>12421</v>
      </c>
      <c r="H8" t="s">
        <v>53</v>
      </c>
      <c r="I8">
        <v>30</v>
      </c>
      <c r="S8" s="25" t="s">
        <v>51</v>
      </c>
      <c r="T8" s="25">
        <v>4200</v>
      </c>
    </row>
    <row r="9" spans="1:20" x14ac:dyDescent="0.25">
      <c r="A9" s="50" t="s">
        <v>19</v>
      </c>
      <c r="B9" s="50">
        <v>1000</v>
      </c>
      <c r="D9" t="s">
        <v>10</v>
      </c>
      <c r="E9" s="6">
        <f>SUM(E7-E8)</f>
        <v>24088</v>
      </c>
      <c r="H9" t="s">
        <v>174</v>
      </c>
      <c r="I9">
        <v>30</v>
      </c>
    </row>
    <row r="10" spans="1:20" x14ac:dyDescent="0.25">
      <c r="A10" s="14" t="s">
        <v>6</v>
      </c>
      <c r="B10">
        <f>SUM(B1:B9)</f>
        <v>25966</v>
      </c>
      <c r="D10" t="s">
        <v>310</v>
      </c>
      <c r="E10">
        <v>5000</v>
      </c>
      <c r="H10" t="s">
        <v>54</v>
      </c>
      <c r="I10">
        <v>10</v>
      </c>
    </row>
    <row r="11" spans="1:20" x14ac:dyDescent="0.25">
      <c r="E11">
        <f>SUM(E9-E10)</f>
        <v>19088</v>
      </c>
      <c r="H11" t="s">
        <v>55</v>
      </c>
      <c r="I11">
        <v>25</v>
      </c>
      <c r="P11">
        <v>3976</v>
      </c>
    </row>
    <row r="12" spans="1:20" x14ac:dyDescent="0.25">
      <c r="G12" s="4">
        <v>43377</v>
      </c>
      <c r="H12" t="s">
        <v>81</v>
      </c>
      <c r="I12">
        <v>385</v>
      </c>
      <c r="P12">
        <v>2569</v>
      </c>
    </row>
    <row r="13" spans="1:20" x14ac:dyDescent="0.25">
      <c r="A13" s="4">
        <v>43374</v>
      </c>
      <c r="B13">
        <v>80</v>
      </c>
      <c r="C13" s="4">
        <v>43384</v>
      </c>
      <c r="D13">
        <v>201</v>
      </c>
      <c r="E13" s="4">
        <v>43394</v>
      </c>
      <c r="F13">
        <v>136</v>
      </c>
      <c r="H13" t="s">
        <v>54</v>
      </c>
      <c r="I13">
        <v>20</v>
      </c>
      <c r="P13">
        <f>SUM(P11:P12)</f>
        <v>6545</v>
      </c>
    </row>
    <row r="14" spans="1:20" x14ac:dyDescent="0.25">
      <c r="A14" s="4">
        <v>43375</v>
      </c>
      <c r="B14">
        <v>94</v>
      </c>
      <c r="C14" s="4">
        <v>43385</v>
      </c>
      <c r="D14">
        <v>284</v>
      </c>
      <c r="E14" s="4">
        <v>43395</v>
      </c>
      <c r="F14">
        <v>948</v>
      </c>
      <c r="H14" t="s">
        <v>124</v>
      </c>
      <c r="I14">
        <v>50</v>
      </c>
    </row>
    <row r="15" spans="1:20" x14ac:dyDescent="0.25">
      <c r="A15" s="4">
        <v>43376</v>
      </c>
      <c r="B15">
        <v>125</v>
      </c>
      <c r="C15" s="4">
        <v>43386</v>
      </c>
      <c r="D15">
        <v>40</v>
      </c>
      <c r="E15" s="4">
        <v>43396</v>
      </c>
      <c r="F15">
        <v>101</v>
      </c>
      <c r="H15" t="s">
        <v>79</v>
      </c>
      <c r="I15">
        <v>24</v>
      </c>
      <c r="J15">
        <f>SUM(I12:I15)</f>
        <v>479</v>
      </c>
    </row>
    <row r="16" spans="1:20" x14ac:dyDescent="0.25">
      <c r="A16" s="4">
        <v>43377</v>
      </c>
      <c r="B16">
        <v>479</v>
      </c>
      <c r="C16" s="4">
        <v>43387</v>
      </c>
      <c r="D16">
        <v>130</v>
      </c>
      <c r="E16" s="4">
        <v>43397</v>
      </c>
      <c r="F16">
        <v>112</v>
      </c>
      <c r="G16" s="4">
        <v>43378</v>
      </c>
      <c r="H16" t="s">
        <v>19</v>
      </c>
      <c r="I16">
        <v>13</v>
      </c>
    </row>
    <row r="17" spans="1:10" x14ac:dyDescent="0.25">
      <c r="A17" s="4">
        <v>43378</v>
      </c>
      <c r="B17">
        <v>123</v>
      </c>
      <c r="C17" s="4">
        <v>43388</v>
      </c>
      <c r="D17">
        <v>125</v>
      </c>
      <c r="E17" s="4">
        <v>43398</v>
      </c>
      <c r="F17">
        <v>257</v>
      </c>
      <c r="H17" t="s">
        <v>343</v>
      </c>
      <c r="I17">
        <v>70</v>
      </c>
    </row>
    <row r="18" spans="1:10" x14ac:dyDescent="0.25">
      <c r="A18" s="4">
        <v>43379</v>
      </c>
      <c r="B18">
        <v>140</v>
      </c>
      <c r="C18" s="4">
        <v>43389</v>
      </c>
      <c r="D18">
        <v>55</v>
      </c>
      <c r="E18" s="4">
        <v>43399</v>
      </c>
      <c r="F18">
        <v>175</v>
      </c>
      <c r="H18" t="s">
        <v>88</v>
      </c>
      <c r="I18">
        <v>40</v>
      </c>
    </row>
    <row r="19" spans="1:10" x14ac:dyDescent="0.25">
      <c r="A19" s="4">
        <v>43380</v>
      </c>
      <c r="B19">
        <v>51</v>
      </c>
      <c r="C19" s="4">
        <v>43390</v>
      </c>
      <c r="D19">
        <v>150</v>
      </c>
      <c r="E19" s="4">
        <v>43400</v>
      </c>
      <c r="F19">
        <v>57</v>
      </c>
      <c r="G19" s="4">
        <v>43379</v>
      </c>
      <c r="H19" t="s">
        <v>455</v>
      </c>
      <c r="I19">
        <v>20</v>
      </c>
    </row>
    <row r="20" spans="1:10" x14ac:dyDescent="0.25">
      <c r="A20" s="4">
        <v>43381</v>
      </c>
      <c r="B20">
        <v>62</v>
      </c>
      <c r="C20" s="4">
        <v>43391</v>
      </c>
      <c r="D20">
        <v>674</v>
      </c>
      <c r="E20" s="4">
        <v>43401</v>
      </c>
      <c r="F20">
        <v>200</v>
      </c>
      <c r="H20" t="s">
        <v>160</v>
      </c>
      <c r="I20">
        <v>120</v>
      </c>
    </row>
    <row r="21" spans="1:10" x14ac:dyDescent="0.25">
      <c r="A21" s="4">
        <v>43382</v>
      </c>
      <c r="B21">
        <v>291</v>
      </c>
      <c r="C21" s="4">
        <v>43392</v>
      </c>
      <c r="D21">
        <v>136</v>
      </c>
      <c r="E21" s="4">
        <v>43402</v>
      </c>
      <c r="F21">
        <v>68</v>
      </c>
      <c r="G21" s="4">
        <v>43380</v>
      </c>
      <c r="H21" t="s">
        <v>19</v>
      </c>
      <c r="I21">
        <v>36</v>
      </c>
    </row>
    <row r="22" spans="1:10" x14ac:dyDescent="0.25">
      <c r="A22" s="4">
        <v>43383</v>
      </c>
      <c r="B22">
        <v>135</v>
      </c>
      <c r="C22" s="4">
        <v>43393</v>
      </c>
      <c r="D22">
        <v>0</v>
      </c>
      <c r="E22" s="4">
        <v>43403</v>
      </c>
      <c r="F22">
        <v>168</v>
      </c>
      <c r="H22" t="s">
        <v>83</v>
      </c>
      <c r="I22">
        <v>15</v>
      </c>
    </row>
    <row r="23" spans="1:10" x14ac:dyDescent="0.25">
      <c r="E23" s="4">
        <v>43404</v>
      </c>
      <c r="F23">
        <v>60</v>
      </c>
      <c r="G23" s="4">
        <v>43381</v>
      </c>
      <c r="H23" t="s">
        <v>147</v>
      </c>
      <c r="I23">
        <v>23</v>
      </c>
    </row>
    <row r="24" spans="1:10" x14ac:dyDescent="0.25">
      <c r="B24">
        <f>SUM(B13:B22)</f>
        <v>1580</v>
      </c>
      <c r="D24">
        <f>SUM(D13:D22,B24)</f>
        <v>3375</v>
      </c>
      <c r="F24">
        <f>SUM(F13:F23,D24)</f>
        <v>5657</v>
      </c>
      <c r="H24" t="s">
        <v>118</v>
      </c>
      <c r="I24">
        <v>9</v>
      </c>
    </row>
    <row r="25" spans="1:10" x14ac:dyDescent="0.25">
      <c r="H25" t="s">
        <v>55</v>
      </c>
      <c r="I25">
        <v>30</v>
      </c>
    </row>
    <row r="26" spans="1:10" x14ac:dyDescent="0.25">
      <c r="G26" s="4">
        <v>43382</v>
      </c>
      <c r="H26" t="s">
        <v>184</v>
      </c>
      <c r="I26">
        <v>30</v>
      </c>
    </row>
    <row r="27" spans="1:10" x14ac:dyDescent="0.25">
      <c r="H27" t="s">
        <v>53</v>
      </c>
      <c r="I27">
        <v>60</v>
      </c>
    </row>
    <row r="28" spans="1:10" x14ac:dyDescent="0.25">
      <c r="H28" t="s">
        <v>54</v>
      </c>
      <c r="I28">
        <v>16</v>
      </c>
    </row>
    <row r="29" spans="1:10" x14ac:dyDescent="0.25">
      <c r="H29" t="s">
        <v>456</v>
      </c>
      <c r="I29">
        <v>150</v>
      </c>
    </row>
    <row r="30" spans="1:10" x14ac:dyDescent="0.25">
      <c r="H30" t="s">
        <v>60</v>
      </c>
      <c r="I30">
        <v>35</v>
      </c>
      <c r="J30">
        <f>SUM(I26:I30)</f>
        <v>291</v>
      </c>
    </row>
    <row r="31" spans="1:10" x14ac:dyDescent="0.25">
      <c r="G31" s="4">
        <v>43383</v>
      </c>
      <c r="H31" t="s">
        <v>457</v>
      </c>
      <c r="I31">
        <v>5</v>
      </c>
    </row>
    <row r="32" spans="1:10" x14ac:dyDescent="0.25">
      <c r="H32" t="s">
        <v>55</v>
      </c>
      <c r="I32">
        <v>130</v>
      </c>
    </row>
    <row r="33" spans="7:10" x14ac:dyDescent="0.25">
      <c r="G33" s="4">
        <v>43384</v>
      </c>
      <c r="H33" t="s">
        <v>82</v>
      </c>
      <c r="I33">
        <v>30</v>
      </c>
    </row>
    <row r="34" spans="7:10" x14ac:dyDescent="0.25">
      <c r="H34" t="s">
        <v>53</v>
      </c>
      <c r="I34">
        <v>50</v>
      </c>
    </row>
    <row r="35" spans="7:10" x14ac:dyDescent="0.25">
      <c r="H35" t="s">
        <v>55</v>
      </c>
      <c r="I35">
        <v>105</v>
      </c>
    </row>
    <row r="36" spans="7:10" x14ac:dyDescent="0.25">
      <c r="H36" t="s">
        <v>58</v>
      </c>
      <c r="I36">
        <v>16</v>
      </c>
      <c r="J36">
        <f>SUM(I33:I36)</f>
        <v>201</v>
      </c>
    </row>
    <row r="37" spans="7:10" x14ac:dyDescent="0.25">
      <c r="G37" s="4">
        <v>43385</v>
      </c>
      <c r="H37" t="s">
        <v>82</v>
      </c>
      <c r="I37">
        <v>30</v>
      </c>
    </row>
    <row r="38" spans="7:10" x14ac:dyDescent="0.25">
      <c r="H38" t="s">
        <v>53</v>
      </c>
      <c r="I38">
        <v>60</v>
      </c>
    </row>
    <row r="39" spans="7:10" x14ac:dyDescent="0.25">
      <c r="H39" t="s">
        <v>88</v>
      </c>
      <c r="I39">
        <v>124</v>
      </c>
    </row>
    <row r="40" spans="7:10" x14ac:dyDescent="0.25">
      <c r="H40" t="s">
        <v>458</v>
      </c>
      <c r="I40">
        <v>70</v>
      </c>
      <c r="J40">
        <f>SUM(I37:I40)</f>
        <v>284</v>
      </c>
    </row>
    <row r="41" spans="7:10" x14ac:dyDescent="0.25">
      <c r="G41" s="4">
        <v>43386</v>
      </c>
      <c r="H41" t="s">
        <v>54</v>
      </c>
      <c r="I41">
        <v>40</v>
      </c>
      <c r="J41">
        <v>40</v>
      </c>
    </row>
    <row r="42" spans="7:10" x14ac:dyDescent="0.25">
      <c r="G42" s="4">
        <v>43387</v>
      </c>
      <c r="H42" t="s">
        <v>334</v>
      </c>
      <c r="I42">
        <v>50</v>
      </c>
    </row>
    <row r="43" spans="7:10" x14ac:dyDescent="0.25">
      <c r="H43" t="s">
        <v>55</v>
      </c>
      <c r="I43">
        <v>80</v>
      </c>
      <c r="J43">
        <v>130</v>
      </c>
    </row>
    <row r="44" spans="7:10" x14ac:dyDescent="0.25">
      <c r="G44" s="4">
        <v>43388</v>
      </c>
      <c r="H44" t="s">
        <v>77</v>
      </c>
      <c r="I44">
        <v>10</v>
      </c>
    </row>
    <row r="45" spans="7:10" x14ac:dyDescent="0.25">
      <c r="H45" t="s">
        <v>128</v>
      </c>
      <c r="I45">
        <v>60</v>
      </c>
    </row>
    <row r="46" spans="7:10" x14ac:dyDescent="0.25">
      <c r="H46" t="s">
        <v>305</v>
      </c>
      <c r="I46">
        <v>35</v>
      </c>
    </row>
    <row r="47" spans="7:10" x14ac:dyDescent="0.25">
      <c r="H47" t="s">
        <v>54</v>
      </c>
      <c r="I47">
        <v>20</v>
      </c>
      <c r="J47">
        <v>125</v>
      </c>
    </row>
    <row r="48" spans="7:10" x14ac:dyDescent="0.25">
      <c r="G48" s="4">
        <v>43389</v>
      </c>
      <c r="H48" t="s">
        <v>459</v>
      </c>
      <c r="I48">
        <v>5</v>
      </c>
    </row>
    <row r="49" spans="7:10" x14ac:dyDescent="0.25">
      <c r="H49" t="s">
        <v>118</v>
      </c>
      <c r="I49">
        <v>20</v>
      </c>
    </row>
    <row r="50" spans="7:10" x14ac:dyDescent="0.25">
      <c r="H50" t="s">
        <v>157</v>
      </c>
      <c r="I50">
        <v>10</v>
      </c>
    </row>
    <row r="51" spans="7:10" x14ac:dyDescent="0.25">
      <c r="H51" t="s">
        <v>54</v>
      </c>
      <c r="I51">
        <v>20</v>
      </c>
    </row>
    <row r="52" spans="7:10" x14ac:dyDescent="0.25">
      <c r="G52" s="4">
        <v>43390</v>
      </c>
      <c r="H52" t="s">
        <v>82</v>
      </c>
      <c r="I52">
        <v>30</v>
      </c>
    </row>
    <row r="53" spans="7:10" x14ac:dyDescent="0.25">
      <c r="H53" t="s">
        <v>53</v>
      </c>
      <c r="I53">
        <v>65</v>
      </c>
    </row>
    <row r="54" spans="7:10" x14ac:dyDescent="0.25">
      <c r="H54" t="s">
        <v>461</v>
      </c>
      <c r="I54">
        <v>55</v>
      </c>
      <c r="J54">
        <f>SUM(I52:I54)</f>
        <v>150</v>
      </c>
    </row>
    <row r="55" spans="7:10" x14ac:dyDescent="0.25">
      <c r="G55" s="4">
        <v>43391</v>
      </c>
      <c r="H55" t="s">
        <v>82</v>
      </c>
      <c r="I55">
        <v>38</v>
      </c>
    </row>
    <row r="56" spans="7:10" x14ac:dyDescent="0.25">
      <c r="H56" t="s">
        <v>53</v>
      </c>
      <c r="I56">
        <v>60</v>
      </c>
    </row>
    <row r="57" spans="7:10" x14ac:dyDescent="0.25">
      <c r="H57" t="s">
        <v>81</v>
      </c>
      <c r="I57">
        <v>276</v>
      </c>
    </row>
    <row r="58" spans="7:10" x14ac:dyDescent="0.25">
      <c r="H58" t="s">
        <v>102</v>
      </c>
      <c r="I58">
        <v>300</v>
      </c>
      <c r="J58">
        <f>SUM(I55:I58)</f>
        <v>674</v>
      </c>
    </row>
    <row r="59" spans="7:10" x14ac:dyDescent="0.25">
      <c r="G59" s="4">
        <v>43392</v>
      </c>
      <c r="H59" t="s">
        <v>102</v>
      </c>
      <c r="I59">
        <v>100</v>
      </c>
    </row>
    <row r="60" spans="7:10" x14ac:dyDescent="0.25">
      <c r="H60" t="s">
        <v>19</v>
      </c>
      <c r="I60">
        <v>36</v>
      </c>
    </row>
    <row r="61" spans="7:10" x14ac:dyDescent="0.25">
      <c r="G61" s="4">
        <v>43394</v>
      </c>
      <c r="H61" t="s">
        <v>102</v>
      </c>
      <c r="I61">
        <v>100</v>
      </c>
    </row>
    <row r="62" spans="7:10" x14ac:dyDescent="0.25">
      <c r="H62" t="s">
        <v>56</v>
      </c>
      <c r="I62">
        <v>36</v>
      </c>
    </row>
    <row r="63" spans="7:10" x14ac:dyDescent="0.25">
      <c r="G63" s="4">
        <v>43395</v>
      </c>
      <c r="H63" t="s">
        <v>81</v>
      </c>
      <c r="I63">
        <v>246</v>
      </c>
    </row>
    <row r="64" spans="7:10" x14ac:dyDescent="0.25">
      <c r="H64" t="s">
        <v>462</v>
      </c>
      <c r="I64">
        <v>600</v>
      </c>
    </row>
    <row r="65" spans="7:10" x14ac:dyDescent="0.25">
      <c r="H65" t="s">
        <v>88</v>
      </c>
      <c r="I65">
        <v>40</v>
      </c>
    </row>
    <row r="66" spans="7:10" x14ac:dyDescent="0.25">
      <c r="H66" t="s">
        <v>128</v>
      </c>
      <c r="I66">
        <v>62</v>
      </c>
      <c r="J66">
        <f>SUM(I66,I65,I64,I63)</f>
        <v>948</v>
      </c>
    </row>
    <row r="67" spans="7:10" x14ac:dyDescent="0.25">
      <c r="G67" s="4">
        <v>43396</v>
      </c>
      <c r="H67" t="s">
        <v>82</v>
      </c>
      <c r="I67">
        <v>30</v>
      </c>
    </row>
    <row r="68" spans="7:10" x14ac:dyDescent="0.25">
      <c r="H68" t="s">
        <v>54</v>
      </c>
      <c r="I68">
        <v>16</v>
      </c>
    </row>
    <row r="69" spans="7:10" x14ac:dyDescent="0.25">
      <c r="H69" t="s">
        <v>55</v>
      </c>
      <c r="I69">
        <v>55</v>
      </c>
      <c r="J69">
        <f>SUM(I69,I68,I67)</f>
        <v>101</v>
      </c>
    </row>
    <row r="70" spans="7:10" x14ac:dyDescent="0.25">
      <c r="G70" s="4">
        <v>43397</v>
      </c>
      <c r="H70" t="s">
        <v>82</v>
      </c>
      <c r="I70">
        <v>30</v>
      </c>
    </row>
    <row r="71" spans="7:10" x14ac:dyDescent="0.25">
      <c r="H71" t="s">
        <v>53</v>
      </c>
      <c r="I71">
        <v>12</v>
      </c>
    </row>
    <row r="72" spans="7:10" x14ac:dyDescent="0.25">
      <c r="H72" t="s">
        <v>458</v>
      </c>
      <c r="I72">
        <v>20</v>
      </c>
    </row>
    <row r="73" spans="7:10" x14ac:dyDescent="0.25">
      <c r="H73" t="s">
        <v>185</v>
      </c>
      <c r="I73">
        <v>50</v>
      </c>
    </row>
    <row r="74" spans="7:10" x14ac:dyDescent="0.25">
      <c r="G74" s="4">
        <v>43398</v>
      </c>
      <c r="H74" t="s">
        <v>82</v>
      </c>
      <c r="I74">
        <v>15</v>
      </c>
    </row>
    <row r="75" spans="7:10" x14ac:dyDescent="0.25">
      <c r="H75" t="s">
        <v>53</v>
      </c>
      <c r="I75">
        <v>60</v>
      </c>
    </row>
    <row r="76" spans="7:10" x14ac:dyDescent="0.25">
      <c r="H76" t="s">
        <v>54</v>
      </c>
      <c r="I76">
        <v>36</v>
      </c>
    </row>
    <row r="77" spans="7:10" x14ac:dyDescent="0.25">
      <c r="H77" t="s">
        <v>55</v>
      </c>
      <c r="I77">
        <v>126</v>
      </c>
    </row>
    <row r="78" spans="7:10" x14ac:dyDescent="0.25">
      <c r="H78" t="s">
        <v>54</v>
      </c>
      <c r="I78">
        <v>20</v>
      </c>
      <c r="J78">
        <f>SUM(I78,I77,I76,I75,I74)</f>
        <v>257</v>
      </c>
    </row>
    <row r="79" spans="7:10" x14ac:dyDescent="0.25">
      <c r="G79" s="4">
        <v>43399</v>
      </c>
      <c r="H79" t="s">
        <v>82</v>
      </c>
      <c r="I79">
        <v>30</v>
      </c>
    </row>
    <row r="80" spans="7:10" x14ac:dyDescent="0.25">
      <c r="H80" t="s">
        <v>53</v>
      </c>
      <c r="I80">
        <v>35</v>
      </c>
    </row>
    <row r="81" spans="7:10" x14ac:dyDescent="0.25">
      <c r="H81" t="s">
        <v>88</v>
      </c>
      <c r="I81">
        <v>110</v>
      </c>
    </row>
    <row r="82" spans="7:10" x14ac:dyDescent="0.25">
      <c r="G82" s="4">
        <v>43400</v>
      </c>
      <c r="H82" t="s">
        <v>54</v>
      </c>
      <c r="I82">
        <v>15</v>
      </c>
    </row>
    <row r="83" spans="7:10" x14ac:dyDescent="0.25">
      <c r="H83" t="s">
        <v>463</v>
      </c>
      <c r="I83">
        <v>42</v>
      </c>
    </row>
    <row r="84" spans="7:10" x14ac:dyDescent="0.25">
      <c r="G84" s="4">
        <v>43401</v>
      </c>
      <c r="H84" t="s">
        <v>60</v>
      </c>
      <c r="I84">
        <v>50</v>
      </c>
    </row>
    <row r="85" spans="7:10" x14ac:dyDescent="0.25">
      <c r="H85" t="s">
        <v>55</v>
      </c>
      <c r="I85">
        <v>150</v>
      </c>
    </row>
    <row r="86" spans="7:10" x14ac:dyDescent="0.25">
      <c r="G86" s="4">
        <v>43402</v>
      </c>
      <c r="H86" t="s">
        <v>53</v>
      </c>
      <c r="I86">
        <v>30</v>
      </c>
    </row>
    <row r="87" spans="7:10" x14ac:dyDescent="0.25">
      <c r="H87" t="s">
        <v>149</v>
      </c>
      <c r="I87">
        <v>28</v>
      </c>
    </row>
    <row r="88" spans="7:10" x14ac:dyDescent="0.25">
      <c r="H88" t="s">
        <v>54</v>
      </c>
      <c r="I88">
        <v>10</v>
      </c>
    </row>
    <row r="89" spans="7:10" x14ac:dyDescent="0.25">
      <c r="G89" s="4">
        <v>43403</v>
      </c>
      <c r="H89" t="s">
        <v>82</v>
      </c>
      <c r="I89">
        <v>23</v>
      </c>
    </row>
    <row r="90" spans="7:10" x14ac:dyDescent="0.25">
      <c r="H90" t="s">
        <v>53</v>
      </c>
      <c r="I90">
        <v>60</v>
      </c>
    </row>
    <row r="91" spans="7:10" x14ac:dyDescent="0.25">
      <c r="H91" t="s">
        <v>54</v>
      </c>
      <c r="I91">
        <v>21</v>
      </c>
    </row>
    <row r="92" spans="7:10" x14ac:dyDescent="0.25">
      <c r="H92" t="s">
        <v>54</v>
      </c>
      <c r="I92">
        <v>34</v>
      </c>
    </row>
    <row r="93" spans="7:10" x14ac:dyDescent="0.25">
      <c r="H93" t="s">
        <v>55</v>
      </c>
      <c r="I93">
        <v>30</v>
      </c>
      <c r="J93">
        <f>SUM(I93,I92,I91,I90,I89)</f>
        <v>168</v>
      </c>
    </row>
    <row r="94" spans="7:10" x14ac:dyDescent="0.25">
      <c r="G94" s="4">
        <v>43404</v>
      </c>
      <c r="H94" t="s">
        <v>82</v>
      </c>
      <c r="I94">
        <v>30</v>
      </c>
    </row>
    <row r="95" spans="7:10" x14ac:dyDescent="0.25">
      <c r="H95" t="s">
        <v>53</v>
      </c>
      <c r="I95">
        <v>125</v>
      </c>
    </row>
    <row r="96" spans="7:10" x14ac:dyDescent="0.25">
      <c r="H96" t="s">
        <v>467</v>
      </c>
      <c r="I96">
        <v>35</v>
      </c>
    </row>
    <row r="97" spans="8:9" x14ac:dyDescent="0.25">
      <c r="H97" t="s">
        <v>88</v>
      </c>
      <c r="I97">
        <v>45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83"/>
  <sheetViews>
    <sheetView workbookViewId="0">
      <selection activeCell="R2" sqref="R2:S8"/>
    </sheetView>
  </sheetViews>
  <sheetFormatPr defaultRowHeight="15" x14ac:dyDescent="0.25"/>
  <sheetData>
    <row r="1" spans="1:19" x14ac:dyDescent="0.25">
      <c r="A1" s="15" t="s">
        <v>0</v>
      </c>
      <c r="B1" s="15">
        <v>4343</v>
      </c>
      <c r="D1" t="s">
        <v>7</v>
      </c>
      <c r="E1">
        <v>52581</v>
      </c>
      <c r="G1" s="4">
        <v>43405</v>
      </c>
      <c r="H1" t="s">
        <v>128</v>
      </c>
      <c r="I1">
        <v>50</v>
      </c>
    </row>
    <row r="2" spans="1:19" x14ac:dyDescent="0.25">
      <c r="A2" s="15" t="s">
        <v>186</v>
      </c>
      <c r="B2" s="15">
        <v>4850</v>
      </c>
      <c r="D2" t="s">
        <v>243</v>
      </c>
      <c r="E2">
        <v>5500</v>
      </c>
      <c r="H2" t="s">
        <v>468</v>
      </c>
      <c r="I2">
        <v>32</v>
      </c>
      <c r="R2" s="25" t="s">
        <v>0</v>
      </c>
      <c r="S2" s="25">
        <v>10885</v>
      </c>
    </row>
    <row r="3" spans="1:19" x14ac:dyDescent="0.25">
      <c r="A3" s="10" t="s">
        <v>37</v>
      </c>
      <c r="B3" s="10">
        <v>2500</v>
      </c>
      <c r="D3" t="s">
        <v>6</v>
      </c>
      <c r="E3">
        <f>SUM(E1:E2)</f>
        <v>58081</v>
      </c>
      <c r="H3" t="s">
        <v>54</v>
      </c>
      <c r="I3">
        <v>10</v>
      </c>
      <c r="R3" s="25" t="s">
        <v>89</v>
      </c>
      <c r="S3" s="25">
        <v>160</v>
      </c>
    </row>
    <row r="4" spans="1:19" x14ac:dyDescent="0.25">
      <c r="A4" s="15" t="s">
        <v>319</v>
      </c>
      <c r="B4" s="15">
        <v>4401</v>
      </c>
      <c r="G4" s="4">
        <v>43406</v>
      </c>
      <c r="H4" t="s">
        <v>53</v>
      </c>
      <c r="I4">
        <v>60</v>
      </c>
      <c r="R4" s="25" t="s">
        <v>125</v>
      </c>
      <c r="S4" s="25">
        <v>500</v>
      </c>
    </row>
    <row r="5" spans="1:19" x14ac:dyDescent="0.25">
      <c r="A5" s="10" t="s">
        <v>13</v>
      </c>
      <c r="B5" s="10">
        <v>357</v>
      </c>
      <c r="D5" t="s">
        <v>460</v>
      </c>
      <c r="E5">
        <f>SUM(E3-B9)</f>
        <v>28706</v>
      </c>
      <c r="H5" t="s">
        <v>54</v>
      </c>
      <c r="I5">
        <v>30</v>
      </c>
      <c r="R5" s="25" t="s">
        <v>47</v>
      </c>
      <c r="S5" s="25">
        <v>1060</v>
      </c>
    </row>
    <row r="6" spans="1:19" x14ac:dyDescent="0.25">
      <c r="A6" s="15" t="s">
        <v>1</v>
      </c>
      <c r="B6" s="15">
        <v>1500</v>
      </c>
      <c r="D6" t="s">
        <v>40</v>
      </c>
      <c r="E6">
        <v>6000</v>
      </c>
      <c r="G6" s="4">
        <v>43407</v>
      </c>
      <c r="H6" t="s">
        <v>19</v>
      </c>
      <c r="I6">
        <v>69</v>
      </c>
      <c r="R6" s="25" t="s">
        <v>381</v>
      </c>
      <c r="S6" s="25">
        <v>0</v>
      </c>
    </row>
    <row r="7" spans="1:19" x14ac:dyDescent="0.25">
      <c r="A7" s="15" t="s">
        <v>3</v>
      </c>
      <c r="B7" s="15">
        <v>10424</v>
      </c>
      <c r="D7" t="s">
        <v>10</v>
      </c>
      <c r="E7">
        <f>SUM(E5-E6)</f>
        <v>22706</v>
      </c>
      <c r="G7" s="4">
        <v>43408</v>
      </c>
      <c r="R7" s="25" t="s">
        <v>6</v>
      </c>
      <c r="S7" s="25">
        <f>SUM(S2:S6)</f>
        <v>12605</v>
      </c>
    </row>
    <row r="8" spans="1:19" x14ac:dyDescent="0.25">
      <c r="A8" s="10" t="s">
        <v>19</v>
      </c>
      <c r="B8" s="10">
        <v>1000</v>
      </c>
      <c r="D8" t="s">
        <v>153</v>
      </c>
      <c r="E8">
        <v>10000</v>
      </c>
      <c r="G8" s="4">
        <v>43409</v>
      </c>
      <c r="H8" t="s">
        <v>55</v>
      </c>
      <c r="I8">
        <v>340</v>
      </c>
      <c r="R8" s="25" t="s">
        <v>51</v>
      </c>
      <c r="S8" s="25">
        <v>4202</v>
      </c>
    </row>
    <row r="9" spans="1:19" x14ac:dyDescent="0.25">
      <c r="A9" s="51" t="s">
        <v>34</v>
      </c>
      <c r="B9">
        <f>SUM(B1:B8)</f>
        <v>29375</v>
      </c>
      <c r="D9" t="s">
        <v>26</v>
      </c>
      <c r="E9">
        <v>10000</v>
      </c>
      <c r="H9" t="s">
        <v>228</v>
      </c>
      <c r="I9">
        <v>1006</v>
      </c>
    </row>
    <row r="10" spans="1:19" x14ac:dyDescent="0.25">
      <c r="E10">
        <f>SUM(E7-E8-E9)</f>
        <v>2706</v>
      </c>
      <c r="G10" s="4">
        <v>43410</v>
      </c>
      <c r="H10" t="s">
        <v>60</v>
      </c>
      <c r="I10">
        <v>90</v>
      </c>
      <c r="R10" t="s">
        <v>464</v>
      </c>
      <c r="S10">
        <v>4850</v>
      </c>
    </row>
    <row r="11" spans="1:19" x14ac:dyDescent="0.25">
      <c r="G11" s="4">
        <v>43411</v>
      </c>
      <c r="H11" t="s">
        <v>343</v>
      </c>
      <c r="I11">
        <v>50</v>
      </c>
      <c r="R11" t="s">
        <v>465</v>
      </c>
      <c r="S11">
        <v>4600</v>
      </c>
    </row>
    <row r="12" spans="1:19" x14ac:dyDescent="0.25">
      <c r="H12" t="s">
        <v>54</v>
      </c>
      <c r="I12">
        <v>15</v>
      </c>
      <c r="O12">
        <v>40950</v>
      </c>
      <c r="R12" t="s">
        <v>466</v>
      </c>
      <c r="S12">
        <v>5000</v>
      </c>
    </row>
    <row r="13" spans="1:19" x14ac:dyDescent="0.25">
      <c r="A13" s="4">
        <v>43405</v>
      </c>
      <c r="B13">
        <v>92</v>
      </c>
      <c r="C13" s="4">
        <v>43415</v>
      </c>
      <c r="D13">
        <v>36</v>
      </c>
      <c r="E13" s="4">
        <v>43425</v>
      </c>
      <c r="H13" t="s">
        <v>53</v>
      </c>
      <c r="I13">
        <v>100</v>
      </c>
      <c r="M13" s="26" t="s">
        <v>470</v>
      </c>
      <c r="N13" s="26">
        <v>10000</v>
      </c>
      <c r="R13" t="s">
        <v>6</v>
      </c>
      <c r="S13">
        <f>SUM(S12,S11,S10)</f>
        <v>14450</v>
      </c>
    </row>
    <row r="14" spans="1:19" x14ac:dyDescent="0.25">
      <c r="A14" s="4">
        <v>43406</v>
      </c>
      <c r="B14">
        <v>90</v>
      </c>
      <c r="C14" s="4">
        <v>43416</v>
      </c>
      <c r="D14">
        <v>94</v>
      </c>
      <c r="E14" s="4">
        <v>43426</v>
      </c>
      <c r="H14" t="s">
        <v>54</v>
      </c>
      <c r="I14">
        <v>30</v>
      </c>
      <c r="M14" s="26" t="s">
        <v>469</v>
      </c>
      <c r="N14" s="26">
        <v>10000</v>
      </c>
    </row>
    <row r="15" spans="1:19" x14ac:dyDescent="0.25">
      <c r="A15" s="4">
        <v>43407</v>
      </c>
      <c r="B15">
        <v>69</v>
      </c>
      <c r="C15" s="4">
        <v>43417</v>
      </c>
      <c r="D15">
        <v>162</v>
      </c>
      <c r="E15" s="4">
        <v>43427</v>
      </c>
      <c r="G15" s="4">
        <v>43412</v>
      </c>
      <c r="H15" t="s">
        <v>184</v>
      </c>
      <c r="I15">
        <v>30</v>
      </c>
      <c r="M15" t="s">
        <v>471</v>
      </c>
      <c r="N15">
        <v>10000</v>
      </c>
    </row>
    <row r="16" spans="1:19" x14ac:dyDescent="0.25">
      <c r="A16" s="4">
        <v>43408</v>
      </c>
      <c r="B16">
        <v>0</v>
      </c>
      <c r="C16" s="4">
        <v>43418</v>
      </c>
      <c r="D16">
        <v>100</v>
      </c>
      <c r="E16" s="4">
        <v>43428</v>
      </c>
      <c r="H16" t="s">
        <v>54</v>
      </c>
      <c r="I16">
        <v>36</v>
      </c>
      <c r="M16" t="s">
        <v>37</v>
      </c>
      <c r="N16">
        <v>2500</v>
      </c>
    </row>
    <row r="17" spans="1:18" x14ac:dyDescent="0.25">
      <c r="A17" s="4">
        <v>43409</v>
      </c>
      <c r="B17">
        <v>1346</v>
      </c>
      <c r="C17" s="4">
        <v>43419</v>
      </c>
      <c r="D17">
        <v>66</v>
      </c>
      <c r="E17" s="4">
        <v>43429</v>
      </c>
      <c r="H17" t="s">
        <v>102</v>
      </c>
      <c r="I17">
        <v>300</v>
      </c>
      <c r="M17" t="s">
        <v>13</v>
      </c>
      <c r="N17">
        <v>357</v>
      </c>
      <c r="R17">
        <v>10000</v>
      </c>
    </row>
    <row r="18" spans="1:18" x14ac:dyDescent="0.25">
      <c r="A18" s="4">
        <v>43410</v>
      </c>
      <c r="B18">
        <v>90</v>
      </c>
      <c r="C18" s="4">
        <v>43420</v>
      </c>
      <c r="E18" s="4">
        <v>43430</v>
      </c>
      <c r="G18" s="4">
        <v>43413</v>
      </c>
      <c r="H18" t="s">
        <v>82</v>
      </c>
      <c r="I18">
        <v>30</v>
      </c>
      <c r="M18" s="26" t="s">
        <v>3</v>
      </c>
      <c r="N18" s="26">
        <v>1316</v>
      </c>
      <c r="P18">
        <v>17770</v>
      </c>
      <c r="R18">
        <v>2500</v>
      </c>
    </row>
    <row r="19" spans="1:18" x14ac:dyDescent="0.25">
      <c r="A19" s="4">
        <v>43411</v>
      </c>
      <c r="B19">
        <v>145</v>
      </c>
      <c r="C19" s="4">
        <v>43421</v>
      </c>
      <c r="E19" s="4">
        <v>43431</v>
      </c>
      <c r="H19" t="s">
        <v>53</v>
      </c>
      <c r="I19">
        <v>65</v>
      </c>
      <c r="M19" t="s">
        <v>19</v>
      </c>
      <c r="N19">
        <v>1000</v>
      </c>
      <c r="P19">
        <v>13857</v>
      </c>
      <c r="R19">
        <v>1000</v>
      </c>
    </row>
    <row r="20" spans="1:18" x14ac:dyDescent="0.25">
      <c r="A20" s="4">
        <v>43412</v>
      </c>
      <c r="B20">
        <v>366</v>
      </c>
      <c r="C20" s="4">
        <v>43422</v>
      </c>
      <c r="E20" s="4">
        <v>43432</v>
      </c>
      <c r="H20" t="s">
        <v>81</v>
      </c>
      <c r="I20">
        <v>5</v>
      </c>
      <c r="M20" t="s">
        <v>6</v>
      </c>
      <c r="N20">
        <f>SUM(N13:N19)</f>
        <v>35173</v>
      </c>
      <c r="P20">
        <f>SUM(P18-P19)</f>
        <v>3913</v>
      </c>
      <c r="R20">
        <v>357</v>
      </c>
    </row>
    <row r="21" spans="1:18" x14ac:dyDescent="0.25">
      <c r="A21" s="4">
        <v>43413</v>
      </c>
      <c r="B21">
        <v>140</v>
      </c>
      <c r="C21" s="4">
        <v>43423</v>
      </c>
      <c r="E21" s="4">
        <v>43433</v>
      </c>
      <c r="H21" t="s">
        <v>55</v>
      </c>
      <c r="I21">
        <v>30</v>
      </c>
      <c r="R21">
        <f>SUM(R17:R20)</f>
        <v>13857</v>
      </c>
    </row>
    <row r="22" spans="1:18" x14ac:dyDescent="0.25">
      <c r="A22" s="4">
        <v>43414</v>
      </c>
      <c r="B22">
        <v>36</v>
      </c>
      <c r="C22" s="4">
        <v>43424</v>
      </c>
      <c r="E22" s="4">
        <v>43434</v>
      </c>
      <c r="H22" t="s">
        <v>89</v>
      </c>
      <c r="I22">
        <v>10</v>
      </c>
      <c r="J22">
        <f>SUM(I18:I22)</f>
        <v>140</v>
      </c>
    </row>
    <row r="23" spans="1:18" x14ac:dyDescent="0.25">
      <c r="B23">
        <f>SUM(B13:B22)</f>
        <v>2374</v>
      </c>
      <c r="D23">
        <f>SUM(D13:D22,B23)</f>
        <v>2832</v>
      </c>
      <c r="F23">
        <f>SUM(F13:F22,D23)</f>
        <v>2832</v>
      </c>
      <c r="G23" s="4">
        <v>43414</v>
      </c>
      <c r="H23" t="s">
        <v>19</v>
      </c>
      <c r="I23">
        <v>36</v>
      </c>
    </row>
    <row r="24" spans="1:18" x14ac:dyDescent="0.25">
      <c r="G24" s="4">
        <v>43415</v>
      </c>
      <c r="H24" t="s">
        <v>19</v>
      </c>
      <c r="I24">
        <v>36</v>
      </c>
    </row>
    <row r="25" spans="1:18" x14ac:dyDescent="0.25">
      <c r="G25" s="4">
        <v>43416</v>
      </c>
      <c r="H25" t="s">
        <v>82</v>
      </c>
      <c r="I25">
        <v>24</v>
      </c>
    </row>
    <row r="26" spans="1:18" x14ac:dyDescent="0.25">
      <c r="H26" t="s">
        <v>53</v>
      </c>
      <c r="I26">
        <v>70</v>
      </c>
    </row>
    <row r="27" spans="1:18" x14ac:dyDescent="0.25">
      <c r="G27" s="4">
        <v>43417</v>
      </c>
      <c r="H27" t="s">
        <v>82</v>
      </c>
      <c r="I27">
        <v>40</v>
      </c>
    </row>
    <row r="28" spans="1:18" x14ac:dyDescent="0.25">
      <c r="H28" t="s">
        <v>298</v>
      </c>
      <c r="I28">
        <v>10</v>
      </c>
    </row>
    <row r="29" spans="1:18" x14ac:dyDescent="0.25">
      <c r="H29" t="s">
        <v>53</v>
      </c>
      <c r="I29">
        <v>60</v>
      </c>
    </row>
    <row r="30" spans="1:18" x14ac:dyDescent="0.25">
      <c r="H30" t="s">
        <v>81</v>
      </c>
      <c r="I30">
        <v>5</v>
      </c>
    </row>
    <row r="31" spans="1:18" x14ac:dyDescent="0.25">
      <c r="H31" t="s">
        <v>19</v>
      </c>
      <c r="I31">
        <v>42</v>
      </c>
    </row>
    <row r="32" spans="1:18" x14ac:dyDescent="0.25">
      <c r="H32" t="s">
        <v>54</v>
      </c>
      <c r="I32">
        <v>15</v>
      </c>
    </row>
    <row r="33" spans="7:9" x14ac:dyDescent="0.25">
      <c r="G33" s="4">
        <v>43418</v>
      </c>
      <c r="H33" t="s">
        <v>19</v>
      </c>
      <c r="I33">
        <v>100</v>
      </c>
    </row>
    <row r="34" spans="7:9" x14ac:dyDescent="0.25">
      <c r="G34" s="4">
        <v>43419</v>
      </c>
      <c r="H34" t="s">
        <v>184</v>
      </c>
      <c r="I34">
        <v>30</v>
      </c>
    </row>
    <row r="35" spans="7:9" x14ac:dyDescent="0.25">
      <c r="H35" t="s">
        <v>54</v>
      </c>
      <c r="I35">
        <v>30</v>
      </c>
    </row>
    <row r="36" spans="7:9" x14ac:dyDescent="0.25">
      <c r="G36" s="4">
        <v>43420</v>
      </c>
      <c r="H36" t="s">
        <v>184</v>
      </c>
      <c r="I36">
        <v>30</v>
      </c>
    </row>
    <row r="37" spans="7:9" x14ac:dyDescent="0.25">
      <c r="H37" t="s">
        <v>53</v>
      </c>
      <c r="I37">
        <v>60</v>
      </c>
    </row>
    <row r="38" spans="7:9" x14ac:dyDescent="0.25">
      <c r="H38" t="s">
        <v>298</v>
      </c>
      <c r="I38">
        <v>30</v>
      </c>
    </row>
    <row r="39" spans="7:9" x14ac:dyDescent="0.25">
      <c r="G39" s="4">
        <v>43421</v>
      </c>
      <c r="H39" t="s">
        <v>54</v>
      </c>
      <c r="I39">
        <v>17</v>
      </c>
    </row>
    <row r="40" spans="7:9" x14ac:dyDescent="0.25">
      <c r="H40" t="s">
        <v>473</v>
      </c>
      <c r="I40">
        <v>52</v>
      </c>
    </row>
    <row r="41" spans="7:9" x14ac:dyDescent="0.25">
      <c r="G41" s="4">
        <v>43422</v>
      </c>
      <c r="H41" t="s">
        <v>301</v>
      </c>
      <c r="I41">
        <v>82</v>
      </c>
    </row>
    <row r="42" spans="7:9" x14ac:dyDescent="0.25">
      <c r="H42" t="s">
        <v>170</v>
      </c>
      <c r="I42">
        <v>85</v>
      </c>
    </row>
    <row r="43" spans="7:9" x14ac:dyDescent="0.25">
      <c r="H43" t="s">
        <v>474</v>
      </c>
      <c r="I43">
        <v>95</v>
      </c>
    </row>
    <row r="44" spans="7:9" x14ac:dyDescent="0.25">
      <c r="G44" s="4">
        <v>43423</v>
      </c>
      <c r="H44" t="s">
        <v>53</v>
      </c>
      <c r="I44">
        <v>35</v>
      </c>
    </row>
    <row r="45" spans="7:9" x14ac:dyDescent="0.25">
      <c r="G45" s="4">
        <v>43424</v>
      </c>
      <c r="H45" t="s">
        <v>54</v>
      </c>
      <c r="I45">
        <v>10</v>
      </c>
    </row>
    <row r="46" spans="7:9" x14ac:dyDescent="0.25">
      <c r="H46" t="s">
        <v>67</v>
      </c>
      <c r="I46">
        <v>60</v>
      </c>
    </row>
    <row r="47" spans="7:9" x14ac:dyDescent="0.25">
      <c r="H47" t="s">
        <v>58</v>
      </c>
      <c r="I47">
        <v>22</v>
      </c>
    </row>
    <row r="48" spans="7:9" x14ac:dyDescent="0.25">
      <c r="H48" t="s">
        <v>79</v>
      </c>
      <c r="I48">
        <v>70</v>
      </c>
    </row>
    <row r="49" spans="7:9" x14ac:dyDescent="0.25">
      <c r="H49" t="s">
        <v>390</v>
      </c>
      <c r="I49">
        <v>40</v>
      </c>
    </row>
    <row r="50" spans="7:9" x14ac:dyDescent="0.25">
      <c r="G50" s="4">
        <v>43425</v>
      </c>
      <c r="H50" t="s">
        <v>184</v>
      </c>
      <c r="I50">
        <v>30</v>
      </c>
    </row>
    <row r="51" spans="7:9" x14ac:dyDescent="0.25">
      <c r="H51" t="s">
        <v>475</v>
      </c>
      <c r="I51">
        <v>40</v>
      </c>
    </row>
    <row r="52" spans="7:9" x14ac:dyDescent="0.25">
      <c r="G52" s="4">
        <v>43426</v>
      </c>
      <c r="H52" t="s">
        <v>199</v>
      </c>
      <c r="I52">
        <v>30</v>
      </c>
    </row>
    <row r="53" spans="7:9" x14ac:dyDescent="0.25">
      <c r="H53" t="s">
        <v>58</v>
      </c>
      <c r="I53">
        <v>20</v>
      </c>
    </row>
    <row r="54" spans="7:9" x14ac:dyDescent="0.25">
      <c r="H54" t="s">
        <v>79</v>
      </c>
      <c r="I54">
        <v>20</v>
      </c>
    </row>
    <row r="55" spans="7:9" x14ac:dyDescent="0.25">
      <c r="H55" t="s">
        <v>476</v>
      </c>
      <c r="I55">
        <v>100</v>
      </c>
    </row>
    <row r="56" spans="7:9" x14ac:dyDescent="0.25">
      <c r="H56" t="s">
        <v>164</v>
      </c>
      <c r="I56">
        <v>30</v>
      </c>
    </row>
    <row r="57" spans="7:9" x14ac:dyDescent="0.25">
      <c r="G57" s="4">
        <v>43427</v>
      </c>
      <c r="H57" t="s">
        <v>477</v>
      </c>
      <c r="I57">
        <v>50</v>
      </c>
    </row>
    <row r="58" spans="7:9" x14ac:dyDescent="0.25">
      <c r="H58" t="s">
        <v>199</v>
      </c>
      <c r="I58">
        <v>50</v>
      </c>
    </row>
    <row r="59" spans="7:9" x14ac:dyDescent="0.25">
      <c r="H59" t="s">
        <v>478</v>
      </c>
      <c r="I59">
        <v>50</v>
      </c>
    </row>
    <row r="60" spans="7:9" x14ac:dyDescent="0.25">
      <c r="G60" s="4">
        <v>43428</v>
      </c>
      <c r="H60" t="s">
        <v>232</v>
      </c>
      <c r="I60">
        <v>300</v>
      </c>
    </row>
    <row r="61" spans="7:9" x14ac:dyDescent="0.25">
      <c r="H61" t="s">
        <v>477</v>
      </c>
      <c r="I61">
        <v>53</v>
      </c>
    </row>
    <row r="62" spans="7:9" x14ac:dyDescent="0.25">
      <c r="H62" t="s">
        <v>479</v>
      </c>
      <c r="I62">
        <v>472</v>
      </c>
    </row>
    <row r="63" spans="7:9" x14ac:dyDescent="0.25">
      <c r="H63" t="s">
        <v>480</v>
      </c>
      <c r="I63">
        <v>150</v>
      </c>
    </row>
    <row r="64" spans="7:9" x14ac:dyDescent="0.25">
      <c r="G64" s="4">
        <v>43429</v>
      </c>
      <c r="H64" t="s">
        <v>79</v>
      </c>
      <c r="I64">
        <v>90</v>
      </c>
    </row>
    <row r="65" spans="7:9" x14ac:dyDescent="0.25">
      <c r="H65" t="s">
        <v>54</v>
      </c>
      <c r="I65">
        <v>15</v>
      </c>
    </row>
    <row r="66" spans="7:9" x14ac:dyDescent="0.25">
      <c r="H66" t="s">
        <v>481</v>
      </c>
      <c r="I66">
        <v>80</v>
      </c>
    </row>
    <row r="67" spans="7:9" x14ac:dyDescent="0.25">
      <c r="H67" t="s">
        <v>54</v>
      </c>
      <c r="I67">
        <v>10</v>
      </c>
    </row>
    <row r="68" spans="7:9" x14ac:dyDescent="0.25">
      <c r="H68" t="s">
        <v>128</v>
      </c>
      <c r="I68">
        <v>180</v>
      </c>
    </row>
    <row r="69" spans="7:9" x14ac:dyDescent="0.25">
      <c r="G69" s="4">
        <v>43430</v>
      </c>
      <c r="H69" t="s">
        <v>60</v>
      </c>
      <c r="I69">
        <v>60</v>
      </c>
    </row>
    <row r="70" spans="7:9" x14ac:dyDescent="0.25">
      <c r="H70" t="s">
        <v>301</v>
      </c>
      <c r="I70">
        <v>68</v>
      </c>
    </row>
    <row r="71" spans="7:9" x14ac:dyDescent="0.25">
      <c r="G71" s="4">
        <v>43431</v>
      </c>
      <c r="H71" t="s">
        <v>79</v>
      </c>
      <c r="I71">
        <v>80</v>
      </c>
    </row>
    <row r="72" spans="7:9" x14ac:dyDescent="0.25">
      <c r="H72" t="s">
        <v>58</v>
      </c>
      <c r="I72">
        <v>20</v>
      </c>
    </row>
    <row r="73" spans="7:9" x14ac:dyDescent="0.25">
      <c r="G73" s="4">
        <v>43432</v>
      </c>
      <c r="H73" t="s">
        <v>477</v>
      </c>
      <c r="I73">
        <v>30</v>
      </c>
    </row>
    <row r="74" spans="7:9" x14ac:dyDescent="0.25">
      <c r="H74" t="s">
        <v>79</v>
      </c>
      <c r="I74">
        <v>35</v>
      </c>
    </row>
    <row r="75" spans="7:9" x14ac:dyDescent="0.25">
      <c r="H75" t="s">
        <v>301</v>
      </c>
      <c r="I75">
        <v>68</v>
      </c>
    </row>
    <row r="76" spans="7:9" x14ac:dyDescent="0.25">
      <c r="H76" t="s">
        <v>164</v>
      </c>
      <c r="I76">
        <v>90</v>
      </c>
    </row>
    <row r="77" spans="7:9" x14ac:dyDescent="0.25">
      <c r="H77" t="s">
        <v>58</v>
      </c>
      <c r="I77">
        <v>39</v>
      </c>
    </row>
    <row r="78" spans="7:9" x14ac:dyDescent="0.25">
      <c r="G78" s="4">
        <v>43433</v>
      </c>
      <c r="H78" t="s">
        <v>58</v>
      </c>
      <c r="I78">
        <v>8</v>
      </c>
    </row>
    <row r="79" spans="7:9" x14ac:dyDescent="0.25">
      <c r="H79" t="s">
        <v>199</v>
      </c>
      <c r="I79">
        <v>12</v>
      </c>
    </row>
    <row r="80" spans="7:9" x14ac:dyDescent="0.25">
      <c r="H80" t="s">
        <v>58</v>
      </c>
      <c r="I80">
        <v>35</v>
      </c>
    </row>
    <row r="81" spans="7:9" x14ac:dyDescent="0.25">
      <c r="G81" s="4">
        <v>43434</v>
      </c>
      <c r="H81" t="s">
        <v>477</v>
      </c>
      <c r="I81">
        <v>30</v>
      </c>
    </row>
    <row r="82" spans="7:9" x14ac:dyDescent="0.25">
      <c r="H82" t="s">
        <v>54</v>
      </c>
      <c r="I82">
        <v>10</v>
      </c>
    </row>
    <row r="83" spans="7:9" x14ac:dyDescent="0.25">
      <c r="H83" t="s">
        <v>88</v>
      </c>
      <c r="I83">
        <v>132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3"/>
  <sheetViews>
    <sheetView topLeftCell="B1" workbookViewId="0">
      <selection activeCell="R6" sqref="R6"/>
    </sheetView>
  </sheetViews>
  <sheetFormatPr defaultRowHeight="15" x14ac:dyDescent="0.25"/>
  <sheetData>
    <row r="1" spans="1:19" x14ac:dyDescent="0.25">
      <c r="A1" s="26" t="s">
        <v>0</v>
      </c>
      <c r="B1" s="26">
        <v>4113</v>
      </c>
      <c r="D1" t="s">
        <v>7</v>
      </c>
      <c r="E1">
        <v>50800</v>
      </c>
      <c r="G1" s="4">
        <v>43435</v>
      </c>
      <c r="H1" t="s">
        <v>79</v>
      </c>
      <c r="I1">
        <v>82</v>
      </c>
    </row>
    <row r="2" spans="1:19" x14ac:dyDescent="0.25">
      <c r="A2" s="26" t="s">
        <v>186</v>
      </c>
      <c r="B2" s="26">
        <v>4925</v>
      </c>
      <c r="D2" t="s">
        <v>243</v>
      </c>
      <c r="E2">
        <v>408</v>
      </c>
      <c r="H2" t="s">
        <v>164</v>
      </c>
      <c r="I2">
        <v>43</v>
      </c>
      <c r="R2" s="25" t="s">
        <v>0</v>
      </c>
      <c r="S2" s="25">
        <v>10885</v>
      </c>
    </row>
    <row r="3" spans="1:19" x14ac:dyDescent="0.25">
      <c r="A3" s="26" t="s">
        <v>1</v>
      </c>
      <c r="B3" s="26">
        <v>1500</v>
      </c>
      <c r="D3" t="s">
        <v>6</v>
      </c>
      <c r="E3">
        <f>SUM(E1:E2)</f>
        <v>51208</v>
      </c>
      <c r="H3" t="s">
        <v>58</v>
      </c>
      <c r="I3">
        <v>10</v>
      </c>
      <c r="R3" s="25" t="s">
        <v>89</v>
      </c>
      <c r="S3" s="25">
        <v>160</v>
      </c>
    </row>
    <row r="4" spans="1:19" x14ac:dyDescent="0.25">
      <c r="A4" t="s">
        <v>472</v>
      </c>
      <c r="B4">
        <v>355</v>
      </c>
      <c r="H4" t="s">
        <v>55</v>
      </c>
      <c r="I4">
        <v>82</v>
      </c>
      <c r="J4">
        <f>SUM(I1:I4)</f>
        <v>217</v>
      </c>
      <c r="R4" s="25" t="s">
        <v>125</v>
      </c>
      <c r="S4" s="25">
        <v>0</v>
      </c>
    </row>
    <row r="5" spans="1:19" x14ac:dyDescent="0.25">
      <c r="A5" s="26" t="s">
        <v>3</v>
      </c>
      <c r="B5" s="26">
        <v>7500</v>
      </c>
      <c r="D5" t="s">
        <v>460</v>
      </c>
      <c r="E5">
        <f>SUM(E3-B11)</f>
        <v>10539</v>
      </c>
      <c r="G5" s="4">
        <v>43436</v>
      </c>
      <c r="H5" t="s">
        <v>482</v>
      </c>
      <c r="I5">
        <v>1665</v>
      </c>
      <c r="R5" s="25" t="s">
        <v>47</v>
      </c>
      <c r="S5" s="25">
        <v>1060</v>
      </c>
    </row>
    <row r="6" spans="1:19" x14ac:dyDescent="0.25">
      <c r="A6" s="26" t="s">
        <v>19</v>
      </c>
      <c r="B6" s="26">
        <v>1000</v>
      </c>
      <c r="D6" t="s">
        <v>40</v>
      </c>
      <c r="E6">
        <v>6000</v>
      </c>
      <c r="H6" t="s">
        <v>301</v>
      </c>
      <c r="I6">
        <v>55</v>
      </c>
      <c r="R6" s="25" t="s">
        <v>381</v>
      </c>
      <c r="S6" s="25">
        <v>200</v>
      </c>
    </row>
    <row r="7" spans="1:19" x14ac:dyDescent="0.25">
      <c r="A7" s="26" t="s">
        <v>319</v>
      </c>
      <c r="B7" s="26">
        <v>4401</v>
      </c>
      <c r="D7" t="s">
        <v>10</v>
      </c>
      <c r="E7">
        <f>SUM(E5-E6)</f>
        <v>4539</v>
      </c>
      <c r="H7" t="s">
        <v>61</v>
      </c>
      <c r="I7">
        <v>70</v>
      </c>
      <c r="R7" s="25" t="s">
        <v>6</v>
      </c>
      <c r="S7" s="25">
        <f>SUM(S2:S6)</f>
        <v>12305</v>
      </c>
    </row>
    <row r="8" spans="1:19" x14ac:dyDescent="0.25">
      <c r="A8" s="26" t="s">
        <v>406</v>
      </c>
      <c r="B8" s="26">
        <v>10000</v>
      </c>
      <c r="H8" t="s">
        <v>55</v>
      </c>
      <c r="I8">
        <v>30</v>
      </c>
      <c r="R8" s="25" t="s">
        <v>51</v>
      </c>
      <c r="S8" s="25">
        <f>SUM(S7/3)</f>
        <v>4101.666666666667</v>
      </c>
    </row>
    <row r="9" spans="1:19" x14ac:dyDescent="0.25">
      <c r="A9" s="26" t="s">
        <v>407</v>
      </c>
      <c r="B9" s="26">
        <v>700</v>
      </c>
      <c r="H9" t="s">
        <v>54</v>
      </c>
      <c r="I9">
        <v>10</v>
      </c>
    </row>
    <row r="10" spans="1:19" x14ac:dyDescent="0.25">
      <c r="A10" t="s">
        <v>483</v>
      </c>
      <c r="B10">
        <v>6175</v>
      </c>
      <c r="H10" t="s">
        <v>484</v>
      </c>
      <c r="I10">
        <v>200</v>
      </c>
      <c r="J10">
        <f>SUM(I5:I10)</f>
        <v>2030</v>
      </c>
    </row>
    <row r="11" spans="1:19" x14ac:dyDescent="0.25">
      <c r="A11" t="s">
        <v>6</v>
      </c>
      <c r="B11">
        <f>SUM(B1:B10)</f>
        <v>40669</v>
      </c>
      <c r="G11" s="4">
        <v>43437</v>
      </c>
      <c r="H11" t="s">
        <v>184</v>
      </c>
      <c r="I11">
        <v>30</v>
      </c>
    </row>
    <row r="12" spans="1:19" x14ac:dyDescent="0.25">
      <c r="H12" t="s">
        <v>53</v>
      </c>
      <c r="I12">
        <v>30</v>
      </c>
    </row>
    <row r="13" spans="1:19" x14ac:dyDescent="0.25">
      <c r="A13" s="4">
        <v>43435</v>
      </c>
      <c r="B13">
        <v>217</v>
      </c>
      <c r="C13" s="4">
        <v>43445</v>
      </c>
      <c r="D13">
        <v>646</v>
      </c>
      <c r="E13" s="4">
        <v>43455</v>
      </c>
      <c r="H13" t="s">
        <v>410</v>
      </c>
      <c r="I13">
        <v>39</v>
      </c>
      <c r="J13">
        <f>SUM(I11:I13)</f>
        <v>99</v>
      </c>
    </row>
    <row r="14" spans="1:19" x14ac:dyDescent="0.25">
      <c r="A14" s="4">
        <v>43436</v>
      </c>
      <c r="B14">
        <v>2030</v>
      </c>
      <c r="C14" s="4">
        <v>43446</v>
      </c>
      <c r="D14">
        <v>485</v>
      </c>
      <c r="E14" s="4">
        <v>43456</v>
      </c>
      <c r="G14" s="4">
        <v>43438</v>
      </c>
      <c r="H14" t="s">
        <v>184</v>
      </c>
      <c r="I14">
        <v>30</v>
      </c>
    </row>
    <row r="15" spans="1:19" x14ac:dyDescent="0.25">
      <c r="A15" s="4">
        <v>43437</v>
      </c>
      <c r="B15">
        <v>99</v>
      </c>
      <c r="C15" s="4">
        <v>43447</v>
      </c>
      <c r="D15">
        <v>152</v>
      </c>
      <c r="E15" s="4">
        <v>43457</v>
      </c>
      <c r="G15" s="4">
        <v>43439</v>
      </c>
      <c r="H15" t="s">
        <v>54</v>
      </c>
      <c r="I15">
        <v>10</v>
      </c>
    </row>
    <row r="16" spans="1:19" x14ac:dyDescent="0.25">
      <c r="A16" s="4">
        <v>43438</v>
      </c>
      <c r="B16">
        <v>30</v>
      </c>
      <c r="C16" s="4">
        <v>43448</v>
      </c>
      <c r="D16">
        <v>900</v>
      </c>
      <c r="E16" s="4">
        <v>43458</v>
      </c>
      <c r="H16" t="s">
        <v>88</v>
      </c>
      <c r="I16">
        <v>100</v>
      </c>
      <c r="J16">
        <v>110</v>
      </c>
    </row>
    <row r="17" spans="1:10" x14ac:dyDescent="0.25">
      <c r="A17" s="4">
        <v>43439</v>
      </c>
      <c r="B17">
        <v>110</v>
      </c>
      <c r="C17" s="4">
        <v>43449</v>
      </c>
      <c r="E17" s="4">
        <v>43459</v>
      </c>
      <c r="G17" s="4">
        <v>43440</v>
      </c>
      <c r="H17" t="s">
        <v>485</v>
      </c>
      <c r="I17">
        <v>145</v>
      </c>
    </row>
    <row r="18" spans="1:10" x14ac:dyDescent="0.25">
      <c r="A18" s="4">
        <v>43440</v>
      </c>
      <c r="B18">
        <v>208</v>
      </c>
      <c r="C18" s="4">
        <v>43450</v>
      </c>
      <c r="E18" s="4">
        <v>43460</v>
      </c>
      <c r="H18" t="s">
        <v>55</v>
      </c>
      <c r="I18">
        <v>30</v>
      </c>
    </row>
    <row r="19" spans="1:10" x14ac:dyDescent="0.25">
      <c r="A19" s="4">
        <v>43441</v>
      </c>
      <c r="B19">
        <v>177</v>
      </c>
      <c r="C19" s="4">
        <v>43451</v>
      </c>
      <c r="E19" s="4">
        <v>43461</v>
      </c>
      <c r="H19" t="s">
        <v>278</v>
      </c>
      <c r="I19">
        <v>33</v>
      </c>
      <c r="J19">
        <f>SUM(I17:I19)</f>
        <v>208</v>
      </c>
    </row>
    <row r="20" spans="1:10" x14ac:dyDescent="0.25">
      <c r="A20" s="4">
        <v>43442</v>
      </c>
      <c r="B20">
        <v>24</v>
      </c>
      <c r="C20" s="4">
        <v>43452</v>
      </c>
      <c r="E20" s="4">
        <v>43462</v>
      </c>
      <c r="G20" s="4">
        <v>43441</v>
      </c>
      <c r="H20" t="s">
        <v>184</v>
      </c>
      <c r="I20">
        <v>60</v>
      </c>
    </row>
    <row r="21" spans="1:10" x14ac:dyDescent="0.25">
      <c r="A21" s="4">
        <v>43443</v>
      </c>
      <c r="B21">
        <v>251</v>
      </c>
      <c r="C21" s="4">
        <v>43453</v>
      </c>
      <c r="E21" s="4">
        <v>43463</v>
      </c>
      <c r="H21" t="s">
        <v>60</v>
      </c>
      <c r="I21">
        <v>35</v>
      </c>
    </row>
    <row r="22" spans="1:10" x14ac:dyDescent="0.25">
      <c r="A22" s="4">
        <v>43444</v>
      </c>
      <c r="B22">
        <v>90</v>
      </c>
      <c r="C22" s="4">
        <v>43454</v>
      </c>
      <c r="E22" s="4">
        <v>43464</v>
      </c>
      <c r="H22" t="s">
        <v>88</v>
      </c>
      <c r="I22">
        <v>82</v>
      </c>
      <c r="J22">
        <f>SUM(I20:I22)</f>
        <v>177</v>
      </c>
    </row>
    <row r="23" spans="1:10" x14ac:dyDescent="0.25">
      <c r="E23" s="4">
        <v>43465</v>
      </c>
      <c r="G23" s="4">
        <v>43442</v>
      </c>
      <c r="H23" t="s">
        <v>58</v>
      </c>
      <c r="I23">
        <v>24</v>
      </c>
    </row>
    <row r="24" spans="1:10" x14ac:dyDescent="0.25">
      <c r="B24">
        <f>SUM(B13:B22)</f>
        <v>3236</v>
      </c>
      <c r="D24">
        <f>SUM(D13:D22,B24)</f>
        <v>5419</v>
      </c>
      <c r="F24">
        <f>SUM(F13:F23,D24)</f>
        <v>5419</v>
      </c>
      <c r="G24" s="4">
        <v>43443</v>
      </c>
      <c r="H24" t="s">
        <v>486</v>
      </c>
      <c r="I24">
        <v>15</v>
      </c>
    </row>
    <row r="25" spans="1:10" x14ac:dyDescent="0.25">
      <c r="H25" t="s">
        <v>55</v>
      </c>
      <c r="I25">
        <v>168</v>
      </c>
    </row>
    <row r="26" spans="1:10" x14ac:dyDescent="0.25">
      <c r="H26" t="s">
        <v>54</v>
      </c>
      <c r="I26">
        <v>10</v>
      </c>
    </row>
    <row r="27" spans="1:10" x14ac:dyDescent="0.25">
      <c r="H27" t="s">
        <v>128</v>
      </c>
      <c r="I27">
        <v>58</v>
      </c>
      <c r="J27">
        <f>SUM(I24:I27)</f>
        <v>251</v>
      </c>
    </row>
    <row r="28" spans="1:10" x14ac:dyDescent="0.25">
      <c r="G28" s="4">
        <v>43444</v>
      </c>
      <c r="H28" t="s">
        <v>82</v>
      </c>
      <c r="I28">
        <v>30</v>
      </c>
    </row>
    <row r="29" spans="1:10" x14ac:dyDescent="0.25">
      <c r="H29" t="s">
        <v>53</v>
      </c>
      <c r="I29">
        <v>60</v>
      </c>
      <c r="J29">
        <v>90</v>
      </c>
    </row>
    <row r="30" spans="1:10" x14ac:dyDescent="0.25">
      <c r="G30" s="4">
        <v>43445</v>
      </c>
      <c r="H30" t="s">
        <v>484</v>
      </c>
      <c r="I30">
        <v>100</v>
      </c>
    </row>
    <row r="31" spans="1:10" x14ac:dyDescent="0.25">
      <c r="H31" t="s">
        <v>343</v>
      </c>
      <c r="I31">
        <v>105</v>
      </c>
    </row>
    <row r="32" spans="1:10" x14ac:dyDescent="0.25">
      <c r="H32" t="s">
        <v>88</v>
      </c>
      <c r="I32">
        <v>91</v>
      </c>
    </row>
    <row r="33" spans="7:10" x14ac:dyDescent="0.25">
      <c r="H33" t="s">
        <v>487</v>
      </c>
      <c r="I33">
        <v>350</v>
      </c>
      <c r="J33">
        <f>SUM(I30:I33)</f>
        <v>646</v>
      </c>
    </row>
    <row r="34" spans="7:10" x14ac:dyDescent="0.25">
      <c r="G34" s="4">
        <v>43446</v>
      </c>
      <c r="H34" t="s">
        <v>102</v>
      </c>
      <c r="I34">
        <v>200</v>
      </c>
    </row>
    <row r="35" spans="7:10" x14ac:dyDescent="0.25">
      <c r="H35" t="s">
        <v>149</v>
      </c>
      <c r="I35">
        <v>65</v>
      </c>
    </row>
    <row r="36" spans="7:10" x14ac:dyDescent="0.25">
      <c r="H36" t="s">
        <v>149</v>
      </c>
      <c r="I36">
        <v>20</v>
      </c>
    </row>
    <row r="37" spans="7:10" x14ac:dyDescent="0.25">
      <c r="H37" t="s">
        <v>88</v>
      </c>
      <c r="I37">
        <v>200</v>
      </c>
      <c r="J37">
        <f>SUM(I34:I37)</f>
        <v>485</v>
      </c>
    </row>
    <row r="38" spans="7:10" x14ac:dyDescent="0.25">
      <c r="G38" s="4">
        <v>43447</v>
      </c>
      <c r="H38" t="s">
        <v>53</v>
      </c>
      <c r="I38">
        <v>12</v>
      </c>
    </row>
    <row r="39" spans="7:10" x14ac:dyDescent="0.25">
      <c r="H39" t="s">
        <v>82</v>
      </c>
      <c r="I39">
        <v>30</v>
      </c>
    </row>
    <row r="40" spans="7:10" x14ac:dyDescent="0.25">
      <c r="H40" t="s">
        <v>88</v>
      </c>
      <c r="I40">
        <v>70</v>
      </c>
    </row>
    <row r="41" spans="7:10" x14ac:dyDescent="0.25">
      <c r="H41" t="s">
        <v>54</v>
      </c>
      <c r="I41">
        <v>40</v>
      </c>
    </row>
    <row r="42" spans="7:10" x14ac:dyDescent="0.25">
      <c r="G42" s="4">
        <v>43448</v>
      </c>
      <c r="H42" t="s">
        <v>174</v>
      </c>
      <c r="I42">
        <v>890</v>
      </c>
    </row>
    <row r="43" spans="7:10" x14ac:dyDescent="0.25">
      <c r="H43" t="s">
        <v>54</v>
      </c>
      <c r="I4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90"/>
  <sheetViews>
    <sheetView workbookViewId="0">
      <selection activeCell="D1" sqref="D1:E3"/>
    </sheetView>
  </sheetViews>
  <sheetFormatPr defaultRowHeight="15" x14ac:dyDescent="0.25"/>
  <sheetData>
    <row r="1" spans="1:20" x14ac:dyDescent="0.25">
      <c r="A1" s="26" t="s">
        <v>0</v>
      </c>
      <c r="B1" s="26">
        <v>4064</v>
      </c>
      <c r="D1" t="s">
        <v>7</v>
      </c>
      <c r="E1">
        <v>50868</v>
      </c>
      <c r="G1" s="4">
        <v>43466</v>
      </c>
      <c r="H1" t="s">
        <v>102</v>
      </c>
      <c r="I1">
        <v>300</v>
      </c>
    </row>
    <row r="2" spans="1:20" x14ac:dyDescent="0.25">
      <c r="A2" s="26" t="s">
        <v>186</v>
      </c>
      <c r="B2" s="26">
        <v>5000</v>
      </c>
      <c r="D2" t="s">
        <v>243</v>
      </c>
      <c r="E2">
        <v>480</v>
      </c>
      <c r="H2" t="s">
        <v>82</v>
      </c>
      <c r="I2">
        <v>30</v>
      </c>
    </row>
    <row r="3" spans="1:20" x14ac:dyDescent="0.25">
      <c r="A3" s="26" t="s">
        <v>3</v>
      </c>
      <c r="B3" s="26">
        <v>7000</v>
      </c>
      <c r="D3" t="s">
        <v>6</v>
      </c>
      <c r="E3">
        <f>SUM(E1:E2)</f>
        <v>51348</v>
      </c>
      <c r="H3" t="s">
        <v>53</v>
      </c>
      <c r="I3">
        <v>230</v>
      </c>
    </row>
    <row r="4" spans="1:20" x14ac:dyDescent="0.25">
      <c r="A4" s="26" t="s">
        <v>13</v>
      </c>
      <c r="B4" s="26">
        <v>355</v>
      </c>
      <c r="H4" t="s">
        <v>54</v>
      </c>
      <c r="I4">
        <v>10</v>
      </c>
    </row>
    <row r="5" spans="1:20" x14ac:dyDescent="0.25">
      <c r="A5" s="26" t="s">
        <v>319</v>
      </c>
      <c r="B5" s="26">
        <v>4401</v>
      </c>
      <c r="D5" t="s">
        <v>460</v>
      </c>
      <c r="E5">
        <f>SUM(E3-B11)</f>
        <v>11695</v>
      </c>
      <c r="H5" t="s">
        <v>55</v>
      </c>
      <c r="I5">
        <v>26</v>
      </c>
      <c r="J5">
        <f>SUM(I5,I4,I3,I2,I1)</f>
        <v>596</v>
      </c>
      <c r="R5" s="25" t="s">
        <v>0</v>
      </c>
      <c r="S5" s="25">
        <v>10885</v>
      </c>
    </row>
    <row r="6" spans="1:20" x14ac:dyDescent="0.25">
      <c r="A6" s="26" t="s">
        <v>406</v>
      </c>
      <c r="B6" s="26">
        <v>10000</v>
      </c>
      <c r="D6" t="s">
        <v>40</v>
      </c>
      <c r="E6">
        <v>6000</v>
      </c>
      <c r="G6" s="4">
        <v>43467</v>
      </c>
      <c r="H6" t="s">
        <v>82</v>
      </c>
      <c r="I6">
        <v>30</v>
      </c>
      <c r="R6" s="25" t="s">
        <v>89</v>
      </c>
      <c r="S6" s="25">
        <v>96</v>
      </c>
    </row>
    <row r="7" spans="1:20" x14ac:dyDescent="0.25">
      <c r="A7" s="26" t="s">
        <v>471</v>
      </c>
      <c r="B7" s="26">
        <v>5000</v>
      </c>
      <c r="D7" t="s">
        <v>489</v>
      </c>
      <c r="E7">
        <f>SUM(E5-E6)</f>
        <v>5695</v>
      </c>
      <c r="H7" t="s">
        <v>53</v>
      </c>
      <c r="I7">
        <v>65</v>
      </c>
      <c r="R7" s="25" t="s">
        <v>46</v>
      </c>
      <c r="S7" s="25">
        <v>150</v>
      </c>
    </row>
    <row r="8" spans="1:20" x14ac:dyDescent="0.25">
      <c r="A8" s="26" t="s">
        <v>1</v>
      </c>
      <c r="B8" s="26">
        <v>1500</v>
      </c>
      <c r="H8" t="s">
        <v>54</v>
      </c>
      <c r="I8">
        <v>36</v>
      </c>
      <c r="R8" s="25" t="s">
        <v>47</v>
      </c>
      <c r="S8" s="25">
        <v>1060</v>
      </c>
    </row>
    <row r="9" spans="1:20" x14ac:dyDescent="0.25">
      <c r="A9" s="26" t="s">
        <v>488</v>
      </c>
      <c r="B9" s="26">
        <v>2333</v>
      </c>
      <c r="H9" t="s">
        <v>55</v>
      </c>
      <c r="I9">
        <v>95</v>
      </c>
      <c r="J9">
        <f>SUM(I9,I8,I7,I6)</f>
        <v>226</v>
      </c>
      <c r="R9" s="25" t="s">
        <v>381</v>
      </c>
      <c r="S9" s="25">
        <v>0</v>
      </c>
      <c r="T9">
        <v>0</v>
      </c>
    </row>
    <row r="10" spans="1:20" x14ac:dyDescent="0.25">
      <c r="G10" s="4">
        <v>43468</v>
      </c>
      <c r="H10" t="s">
        <v>82</v>
      </c>
      <c r="I10">
        <v>30</v>
      </c>
      <c r="R10" s="25" t="s">
        <v>6</v>
      </c>
      <c r="S10" s="25">
        <f>SUM(S5:S9)</f>
        <v>12191</v>
      </c>
    </row>
    <row r="11" spans="1:20" x14ac:dyDescent="0.25">
      <c r="A11" t="s">
        <v>6</v>
      </c>
      <c r="B11">
        <f>SUM(B1:B10)</f>
        <v>39653</v>
      </c>
      <c r="H11" t="s">
        <v>53</v>
      </c>
      <c r="I11">
        <v>40</v>
      </c>
      <c r="R11" s="25" t="s">
        <v>51</v>
      </c>
      <c r="S11" s="25">
        <v>4064</v>
      </c>
    </row>
    <row r="12" spans="1:20" x14ac:dyDescent="0.25">
      <c r="H12" t="s">
        <v>54</v>
      </c>
      <c r="I12">
        <v>10</v>
      </c>
    </row>
    <row r="13" spans="1:20" x14ac:dyDescent="0.25">
      <c r="A13" s="4">
        <v>43466</v>
      </c>
      <c r="B13">
        <v>596</v>
      </c>
      <c r="C13" s="4">
        <v>43476</v>
      </c>
      <c r="D13">
        <v>172</v>
      </c>
      <c r="E13" s="4">
        <v>43486</v>
      </c>
      <c r="F13">
        <v>131</v>
      </c>
      <c r="G13" s="4">
        <v>43469</v>
      </c>
      <c r="H13" t="s">
        <v>490</v>
      </c>
      <c r="I13">
        <v>30</v>
      </c>
    </row>
    <row r="14" spans="1:20" x14ac:dyDescent="0.25">
      <c r="A14" s="4">
        <v>43467</v>
      </c>
      <c r="B14">
        <v>226</v>
      </c>
      <c r="C14" s="4">
        <v>43477</v>
      </c>
      <c r="D14">
        <v>278</v>
      </c>
      <c r="E14" s="4">
        <v>43487</v>
      </c>
      <c r="F14">
        <v>162</v>
      </c>
      <c r="H14" t="s">
        <v>54</v>
      </c>
      <c r="I14">
        <v>34</v>
      </c>
    </row>
    <row r="15" spans="1:20" x14ac:dyDescent="0.25">
      <c r="A15" s="4">
        <v>43468</v>
      </c>
      <c r="B15">
        <v>80</v>
      </c>
      <c r="C15" s="4">
        <v>43478</v>
      </c>
      <c r="D15">
        <v>120</v>
      </c>
      <c r="E15" s="4">
        <v>43488</v>
      </c>
      <c r="F15">
        <v>100</v>
      </c>
      <c r="H15" t="s">
        <v>128</v>
      </c>
      <c r="I15">
        <v>29</v>
      </c>
    </row>
    <row r="16" spans="1:20" x14ac:dyDescent="0.25">
      <c r="A16" s="4">
        <v>43469</v>
      </c>
      <c r="B16">
        <v>132</v>
      </c>
      <c r="C16" s="4">
        <v>43479</v>
      </c>
      <c r="D16">
        <v>750</v>
      </c>
      <c r="E16" s="4">
        <v>43489</v>
      </c>
      <c r="F16">
        <v>110</v>
      </c>
      <c r="H16" t="s">
        <v>54</v>
      </c>
      <c r="I16">
        <v>39</v>
      </c>
      <c r="J16">
        <f>SUM(I16,I15,I14,I13)</f>
        <v>132</v>
      </c>
    </row>
    <row r="17" spans="1:10" x14ac:dyDescent="0.25">
      <c r="A17" s="4">
        <v>43470</v>
      </c>
      <c r="B17">
        <v>388</v>
      </c>
      <c r="C17" s="4">
        <v>43480</v>
      </c>
      <c r="D17">
        <v>22</v>
      </c>
      <c r="E17" s="4">
        <v>43490</v>
      </c>
      <c r="F17">
        <v>203</v>
      </c>
      <c r="G17" s="4">
        <v>43470</v>
      </c>
      <c r="H17" t="s">
        <v>95</v>
      </c>
      <c r="I17">
        <v>78</v>
      </c>
    </row>
    <row r="18" spans="1:10" x14ac:dyDescent="0.25">
      <c r="A18" s="4">
        <v>43471</v>
      </c>
      <c r="B18">
        <v>346</v>
      </c>
      <c r="C18" s="4">
        <v>43481</v>
      </c>
      <c r="D18">
        <v>29</v>
      </c>
      <c r="E18" s="4">
        <v>43491</v>
      </c>
      <c r="F18">
        <v>116</v>
      </c>
      <c r="H18" t="s">
        <v>491</v>
      </c>
      <c r="I18">
        <v>300</v>
      </c>
    </row>
    <row r="19" spans="1:10" x14ac:dyDescent="0.25">
      <c r="A19" s="4">
        <v>43472</v>
      </c>
      <c r="B19">
        <v>600</v>
      </c>
      <c r="C19" s="4">
        <v>43482</v>
      </c>
      <c r="D19">
        <v>72</v>
      </c>
      <c r="E19" s="4">
        <v>43492</v>
      </c>
      <c r="F19">
        <v>250</v>
      </c>
      <c r="H19" t="s">
        <v>54</v>
      </c>
      <c r="I19">
        <v>10</v>
      </c>
    </row>
    <row r="20" spans="1:10" x14ac:dyDescent="0.25">
      <c r="A20" s="4">
        <v>43473</v>
      </c>
      <c r="B20">
        <v>183</v>
      </c>
      <c r="C20" s="4">
        <v>43483</v>
      </c>
      <c r="D20">
        <v>150</v>
      </c>
      <c r="E20" s="4">
        <v>43493</v>
      </c>
      <c r="F20">
        <v>59</v>
      </c>
      <c r="G20" s="4">
        <v>43471</v>
      </c>
      <c r="H20" t="s">
        <v>492</v>
      </c>
      <c r="I20">
        <v>100</v>
      </c>
    </row>
    <row r="21" spans="1:10" x14ac:dyDescent="0.25">
      <c r="A21" s="4">
        <v>43474</v>
      </c>
      <c r="B21">
        <v>248</v>
      </c>
      <c r="C21" s="4">
        <v>43484</v>
      </c>
      <c r="D21">
        <v>80</v>
      </c>
      <c r="E21" s="4">
        <v>43494</v>
      </c>
      <c r="F21">
        <v>285</v>
      </c>
      <c r="H21" t="s">
        <v>55</v>
      </c>
      <c r="I21">
        <v>36</v>
      </c>
    </row>
    <row r="22" spans="1:10" x14ac:dyDescent="0.25">
      <c r="A22" s="4">
        <v>43475</v>
      </c>
      <c r="B22">
        <v>175</v>
      </c>
      <c r="C22" s="4">
        <v>43485</v>
      </c>
      <c r="D22">
        <v>85</v>
      </c>
      <c r="E22" s="4">
        <v>43495</v>
      </c>
      <c r="F22">
        <v>20</v>
      </c>
      <c r="H22" t="s">
        <v>54</v>
      </c>
      <c r="I22">
        <v>10</v>
      </c>
    </row>
    <row r="23" spans="1:10" x14ac:dyDescent="0.25">
      <c r="E23" s="4">
        <v>43496</v>
      </c>
      <c r="F23">
        <v>115</v>
      </c>
      <c r="H23" t="s">
        <v>102</v>
      </c>
      <c r="I23">
        <v>200</v>
      </c>
    </row>
    <row r="24" spans="1:10" x14ac:dyDescent="0.25">
      <c r="B24">
        <f>SUM(B23,B22,B21,B20,B19,B18,B17,B16,B15,B14,B13)</f>
        <v>2974</v>
      </c>
      <c r="D24">
        <f>SUM(D23,D22,D21,D19,D20,D18,D17,D16,D15,D14,D13,B24)</f>
        <v>4732</v>
      </c>
      <c r="F24">
        <f>SUM(F23,F22,F21,F20,F19,F18,F17,F16,F15,F14,F13,D24)</f>
        <v>6283</v>
      </c>
      <c r="G24" s="4">
        <v>43472</v>
      </c>
      <c r="H24" t="s">
        <v>82</v>
      </c>
      <c r="I24">
        <v>30</v>
      </c>
    </row>
    <row r="25" spans="1:10" x14ac:dyDescent="0.25">
      <c r="H25" t="s">
        <v>53</v>
      </c>
      <c r="I25">
        <v>30</v>
      </c>
    </row>
    <row r="26" spans="1:10" x14ac:dyDescent="0.25">
      <c r="H26" t="s">
        <v>81</v>
      </c>
      <c r="I26">
        <v>520</v>
      </c>
    </row>
    <row r="27" spans="1:10" x14ac:dyDescent="0.25">
      <c r="H27" t="s">
        <v>54</v>
      </c>
      <c r="I27">
        <v>20</v>
      </c>
    </row>
    <row r="28" spans="1:10" x14ac:dyDescent="0.25">
      <c r="G28" s="4">
        <v>43473</v>
      </c>
      <c r="H28" t="s">
        <v>82</v>
      </c>
      <c r="I28">
        <v>30</v>
      </c>
    </row>
    <row r="29" spans="1:10" x14ac:dyDescent="0.25">
      <c r="H29" t="s">
        <v>53</v>
      </c>
      <c r="I29">
        <v>60</v>
      </c>
    </row>
    <row r="30" spans="1:10" x14ac:dyDescent="0.25">
      <c r="H30" t="s">
        <v>54</v>
      </c>
      <c r="I30">
        <v>44</v>
      </c>
    </row>
    <row r="31" spans="1:10" x14ac:dyDescent="0.25">
      <c r="H31" t="s">
        <v>55</v>
      </c>
      <c r="I31">
        <v>49</v>
      </c>
      <c r="J31">
        <f>SUM(I28:I31)</f>
        <v>183</v>
      </c>
    </row>
    <row r="32" spans="1:10" x14ac:dyDescent="0.25">
      <c r="G32" s="4">
        <v>43474</v>
      </c>
      <c r="H32" t="s">
        <v>82</v>
      </c>
      <c r="I32">
        <v>40</v>
      </c>
    </row>
    <row r="33" spans="7:10" x14ac:dyDescent="0.25">
      <c r="H33" t="s">
        <v>53</v>
      </c>
      <c r="I33">
        <v>60</v>
      </c>
    </row>
    <row r="34" spans="7:10" x14ac:dyDescent="0.25">
      <c r="H34" t="s">
        <v>55</v>
      </c>
      <c r="I34">
        <v>104</v>
      </c>
    </row>
    <row r="35" spans="7:10" x14ac:dyDescent="0.25">
      <c r="H35" t="s">
        <v>54</v>
      </c>
      <c r="I35">
        <v>44</v>
      </c>
      <c r="J35">
        <f>SUM(I32:I35)</f>
        <v>248</v>
      </c>
    </row>
    <row r="36" spans="7:10" x14ac:dyDescent="0.25">
      <c r="G36" s="4">
        <v>43475</v>
      </c>
      <c r="H36" t="s">
        <v>82</v>
      </c>
      <c r="I36">
        <v>40</v>
      </c>
    </row>
    <row r="37" spans="7:10" x14ac:dyDescent="0.25">
      <c r="H37" t="s">
        <v>53</v>
      </c>
      <c r="I37">
        <v>50</v>
      </c>
    </row>
    <row r="38" spans="7:10" x14ac:dyDescent="0.25">
      <c r="H38" t="s">
        <v>88</v>
      </c>
      <c r="I38">
        <v>45</v>
      </c>
    </row>
    <row r="39" spans="7:10" x14ac:dyDescent="0.25">
      <c r="H39" t="s">
        <v>55</v>
      </c>
      <c r="I39">
        <v>30</v>
      </c>
    </row>
    <row r="40" spans="7:10" x14ac:dyDescent="0.25">
      <c r="H40" t="s">
        <v>54</v>
      </c>
      <c r="I40">
        <v>10</v>
      </c>
      <c r="J40">
        <f>SUM(I36:I40)</f>
        <v>175</v>
      </c>
    </row>
    <row r="41" spans="7:10" x14ac:dyDescent="0.25">
      <c r="G41" s="4">
        <v>43476</v>
      </c>
      <c r="H41" t="s">
        <v>53</v>
      </c>
      <c r="I41">
        <v>12</v>
      </c>
    </row>
    <row r="42" spans="7:10" x14ac:dyDescent="0.25">
      <c r="H42" t="s">
        <v>54</v>
      </c>
      <c r="I42">
        <v>150</v>
      </c>
    </row>
    <row r="43" spans="7:10" x14ac:dyDescent="0.25">
      <c r="H43" t="s">
        <v>81</v>
      </c>
      <c r="I43">
        <v>10</v>
      </c>
      <c r="J43">
        <f>SUM(I41:I43)</f>
        <v>172</v>
      </c>
    </row>
    <row r="44" spans="7:10" x14ac:dyDescent="0.25">
      <c r="G44" s="4">
        <v>43477</v>
      </c>
      <c r="H44" t="s">
        <v>19</v>
      </c>
      <c r="I44">
        <v>48</v>
      </c>
    </row>
    <row r="45" spans="7:10" x14ac:dyDescent="0.25">
      <c r="H45" t="s">
        <v>102</v>
      </c>
      <c r="I45">
        <v>100</v>
      </c>
    </row>
    <row r="46" spans="7:10" x14ac:dyDescent="0.25">
      <c r="H46" t="s">
        <v>79</v>
      </c>
      <c r="I46">
        <v>130</v>
      </c>
      <c r="J46">
        <f>SUM(I44:I46)</f>
        <v>278</v>
      </c>
    </row>
    <row r="47" spans="7:10" x14ac:dyDescent="0.25">
      <c r="G47" s="4">
        <v>43478</v>
      </c>
      <c r="H47" t="s">
        <v>130</v>
      </c>
      <c r="I47">
        <v>120</v>
      </c>
    </row>
    <row r="48" spans="7:10" x14ac:dyDescent="0.25">
      <c r="G48" s="4">
        <v>43479</v>
      </c>
      <c r="H48" t="s">
        <v>160</v>
      </c>
      <c r="I48">
        <v>750</v>
      </c>
    </row>
    <row r="49" spans="7:10" x14ac:dyDescent="0.25">
      <c r="G49" s="4">
        <v>43480</v>
      </c>
      <c r="H49" t="s">
        <v>83</v>
      </c>
      <c r="I49">
        <v>22</v>
      </c>
    </row>
    <row r="50" spans="7:10" x14ac:dyDescent="0.25">
      <c r="G50" s="4">
        <v>43481</v>
      </c>
      <c r="H50" t="s">
        <v>83</v>
      </c>
      <c r="I50">
        <v>29</v>
      </c>
    </row>
    <row r="51" spans="7:10" x14ac:dyDescent="0.25">
      <c r="G51" s="4">
        <v>43482</v>
      </c>
      <c r="H51" t="s">
        <v>19</v>
      </c>
      <c r="I51">
        <v>30</v>
      </c>
    </row>
    <row r="52" spans="7:10" x14ac:dyDescent="0.25">
      <c r="H52" t="s">
        <v>82</v>
      </c>
      <c r="I52">
        <v>30</v>
      </c>
    </row>
    <row r="53" spans="7:10" x14ac:dyDescent="0.25">
      <c r="H53" t="s">
        <v>53</v>
      </c>
      <c r="I53">
        <v>12</v>
      </c>
      <c r="J53">
        <f>SUM(I51:I53)</f>
        <v>72</v>
      </c>
    </row>
    <row r="54" spans="7:10" x14ac:dyDescent="0.25">
      <c r="G54" s="4">
        <v>43483</v>
      </c>
      <c r="H54" t="s">
        <v>493</v>
      </c>
      <c r="I54">
        <v>30</v>
      </c>
    </row>
    <row r="55" spans="7:10" x14ac:dyDescent="0.25">
      <c r="H55" t="s">
        <v>53</v>
      </c>
      <c r="I55">
        <v>60</v>
      </c>
    </row>
    <row r="56" spans="7:10" x14ac:dyDescent="0.25">
      <c r="H56" t="s">
        <v>88</v>
      </c>
      <c r="I56">
        <v>60</v>
      </c>
      <c r="J56">
        <f>SUM(I54:I56)</f>
        <v>150</v>
      </c>
    </row>
    <row r="57" spans="7:10" x14ac:dyDescent="0.25">
      <c r="G57" s="4">
        <v>43484</v>
      </c>
      <c r="H57" t="s">
        <v>60</v>
      </c>
      <c r="I57">
        <v>80</v>
      </c>
    </row>
    <row r="58" spans="7:10" x14ac:dyDescent="0.25">
      <c r="G58" s="4">
        <v>43485</v>
      </c>
      <c r="H58" t="s">
        <v>55</v>
      </c>
      <c r="I58">
        <v>85</v>
      </c>
    </row>
    <row r="59" spans="7:10" x14ac:dyDescent="0.25">
      <c r="G59" s="4">
        <v>43486</v>
      </c>
      <c r="H59" t="s">
        <v>494</v>
      </c>
      <c r="I59">
        <v>40</v>
      </c>
    </row>
    <row r="60" spans="7:10" x14ac:dyDescent="0.25">
      <c r="H60" t="s">
        <v>130</v>
      </c>
      <c r="I60">
        <v>36</v>
      </c>
    </row>
    <row r="61" spans="7:10" x14ac:dyDescent="0.25">
      <c r="H61" t="s">
        <v>55</v>
      </c>
      <c r="I61">
        <v>45</v>
      </c>
    </row>
    <row r="62" spans="7:10" x14ac:dyDescent="0.25">
      <c r="H62" t="s">
        <v>54</v>
      </c>
      <c r="I62">
        <v>10</v>
      </c>
      <c r="J62">
        <f>SUM(I59:I62)</f>
        <v>131</v>
      </c>
    </row>
    <row r="63" spans="7:10" x14ac:dyDescent="0.25">
      <c r="G63" s="4">
        <v>43487</v>
      </c>
      <c r="H63" t="s">
        <v>54</v>
      </c>
      <c r="I63">
        <v>10</v>
      </c>
    </row>
    <row r="64" spans="7:10" x14ac:dyDescent="0.25">
      <c r="H64" t="s">
        <v>53</v>
      </c>
      <c r="I64">
        <v>50</v>
      </c>
    </row>
    <row r="65" spans="7:10" x14ac:dyDescent="0.25">
      <c r="H65" t="s">
        <v>55</v>
      </c>
      <c r="I65">
        <v>52</v>
      </c>
    </row>
    <row r="66" spans="7:10" x14ac:dyDescent="0.25">
      <c r="G66" s="4">
        <v>43488</v>
      </c>
      <c r="H66" t="s">
        <v>82</v>
      </c>
      <c r="I66">
        <v>30</v>
      </c>
    </row>
    <row r="67" spans="7:10" x14ac:dyDescent="0.25">
      <c r="H67" t="s">
        <v>53</v>
      </c>
      <c r="I67">
        <v>60</v>
      </c>
    </row>
    <row r="68" spans="7:10" x14ac:dyDescent="0.25">
      <c r="H68" t="s">
        <v>54</v>
      </c>
      <c r="I68">
        <v>25</v>
      </c>
    </row>
    <row r="69" spans="7:10" x14ac:dyDescent="0.25">
      <c r="G69" s="4">
        <v>43489</v>
      </c>
      <c r="H69" t="s">
        <v>82</v>
      </c>
      <c r="I69">
        <v>40</v>
      </c>
    </row>
    <row r="70" spans="7:10" x14ac:dyDescent="0.25">
      <c r="H70" t="s">
        <v>54</v>
      </c>
      <c r="I70">
        <v>10</v>
      </c>
    </row>
    <row r="71" spans="7:10" x14ac:dyDescent="0.25">
      <c r="H71" t="s">
        <v>495</v>
      </c>
      <c r="I71">
        <v>40</v>
      </c>
    </row>
    <row r="72" spans="7:10" x14ac:dyDescent="0.25">
      <c r="H72" t="s">
        <v>54</v>
      </c>
      <c r="I72">
        <v>20</v>
      </c>
    </row>
    <row r="73" spans="7:10" x14ac:dyDescent="0.25">
      <c r="G73" s="4">
        <v>43490</v>
      </c>
      <c r="H73" t="s">
        <v>82</v>
      </c>
      <c r="I73">
        <v>30</v>
      </c>
    </row>
    <row r="74" spans="7:10" x14ac:dyDescent="0.25">
      <c r="H74" t="s">
        <v>53</v>
      </c>
      <c r="I74">
        <v>60</v>
      </c>
    </row>
    <row r="75" spans="7:10" x14ac:dyDescent="0.25">
      <c r="H75" t="s">
        <v>88</v>
      </c>
      <c r="I75">
        <v>113</v>
      </c>
      <c r="J75">
        <f>SUM(I75,I74,I73)</f>
        <v>203</v>
      </c>
    </row>
    <row r="76" spans="7:10" x14ac:dyDescent="0.25">
      <c r="G76" s="4">
        <v>43491</v>
      </c>
      <c r="H76" t="s">
        <v>88</v>
      </c>
      <c r="I76">
        <v>116</v>
      </c>
    </row>
    <row r="77" spans="7:10" x14ac:dyDescent="0.25">
      <c r="G77" s="4">
        <v>43492</v>
      </c>
      <c r="H77" t="s">
        <v>496</v>
      </c>
      <c r="I77">
        <v>30</v>
      </c>
    </row>
    <row r="78" spans="7:10" x14ac:dyDescent="0.25">
      <c r="H78" t="s">
        <v>106</v>
      </c>
      <c r="I78">
        <v>190</v>
      </c>
    </row>
    <row r="79" spans="7:10" x14ac:dyDescent="0.25">
      <c r="H79" t="s">
        <v>207</v>
      </c>
      <c r="I79">
        <v>30</v>
      </c>
    </row>
    <row r="80" spans="7:10" x14ac:dyDescent="0.25">
      <c r="G80" s="4">
        <v>43493</v>
      </c>
      <c r="H80" t="s">
        <v>53</v>
      </c>
      <c r="I80">
        <v>12</v>
      </c>
    </row>
    <row r="81" spans="7:10" x14ac:dyDescent="0.25">
      <c r="H81" t="s">
        <v>497</v>
      </c>
      <c r="I81">
        <v>35</v>
      </c>
    </row>
    <row r="82" spans="7:10" x14ac:dyDescent="0.25">
      <c r="H82" t="s">
        <v>167</v>
      </c>
      <c r="I82">
        <v>12</v>
      </c>
    </row>
    <row r="83" spans="7:10" x14ac:dyDescent="0.25">
      <c r="G83" s="4">
        <v>43494</v>
      </c>
      <c r="H83" t="s">
        <v>82</v>
      </c>
      <c r="I83">
        <v>30</v>
      </c>
    </row>
    <row r="84" spans="7:10" x14ac:dyDescent="0.25">
      <c r="H84" t="s">
        <v>130</v>
      </c>
      <c r="I84">
        <v>25</v>
      </c>
    </row>
    <row r="85" spans="7:10" x14ac:dyDescent="0.25">
      <c r="H85" t="s">
        <v>102</v>
      </c>
      <c r="I85">
        <v>200</v>
      </c>
    </row>
    <row r="86" spans="7:10" x14ac:dyDescent="0.25">
      <c r="H86" t="s">
        <v>498</v>
      </c>
      <c r="I86">
        <v>30</v>
      </c>
      <c r="J86">
        <f>SUM(I86,I85,I84,I83)</f>
        <v>285</v>
      </c>
    </row>
    <row r="87" spans="7:10" x14ac:dyDescent="0.25">
      <c r="G87" s="4">
        <v>43495</v>
      </c>
      <c r="H87" t="s">
        <v>54</v>
      </c>
      <c r="I87">
        <v>20</v>
      </c>
    </row>
    <row r="88" spans="7:10" x14ac:dyDescent="0.25">
      <c r="G88" s="4">
        <v>43496</v>
      </c>
      <c r="H88" t="s">
        <v>19</v>
      </c>
      <c r="I88">
        <v>25</v>
      </c>
    </row>
    <row r="89" spans="7:10" x14ac:dyDescent="0.25">
      <c r="H89" t="s">
        <v>82</v>
      </c>
      <c r="I89">
        <v>30</v>
      </c>
    </row>
    <row r="90" spans="7:10" x14ac:dyDescent="0.25">
      <c r="H90" t="s">
        <v>53</v>
      </c>
      <c r="I90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workbookViewId="0">
      <selection activeCell="G24" sqref="G24"/>
    </sheetView>
  </sheetViews>
  <sheetFormatPr defaultRowHeight="15" x14ac:dyDescent="0.25"/>
  <cols>
    <col min="1" max="1" width="10.85546875" customWidth="1"/>
    <col min="4" max="4" width="14" customWidth="1"/>
  </cols>
  <sheetData>
    <row r="1" spans="1:12" x14ac:dyDescent="0.25">
      <c r="A1" s="15" t="s">
        <v>0</v>
      </c>
      <c r="B1" s="15">
        <v>3061</v>
      </c>
      <c r="D1" t="s">
        <v>7</v>
      </c>
      <c r="E1">
        <v>42803</v>
      </c>
      <c r="G1" s="4">
        <v>42940</v>
      </c>
      <c r="H1">
        <v>153</v>
      </c>
    </row>
    <row r="2" spans="1:12" x14ac:dyDescent="0.25">
      <c r="A2" s="15" t="s">
        <v>1</v>
      </c>
      <c r="B2" s="15">
        <v>1500</v>
      </c>
      <c r="C2" s="17"/>
      <c r="D2" t="s">
        <v>27</v>
      </c>
      <c r="E2">
        <v>976</v>
      </c>
      <c r="G2" t="s">
        <v>41</v>
      </c>
      <c r="H2">
        <v>217</v>
      </c>
      <c r="J2" t="s">
        <v>16</v>
      </c>
      <c r="K2">
        <v>1073</v>
      </c>
    </row>
    <row r="3" spans="1:12" x14ac:dyDescent="0.25">
      <c r="A3" s="15" t="s">
        <v>2</v>
      </c>
      <c r="B3" s="15">
        <v>9147</v>
      </c>
      <c r="D3" s="8" t="s">
        <v>9</v>
      </c>
      <c r="E3" s="8">
        <f>SUM(E1:E2)</f>
        <v>43779</v>
      </c>
      <c r="G3" t="s">
        <v>42</v>
      </c>
      <c r="H3">
        <v>748</v>
      </c>
      <c r="J3" t="s">
        <v>9</v>
      </c>
      <c r="K3" s="12">
        <f>SUM(K2-L25)</f>
        <v>72</v>
      </c>
    </row>
    <row r="4" spans="1:12" ht="15.75" thickBot="1" x14ac:dyDescent="0.3">
      <c r="A4" s="15" t="s">
        <v>3</v>
      </c>
      <c r="B4" s="15">
        <v>9023</v>
      </c>
      <c r="H4">
        <f>SUM(H1:H3)</f>
        <v>1118</v>
      </c>
    </row>
    <row r="5" spans="1:12" x14ac:dyDescent="0.25">
      <c r="A5" s="15" t="s">
        <v>26</v>
      </c>
      <c r="B5" s="15">
        <v>5000</v>
      </c>
      <c r="D5" t="s">
        <v>10</v>
      </c>
      <c r="E5" s="2">
        <f>SUM(E3-B12)</f>
        <v>6852</v>
      </c>
      <c r="F5" s="56" t="s">
        <v>35</v>
      </c>
      <c r="G5" s="57"/>
      <c r="H5" s="58"/>
    </row>
    <row r="6" spans="1:12" ht="15.75" thickBot="1" x14ac:dyDescent="0.3">
      <c r="A6" s="15" t="s">
        <v>30</v>
      </c>
      <c r="B6" s="15">
        <v>5000</v>
      </c>
      <c r="D6" t="s">
        <v>28</v>
      </c>
      <c r="E6">
        <v>5000</v>
      </c>
      <c r="F6" s="59">
        <f>SUM(E6-F25)</f>
        <v>-255</v>
      </c>
      <c r="G6" s="60"/>
      <c r="H6" s="61"/>
    </row>
    <row r="7" spans="1:12" x14ac:dyDescent="0.25">
      <c r="A7" s="24" t="s">
        <v>13</v>
      </c>
      <c r="B7" s="24">
        <v>246</v>
      </c>
      <c r="D7" s="8" t="s">
        <v>29</v>
      </c>
      <c r="E7" s="8">
        <f>SUM(E5-E6)</f>
        <v>1852</v>
      </c>
    </row>
    <row r="8" spans="1:12" x14ac:dyDescent="0.25">
      <c r="A8" s="15" t="s">
        <v>31</v>
      </c>
      <c r="B8" s="15">
        <v>500</v>
      </c>
    </row>
    <row r="9" spans="1:12" x14ac:dyDescent="0.25">
      <c r="A9" s="10" t="s">
        <v>32</v>
      </c>
      <c r="B9" s="10">
        <v>800</v>
      </c>
    </row>
    <row r="10" spans="1:12" x14ac:dyDescent="0.25">
      <c r="A10" s="16" t="s">
        <v>36</v>
      </c>
      <c r="B10" s="16">
        <v>2500</v>
      </c>
    </row>
    <row r="11" spans="1:12" x14ac:dyDescent="0.25">
      <c r="A11" s="15" t="s">
        <v>33</v>
      </c>
      <c r="B11" s="15">
        <v>150</v>
      </c>
    </row>
    <row r="12" spans="1:12" x14ac:dyDescent="0.25">
      <c r="A12" s="1" t="s">
        <v>6</v>
      </c>
      <c r="B12" s="1">
        <f>SUM(B1:B11)</f>
        <v>36927</v>
      </c>
      <c r="G12" s="55" t="s">
        <v>16</v>
      </c>
      <c r="H12" s="55"/>
      <c r="I12" s="55"/>
      <c r="J12" s="55"/>
      <c r="K12" s="55"/>
      <c r="L12" s="55"/>
    </row>
    <row r="13" spans="1:12" x14ac:dyDescent="0.25">
      <c r="A13" s="11"/>
      <c r="B13" s="11"/>
      <c r="D13">
        <f>SUM(B14:B23)</f>
        <v>1496</v>
      </c>
      <c r="F13">
        <f>SUM(D13:D23)</f>
        <v>3567</v>
      </c>
      <c r="G13" s="19"/>
      <c r="H13" s="9"/>
      <c r="I13" s="9"/>
      <c r="J13" s="9">
        <f>SUM(H14:H23)</f>
        <v>488</v>
      </c>
      <c r="K13" s="9"/>
      <c r="L13" s="9">
        <f>SUM(J13:J23)</f>
        <v>876</v>
      </c>
    </row>
    <row r="14" spans="1:12" x14ac:dyDescent="0.25">
      <c r="A14" s="18">
        <v>42948</v>
      </c>
      <c r="B14" s="10">
        <v>10</v>
      </c>
      <c r="C14" s="4">
        <v>42958</v>
      </c>
      <c r="D14">
        <v>56</v>
      </c>
      <c r="E14" s="4">
        <v>42968</v>
      </c>
      <c r="F14" s="22">
        <v>263</v>
      </c>
      <c r="G14" s="20">
        <v>42948</v>
      </c>
      <c r="H14">
        <v>30</v>
      </c>
      <c r="I14" s="4">
        <v>42958</v>
      </c>
      <c r="J14" s="22">
        <v>68</v>
      </c>
      <c r="K14" s="4">
        <v>42968</v>
      </c>
      <c r="L14" s="23">
        <v>0</v>
      </c>
    </row>
    <row r="15" spans="1:12" x14ac:dyDescent="0.25">
      <c r="A15" s="4">
        <v>42949</v>
      </c>
      <c r="B15" s="14">
        <v>433</v>
      </c>
      <c r="C15" s="4">
        <v>42959</v>
      </c>
      <c r="D15">
        <v>270</v>
      </c>
      <c r="E15" s="4">
        <v>42969</v>
      </c>
      <c r="F15" s="22">
        <v>142</v>
      </c>
      <c r="G15" s="20">
        <v>42949</v>
      </c>
      <c r="H15">
        <v>0</v>
      </c>
      <c r="I15" s="4">
        <v>42959</v>
      </c>
      <c r="J15" s="22">
        <v>0</v>
      </c>
      <c r="K15" s="4">
        <v>42969</v>
      </c>
      <c r="L15" s="23">
        <v>17</v>
      </c>
    </row>
    <row r="16" spans="1:12" x14ac:dyDescent="0.25">
      <c r="A16" s="4">
        <v>42950</v>
      </c>
      <c r="B16" s="14">
        <v>20</v>
      </c>
      <c r="C16" s="4">
        <v>42960</v>
      </c>
      <c r="D16">
        <v>8</v>
      </c>
      <c r="E16" s="4">
        <v>42970</v>
      </c>
      <c r="F16" s="22">
        <v>162</v>
      </c>
      <c r="G16" s="20">
        <v>42950</v>
      </c>
      <c r="H16">
        <v>0</v>
      </c>
      <c r="I16" s="4">
        <v>42960</v>
      </c>
      <c r="J16" s="22">
        <v>0</v>
      </c>
      <c r="K16" s="4">
        <v>42970</v>
      </c>
      <c r="L16" s="23">
        <v>44</v>
      </c>
    </row>
    <row r="17" spans="1:12" x14ac:dyDescent="0.25">
      <c r="A17" s="4">
        <v>42951</v>
      </c>
      <c r="B17" s="14">
        <v>0</v>
      </c>
      <c r="C17" s="4">
        <v>42961</v>
      </c>
      <c r="D17">
        <v>1395</v>
      </c>
      <c r="E17" s="4">
        <v>42971</v>
      </c>
      <c r="F17" s="22">
        <v>50</v>
      </c>
      <c r="G17" s="20">
        <v>42951</v>
      </c>
      <c r="H17">
        <v>104</v>
      </c>
      <c r="I17" s="4">
        <v>42961</v>
      </c>
      <c r="J17" s="22">
        <v>0</v>
      </c>
      <c r="K17" s="4">
        <v>42971</v>
      </c>
      <c r="L17" s="23">
        <v>0</v>
      </c>
    </row>
    <row r="18" spans="1:12" x14ac:dyDescent="0.25">
      <c r="A18" s="4">
        <v>42952</v>
      </c>
      <c r="B18" s="14">
        <v>133</v>
      </c>
      <c r="C18" s="4">
        <v>42962</v>
      </c>
      <c r="D18">
        <v>30</v>
      </c>
      <c r="E18" s="4">
        <v>42972</v>
      </c>
      <c r="F18" s="22">
        <v>117</v>
      </c>
      <c r="G18" s="20">
        <v>42952</v>
      </c>
      <c r="H18">
        <v>75</v>
      </c>
      <c r="I18" s="4">
        <v>42962</v>
      </c>
      <c r="J18" s="22">
        <v>0</v>
      </c>
      <c r="K18" s="4">
        <v>42972</v>
      </c>
      <c r="L18" s="23">
        <v>64</v>
      </c>
    </row>
    <row r="19" spans="1:12" x14ac:dyDescent="0.25">
      <c r="A19" s="4">
        <v>42953</v>
      </c>
      <c r="B19">
        <v>115</v>
      </c>
      <c r="C19" s="4">
        <v>42963</v>
      </c>
      <c r="D19">
        <v>55</v>
      </c>
      <c r="E19" s="4">
        <v>42973</v>
      </c>
      <c r="F19" s="22">
        <v>106</v>
      </c>
      <c r="G19" s="20">
        <v>42953</v>
      </c>
      <c r="H19">
        <v>0</v>
      </c>
      <c r="I19" s="4">
        <v>42963</v>
      </c>
      <c r="J19" s="22">
        <v>129</v>
      </c>
      <c r="K19" s="4">
        <v>42973</v>
      </c>
      <c r="L19" s="23">
        <v>0</v>
      </c>
    </row>
    <row r="20" spans="1:12" x14ac:dyDescent="0.25">
      <c r="A20" s="4">
        <v>42954</v>
      </c>
      <c r="B20">
        <v>450</v>
      </c>
      <c r="C20" s="4">
        <v>42964</v>
      </c>
      <c r="D20">
        <v>10</v>
      </c>
      <c r="E20" s="4">
        <v>42974</v>
      </c>
      <c r="F20" s="22">
        <v>244</v>
      </c>
      <c r="G20" s="20">
        <v>42954</v>
      </c>
      <c r="H20">
        <v>0</v>
      </c>
      <c r="I20" s="4">
        <v>42964</v>
      </c>
      <c r="J20" s="22">
        <v>70</v>
      </c>
      <c r="K20" s="4">
        <v>42974</v>
      </c>
      <c r="L20" s="23">
        <v>0</v>
      </c>
    </row>
    <row r="21" spans="1:12" x14ac:dyDescent="0.25">
      <c r="A21" s="4">
        <v>42955</v>
      </c>
      <c r="B21" s="14">
        <v>92</v>
      </c>
      <c r="C21" s="4">
        <v>42965</v>
      </c>
      <c r="D21">
        <v>20</v>
      </c>
      <c r="E21" s="4">
        <v>42975</v>
      </c>
      <c r="F21" s="22">
        <v>340</v>
      </c>
      <c r="G21" s="20">
        <v>42955</v>
      </c>
      <c r="H21">
        <v>58</v>
      </c>
      <c r="I21" s="4">
        <v>42965</v>
      </c>
      <c r="J21" s="22">
        <v>121</v>
      </c>
      <c r="K21" s="4">
        <v>42975</v>
      </c>
      <c r="L21" s="23">
        <v>0</v>
      </c>
    </row>
    <row r="22" spans="1:12" x14ac:dyDescent="0.25">
      <c r="A22" s="4">
        <v>42956</v>
      </c>
      <c r="B22" s="14">
        <v>60</v>
      </c>
      <c r="C22" s="4">
        <v>42966</v>
      </c>
      <c r="D22">
        <v>178</v>
      </c>
      <c r="E22" s="4">
        <v>42976</v>
      </c>
      <c r="F22" s="22">
        <v>77</v>
      </c>
      <c r="G22" s="20">
        <v>42956</v>
      </c>
      <c r="H22">
        <v>153</v>
      </c>
      <c r="I22" s="4">
        <v>42966</v>
      </c>
      <c r="J22" s="22">
        <v>0</v>
      </c>
      <c r="K22" s="4">
        <v>42976</v>
      </c>
      <c r="L22" s="23">
        <v>0</v>
      </c>
    </row>
    <row r="23" spans="1:12" x14ac:dyDescent="0.25">
      <c r="A23" s="4">
        <v>42957</v>
      </c>
      <c r="B23" s="14">
        <v>183</v>
      </c>
      <c r="C23" s="4">
        <v>42967</v>
      </c>
      <c r="D23">
        <v>49</v>
      </c>
      <c r="E23" s="4">
        <v>42977</v>
      </c>
      <c r="F23" s="22">
        <v>69</v>
      </c>
      <c r="G23" s="20">
        <v>42957</v>
      </c>
      <c r="H23">
        <v>68</v>
      </c>
      <c r="I23" s="4">
        <v>42967</v>
      </c>
      <c r="J23" s="22">
        <v>0</v>
      </c>
      <c r="K23" s="4">
        <v>42977</v>
      </c>
      <c r="L23" s="23">
        <v>0</v>
      </c>
    </row>
    <row r="24" spans="1:12" x14ac:dyDescent="0.25">
      <c r="E24" s="4">
        <v>42978</v>
      </c>
      <c r="F24" s="22">
        <v>118</v>
      </c>
      <c r="G24" s="21"/>
      <c r="K24" s="4">
        <v>42978</v>
      </c>
      <c r="L24" s="23">
        <v>0</v>
      </c>
    </row>
    <row r="25" spans="1:12" x14ac:dyDescent="0.25">
      <c r="E25" t="s">
        <v>6</v>
      </c>
      <c r="F25" s="13">
        <f>SUM(F13:F24)</f>
        <v>5255</v>
      </c>
      <c r="G25" s="21"/>
      <c r="K25" t="s">
        <v>34</v>
      </c>
      <c r="L25" s="13">
        <f>SUM(L13:L24)</f>
        <v>1001</v>
      </c>
    </row>
  </sheetData>
  <mergeCells count="3">
    <mergeCell ref="G12:L12"/>
    <mergeCell ref="F5:H5"/>
    <mergeCell ref="F6:H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80E6-2506-4FDE-AB37-F30D3365CCE1}">
  <dimension ref="A1:J107"/>
  <sheetViews>
    <sheetView workbookViewId="0">
      <selection activeCell="H108" sqref="H108"/>
    </sheetView>
  </sheetViews>
  <sheetFormatPr defaultRowHeight="15" x14ac:dyDescent="0.25"/>
  <sheetData>
    <row r="1" spans="1:10" x14ac:dyDescent="0.25">
      <c r="A1" s="26" t="s">
        <v>3</v>
      </c>
      <c r="B1" s="26">
        <v>13228</v>
      </c>
      <c r="D1" t="s">
        <v>7</v>
      </c>
      <c r="E1">
        <v>57071</v>
      </c>
      <c r="G1" s="4">
        <v>43497</v>
      </c>
      <c r="H1" t="s">
        <v>82</v>
      </c>
      <c r="I1">
        <v>30</v>
      </c>
    </row>
    <row r="2" spans="1:10" x14ac:dyDescent="0.25">
      <c r="A2" t="s">
        <v>13</v>
      </c>
      <c r="B2">
        <v>332</v>
      </c>
      <c r="D2" t="s">
        <v>8</v>
      </c>
      <c r="E2">
        <v>0</v>
      </c>
      <c r="H2" t="s">
        <v>53</v>
      </c>
      <c r="I2">
        <v>60</v>
      </c>
    </row>
    <row r="3" spans="1:10" x14ac:dyDescent="0.25">
      <c r="A3" s="26" t="s">
        <v>319</v>
      </c>
      <c r="B3" s="26">
        <v>4401</v>
      </c>
      <c r="D3" t="s">
        <v>6</v>
      </c>
      <c r="E3">
        <f>SUM(E1:E2)</f>
        <v>57071</v>
      </c>
      <c r="H3" t="s">
        <v>54</v>
      </c>
      <c r="I3">
        <v>20</v>
      </c>
    </row>
    <row r="4" spans="1:10" x14ac:dyDescent="0.25">
      <c r="A4" s="26" t="s">
        <v>1</v>
      </c>
      <c r="B4" s="26">
        <v>1500</v>
      </c>
      <c r="H4" t="s">
        <v>81</v>
      </c>
      <c r="I4">
        <v>10</v>
      </c>
    </row>
    <row r="5" spans="1:10" x14ac:dyDescent="0.25">
      <c r="A5" s="26" t="s">
        <v>237</v>
      </c>
      <c r="B5" s="26">
        <v>10700</v>
      </c>
      <c r="D5" t="s">
        <v>460</v>
      </c>
      <c r="E5">
        <f>SUM(E3-B8)</f>
        <v>10025</v>
      </c>
      <c r="H5" t="s">
        <v>89</v>
      </c>
      <c r="I5">
        <v>20</v>
      </c>
      <c r="J5">
        <f>SUM(I1:I5)</f>
        <v>140</v>
      </c>
    </row>
    <row r="6" spans="1:10" x14ac:dyDescent="0.25">
      <c r="A6" s="26" t="s">
        <v>0</v>
      </c>
      <c r="B6" s="26">
        <v>10885</v>
      </c>
      <c r="D6" t="s">
        <v>40</v>
      </c>
      <c r="E6">
        <v>6000</v>
      </c>
      <c r="G6" s="4">
        <v>43498</v>
      </c>
      <c r="H6" t="s">
        <v>500</v>
      </c>
      <c r="I6">
        <v>25</v>
      </c>
    </row>
    <row r="7" spans="1:10" x14ac:dyDescent="0.25">
      <c r="A7" s="26" t="s">
        <v>66</v>
      </c>
      <c r="B7" s="26">
        <v>6000</v>
      </c>
      <c r="D7" t="s">
        <v>244</v>
      </c>
      <c r="E7">
        <f>SUM(E5-E6)</f>
        <v>4025</v>
      </c>
      <c r="H7" t="s">
        <v>501</v>
      </c>
      <c r="I7">
        <v>24</v>
      </c>
    </row>
    <row r="8" spans="1:10" x14ac:dyDescent="0.25">
      <c r="A8" t="s">
        <v>6</v>
      </c>
      <c r="B8">
        <f>SUM(B1:B7)</f>
        <v>47046</v>
      </c>
      <c r="H8" t="s">
        <v>502</v>
      </c>
      <c r="I8">
        <v>20</v>
      </c>
    </row>
    <row r="9" spans="1:10" x14ac:dyDescent="0.25">
      <c r="H9" t="s">
        <v>503</v>
      </c>
      <c r="I9">
        <v>505</v>
      </c>
    </row>
    <row r="10" spans="1:10" x14ac:dyDescent="0.25">
      <c r="H10" t="s">
        <v>504</v>
      </c>
      <c r="I10">
        <v>15</v>
      </c>
      <c r="J10">
        <f>SUM(I6:I10)</f>
        <v>589</v>
      </c>
    </row>
    <row r="11" spans="1:10" x14ac:dyDescent="0.25">
      <c r="G11" s="4">
        <v>43499</v>
      </c>
      <c r="H11" t="s">
        <v>19</v>
      </c>
      <c r="I11">
        <v>460</v>
      </c>
    </row>
    <row r="12" spans="1:10" x14ac:dyDescent="0.25">
      <c r="H12" t="s">
        <v>389</v>
      </c>
      <c r="I12">
        <v>20</v>
      </c>
    </row>
    <row r="13" spans="1:10" x14ac:dyDescent="0.25">
      <c r="A13" s="4">
        <v>43497</v>
      </c>
      <c r="B13">
        <v>140</v>
      </c>
      <c r="C13" s="4">
        <v>43507</v>
      </c>
      <c r="D13">
        <v>0</v>
      </c>
      <c r="E13" s="4">
        <v>43517</v>
      </c>
      <c r="F13">
        <v>2095</v>
      </c>
      <c r="H13" t="s">
        <v>88</v>
      </c>
      <c r="I13">
        <v>40</v>
      </c>
    </row>
    <row r="14" spans="1:10" x14ac:dyDescent="0.25">
      <c r="A14" s="4">
        <v>43498</v>
      </c>
      <c r="B14">
        <v>589</v>
      </c>
      <c r="C14" s="4">
        <v>43508</v>
      </c>
      <c r="D14">
        <v>205</v>
      </c>
      <c r="E14" s="4">
        <v>43518</v>
      </c>
      <c r="F14">
        <v>865</v>
      </c>
      <c r="H14" t="s">
        <v>157</v>
      </c>
      <c r="I14">
        <v>20</v>
      </c>
    </row>
    <row r="15" spans="1:10" x14ac:dyDescent="0.25">
      <c r="A15" s="4">
        <v>43499</v>
      </c>
      <c r="B15">
        <v>580</v>
      </c>
      <c r="C15" s="4">
        <v>43509</v>
      </c>
      <c r="D15">
        <v>185</v>
      </c>
      <c r="E15" s="4">
        <v>43519</v>
      </c>
      <c r="F15">
        <v>253</v>
      </c>
      <c r="H15" t="s">
        <v>55</v>
      </c>
      <c r="I15">
        <v>40</v>
      </c>
      <c r="J15">
        <f>SUM(I11:I15)</f>
        <v>580</v>
      </c>
    </row>
    <row r="16" spans="1:10" x14ac:dyDescent="0.25">
      <c r="A16" s="4">
        <v>43500</v>
      </c>
      <c r="B16">
        <v>297</v>
      </c>
      <c r="C16" s="4">
        <v>43510</v>
      </c>
      <c r="D16">
        <v>176</v>
      </c>
      <c r="E16" s="4">
        <v>43520</v>
      </c>
      <c r="F16">
        <v>206</v>
      </c>
      <c r="G16" s="4">
        <v>43500</v>
      </c>
      <c r="H16" t="s">
        <v>184</v>
      </c>
      <c r="I16">
        <v>30</v>
      </c>
    </row>
    <row r="17" spans="1:10" x14ac:dyDescent="0.25">
      <c r="A17" s="4">
        <v>43501</v>
      </c>
      <c r="B17">
        <v>325</v>
      </c>
      <c r="C17" s="4">
        <v>43511</v>
      </c>
      <c r="D17">
        <v>151</v>
      </c>
      <c r="E17" s="4">
        <v>43521</v>
      </c>
      <c r="F17">
        <v>116</v>
      </c>
      <c r="H17" t="s">
        <v>53</v>
      </c>
      <c r="I17">
        <v>60</v>
      </c>
    </row>
    <row r="18" spans="1:10" x14ac:dyDescent="0.25">
      <c r="A18" s="4">
        <v>43502</v>
      </c>
      <c r="B18">
        <v>110</v>
      </c>
      <c r="C18" s="4">
        <v>43512</v>
      </c>
      <c r="D18">
        <v>491</v>
      </c>
      <c r="E18" s="4">
        <v>43522</v>
      </c>
      <c r="H18" t="s">
        <v>55</v>
      </c>
      <c r="I18">
        <v>197</v>
      </c>
    </row>
    <row r="19" spans="1:10" x14ac:dyDescent="0.25">
      <c r="A19" s="4">
        <v>43503</v>
      </c>
      <c r="B19">
        <v>144</v>
      </c>
      <c r="C19" s="4">
        <v>43513</v>
      </c>
      <c r="D19">
        <v>172</v>
      </c>
      <c r="E19" s="4">
        <v>43523</v>
      </c>
      <c r="H19" t="s">
        <v>54</v>
      </c>
      <c r="I19">
        <v>10</v>
      </c>
      <c r="J19">
        <f>SUM(I16:I19)</f>
        <v>297</v>
      </c>
    </row>
    <row r="20" spans="1:10" x14ac:dyDescent="0.25">
      <c r="A20" s="4">
        <v>43504</v>
      </c>
      <c r="B20">
        <v>950</v>
      </c>
      <c r="C20" s="4">
        <v>43514</v>
      </c>
      <c r="D20">
        <v>192</v>
      </c>
      <c r="E20" s="4">
        <v>43524</v>
      </c>
      <c r="G20" s="4">
        <v>43501</v>
      </c>
      <c r="H20" t="s">
        <v>82</v>
      </c>
      <c r="I20">
        <v>30</v>
      </c>
    </row>
    <row r="21" spans="1:10" x14ac:dyDescent="0.25">
      <c r="A21" s="4">
        <v>43505</v>
      </c>
      <c r="B21">
        <v>0</v>
      </c>
      <c r="C21" s="4">
        <v>43515</v>
      </c>
      <c r="D21">
        <v>430</v>
      </c>
      <c r="H21" t="s">
        <v>505</v>
      </c>
      <c r="I21">
        <v>250</v>
      </c>
    </row>
    <row r="22" spans="1:10" x14ac:dyDescent="0.25">
      <c r="A22" s="4">
        <v>43506</v>
      </c>
      <c r="B22">
        <v>0</v>
      </c>
      <c r="C22" s="4">
        <v>43516</v>
      </c>
      <c r="F22">
        <f>SUM(F13:F20,D23)</f>
        <v>8672</v>
      </c>
      <c r="H22" t="s">
        <v>53</v>
      </c>
      <c r="I22">
        <v>35</v>
      </c>
    </row>
    <row r="23" spans="1:10" x14ac:dyDescent="0.25">
      <c r="B23">
        <f>SUM(B13:B22)</f>
        <v>3135</v>
      </c>
      <c r="D23">
        <f>SUM(D13:D22,B23)</f>
        <v>5137</v>
      </c>
      <c r="H23" t="s">
        <v>54</v>
      </c>
      <c r="I23">
        <v>10</v>
      </c>
      <c r="J23">
        <f>SUM(I20:I23)</f>
        <v>325</v>
      </c>
    </row>
    <row r="24" spans="1:10" x14ac:dyDescent="0.25">
      <c r="G24" s="4">
        <v>43502</v>
      </c>
      <c r="H24" t="s">
        <v>82</v>
      </c>
      <c r="I24">
        <v>30</v>
      </c>
    </row>
    <row r="25" spans="1:10" x14ac:dyDescent="0.25">
      <c r="H25" t="s">
        <v>54</v>
      </c>
      <c r="I25">
        <v>20</v>
      </c>
    </row>
    <row r="26" spans="1:10" x14ac:dyDescent="0.25">
      <c r="H26" t="s">
        <v>53</v>
      </c>
      <c r="I26">
        <v>40</v>
      </c>
    </row>
    <row r="27" spans="1:10" x14ac:dyDescent="0.25">
      <c r="H27" t="s">
        <v>380</v>
      </c>
      <c r="I27">
        <v>20</v>
      </c>
    </row>
    <row r="28" spans="1:10" x14ac:dyDescent="0.25">
      <c r="G28" s="4">
        <v>43503</v>
      </c>
      <c r="H28" t="s">
        <v>82</v>
      </c>
      <c r="I28">
        <v>30</v>
      </c>
    </row>
    <row r="29" spans="1:10" x14ac:dyDescent="0.25">
      <c r="H29" t="s">
        <v>53</v>
      </c>
      <c r="I29">
        <v>50</v>
      </c>
    </row>
    <row r="30" spans="1:10" x14ac:dyDescent="0.25">
      <c r="H30" t="s">
        <v>130</v>
      </c>
      <c r="I30">
        <v>64</v>
      </c>
    </row>
    <row r="31" spans="1:10" x14ac:dyDescent="0.25">
      <c r="G31" s="4">
        <v>43504</v>
      </c>
      <c r="H31" t="s">
        <v>506</v>
      </c>
      <c r="I31">
        <v>700</v>
      </c>
    </row>
    <row r="32" spans="1:10" x14ac:dyDescent="0.25">
      <c r="H32" t="s">
        <v>507</v>
      </c>
      <c r="I32">
        <v>250</v>
      </c>
    </row>
    <row r="33" spans="7:10" x14ac:dyDescent="0.25">
      <c r="G33" s="4">
        <v>43505</v>
      </c>
    </row>
    <row r="34" spans="7:10" x14ac:dyDescent="0.25">
      <c r="G34" s="4">
        <v>43506</v>
      </c>
    </row>
    <row r="35" spans="7:10" x14ac:dyDescent="0.25">
      <c r="G35" s="4">
        <v>43507</v>
      </c>
    </row>
    <row r="36" spans="7:10" x14ac:dyDescent="0.25">
      <c r="G36" s="4">
        <v>43508</v>
      </c>
      <c r="H36" t="s">
        <v>508</v>
      </c>
      <c r="I36">
        <v>40</v>
      </c>
    </row>
    <row r="37" spans="7:10" x14ac:dyDescent="0.25">
      <c r="H37" t="s">
        <v>53</v>
      </c>
      <c r="I37">
        <v>60</v>
      </c>
    </row>
    <row r="38" spans="7:10" x14ac:dyDescent="0.25">
      <c r="H38" t="s">
        <v>164</v>
      </c>
      <c r="I38">
        <v>85</v>
      </c>
    </row>
    <row r="39" spans="7:10" x14ac:dyDescent="0.25">
      <c r="H39" t="s">
        <v>58</v>
      </c>
      <c r="I39">
        <v>20</v>
      </c>
      <c r="J39">
        <f>SUM(I36:I39)</f>
        <v>205</v>
      </c>
    </row>
    <row r="40" spans="7:10" x14ac:dyDescent="0.25">
      <c r="G40" s="4">
        <v>43509</v>
      </c>
      <c r="H40" t="s">
        <v>53</v>
      </c>
      <c r="I40">
        <v>50</v>
      </c>
    </row>
    <row r="41" spans="7:10" x14ac:dyDescent="0.25">
      <c r="H41" t="s">
        <v>54</v>
      </c>
      <c r="I41">
        <v>30</v>
      </c>
    </row>
    <row r="42" spans="7:10" x14ac:dyDescent="0.25">
      <c r="H42" t="s">
        <v>55</v>
      </c>
      <c r="I42">
        <v>105</v>
      </c>
      <c r="J42">
        <f>SUM(I40:I42)</f>
        <v>185</v>
      </c>
    </row>
    <row r="43" spans="7:10" x14ac:dyDescent="0.25">
      <c r="G43" s="4">
        <v>43510</v>
      </c>
      <c r="H43" t="s">
        <v>19</v>
      </c>
      <c r="I43">
        <v>25</v>
      </c>
    </row>
    <row r="44" spans="7:10" x14ac:dyDescent="0.25">
      <c r="H44" t="s">
        <v>82</v>
      </c>
      <c r="I44">
        <v>30</v>
      </c>
    </row>
    <row r="45" spans="7:10" x14ac:dyDescent="0.25">
      <c r="H45" t="s">
        <v>53</v>
      </c>
      <c r="I45">
        <v>40</v>
      </c>
    </row>
    <row r="46" spans="7:10" x14ac:dyDescent="0.25">
      <c r="H46" t="s">
        <v>54</v>
      </c>
      <c r="I46">
        <v>68</v>
      </c>
    </row>
    <row r="47" spans="7:10" x14ac:dyDescent="0.25">
      <c r="H47" t="s">
        <v>19</v>
      </c>
      <c r="I47">
        <v>13</v>
      </c>
    </row>
    <row r="48" spans="7:10" x14ac:dyDescent="0.25">
      <c r="G48" s="4">
        <v>43511</v>
      </c>
      <c r="H48" t="s">
        <v>19</v>
      </c>
      <c r="I48">
        <v>18</v>
      </c>
    </row>
    <row r="49" spans="7:10" x14ac:dyDescent="0.25">
      <c r="H49" t="s">
        <v>82</v>
      </c>
      <c r="I49">
        <v>30</v>
      </c>
    </row>
    <row r="50" spans="7:10" x14ac:dyDescent="0.25">
      <c r="H50" t="s">
        <v>53</v>
      </c>
      <c r="I50">
        <v>60</v>
      </c>
    </row>
    <row r="51" spans="7:10" x14ac:dyDescent="0.25">
      <c r="H51" t="s">
        <v>19</v>
      </c>
      <c r="I51">
        <v>13</v>
      </c>
    </row>
    <row r="52" spans="7:10" x14ac:dyDescent="0.25">
      <c r="H52" t="s">
        <v>54</v>
      </c>
      <c r="I52">
        <v>30</v>
      </c>
      <c r="J52">
        <f>SUM(I48:I52)</f>
        <v>151</v>
      </c>
    </row>
    <row r="53" spans="7:10" x14ac:dyDescent="0.25">
      <c r="G53" s="4">
        <v>43512</v>
      </c>
      <c r="H53" t="s">
        <v>343</v>
      </c>
      <c r="I53">
        <v>120</v>
      </c>
    </row>
    <row r="54" spans="7:10" x14ac:dyDescent="0.25">
      <c r="H54" t="s">
        <v>19</v>
      </c>
      <c r="I54">
        <v>77</v>
      </c>
    </row>
    <row r="55" spans="7:10" x14ac:dyDescent="0.25">
      <c r="H55" t="s">
        <v>19</v>
      </c>
      <c r="I55">
        <v>60</v>
      </c>
    </row>
    <row r="56" spans="7:10" x14ac:dyDescent="0.25">
      <c r="H56" t="s">
        <v>102</v>
      </c>
      <c r="I56">
        <v>200</v>
      </c>
    </row>
    <row r="57" spans="7:10" x14ac:dyDescent="0.25">
      <c r="H57" t="s">
        <v>510</v>
      </c>
      <c r="I57">
        <v>34</v>
      </c>
      <c r="J57">
        <f>SUM(I53:I57)</f>
        <v>491</v>
      </c>
    </row>
    <row r="58" spans="7:10" x14ac:dyDescent="0.25">
      <c r="G58" s="4">
        <v>43513</v>
      </c>
      <c r="H58" t="s">
        <v>509</v>
      </c>
      <c r="I58">
        <v>70</v>
      </c>
    </row>
    <row r="59" spans="7:10" x14ac:dyDescent="0.25">
      <c r="H59" t="s">
        <v>511</v>
      </c>
      <c r="I59">
        <v>102</v>
      </c>
    </row>
    <row r="60" spans="7:10" x14ac:dyDescent="0.25">
      <c r="G60" s="4">
        <v>43514</v>
      </c>
      <c r="H60" t="s">
        <v>81</v>
      </c>
      <c r="I60">
        <v>5</v>
      </c>
    </row>
    <row r="61" spans="7:10" x14ac:dyDescent="0.25">
      <c r="H61" t="s">
        <v>19</v>
      </c>
      <c r="I61">
        <v>32</v>
      </c>
    </row>
    <row r="62" spans="7:10" x14ac:dyDescent="0.25">
      <c r="H62" t="s">
        <v>53</v>
      </c>
      <c r="I62">
        <v>30</v>
      </c>
    </row>
    <row r="63" spans="7:10" x14ac:dyDescent="0.25">
      <c r="H63" t="s">
        <v>54</v>
      </c>
      <c r="I63">
        <v>30</v>
      </c>
    </row>
    <row r="64" spans="7:10" x14ac:dyDescent="0.25">
      <c r="H64" t="s">
        <v>54</v>
      </c>
      <c r="I64">
        <v>20</v>
      </c>
    </row>
    <row r="65" spans="7:10" x14ac:dyDescent="0.25">
      <c r="H65" t="s">
        <v>55</v>
      </c>
      <c r="I65">
        <v>75</v>
      </c>
      <c r="J65">
        <f>SUM(I60:I65)</f>
        <v>192</v>
      </c>
    </row>
    <row r="66" spans="7:10" x14ac:dyDescent="0.25">
      <c r="G66" s="4">
        <v>43515</v>
      </c>
      <c r="H66" t="s">
        <v>82</v>
      </c>
      <c r="I66">
        <v>40</v>
      </c>
    </row>
    <row r="67" spans="7:10" x14ac:dyDescent="0.25">
      <c r="H67" t="s">
        <v>53</v>
      </c>
      <c r="I67">
        <v>40</v>
      </c>
    </row>
    <row r="68" spans="7:10" x14ac:dyDescent="0.25">
      <c r="H68" t="s">
        <v>54</v>
      </c>
      <c r="I68">
        <v>20</v>
      </c>
    </row>
    <row r="69" spans="7:10" x14ac:dyDescent="0.25">
      <c r="H69" t="s">
        <v>55</v>
      </c>
      <c r="I69">
        <v>80</v>
      </c>
    </row>
    <row r="70" spans="7:10" x14ac:dyDescent="0.25">
      <c r="H70" t="s">
        <v>61</v>
      </c>
      <c r="I70">
        <v>250</v>
      </c>
      <c r="J70">
        <f>SUM(I66:I70)</f>
        <v>430</v>
      </c>
    </row>
    <row r="71" spans="7:10" x14ac:dyDescent="0.25">
      <c r="G71" s="4">
        <v>43516</v>
      </c>
      <c r="H71" t="s">
        <v>82</v>
      </c>
      <c r="I71">
        <v>83</v>
      </c>
    </row>
    <row r="72" spans="7:10" x14ac:dyDescent="0.25">
      <c r="H72" t="s">
        <v>54</v>
      </c>
      <c r="I72">
        <v>20</v>
      </c>
    </row>
    <row r="73" spans="7:10" x14ac:dyDescent="0.25">
      <c r="H73" t="s">
        <v>54</v>
      </c>
    </row>
    <row r="74" spans="7:10" x14ac:dyDescent="0.25">
      <c r="H74" t="s">
        <v>55</v>
      </c>
    </row>
    <row r="75" spans="7:10" x14ac:dyDescent="0.25">
      <c r="G75" s="4">
        <v>43517</v>
      </c>
      <c r="H75" t="s">
        <v>517</v>
      </c>
      <c r="I75">
        <v>55</v>
      </c>
    </row>
    <row r="76" spans="7:10" x14ac:dyDescent="0.25">
      <c r="H76" t="s">
        <v>518</v>
      </c>
      <c r="I76">
        <v>200</v>
      </c>
    </row>
    <row r="77" spans="7:10" x14ac:dyDescent="0.25">
      <c r="H77" t="s">
        <v>58</v>
      </c>
      <c r="I77">
        <v>30</v>
      </c>
    </row>
    <row r="78" spans="7:10" x14ac:dyDescent="0.25">
      <c r="H78" t="s">
        <v>55</v>
      </c>
      <c r="I78">
        <v>10</v>
      </c>
    </row>
    <row r="79" spans="7:10" x14ac:dyDescent="0.25">
      <c r="H79" t="s">
        <v>519</v>
      </c>
      <c r="I79">
        <v>1800</v>
      </c>
      <c r="J79">
        <f>SUM(I75:I79)</f>
        <v>2095</v>
      </c>
    </row>
    <row r="80" spans="7:10" x14ac:dyDescent="0.25">
      <c r="G80" s="4">
        <v>43518</v>
      </c>
      <c r="H80" t="s">
        <v>54</v>
      </c>
      <c r="I80">
        <v>40</v>
      </c>
    </row>
    <row r="81" spans="7:10" x14ac:dyDescent="0.25">
      <c r="H81" t="s">
        <v>499</v>
      </c>
      <c r="I81">
        <v>200</v>
      </c>
    </row>
    <row r="82" spans="7:10" x14ac:dyDescent="0.25">
      <c r="H82" t="s">
        <v>19</v>
      </c>
      <c r="I82">
        <v>555</v>
      </c>
    </row>
    <row r="83" spans="7:10" x14ac:dyDescent="0.25">
      <c r="H83" t="s">
        <v>55</v>
      </c>
      <c r="I83">
        <v>70</v>
      </c>
      <c r="J83">
        <f>SUM(I80:I83)</f>
        <v>865</v>
      </c>
    </row>
    <row r="84" spans="7:10" x14ac:dyDescent="0.25">
      <c r="G84" s="4">
        <v>43519</v>
      </c>
      <c r="H84" t="s">
        <v>54</v>
      </c>
      <c r="I84">
        <v>28</v>
      </c>
    </row>
    <row r="85" spans="7:10" x14ac:dyDescent="0.25">
      <c r="H85" t="s">
        <v>520</v>
      </c>
      <c r="I85">
        <v>45</v>
      </c>
    </row>
    <row r="86" spans="7:10" x14ac:dyDescent="0.25">
      <c r="H86" t="s">
        <v>521</v>
      </c>
      <c r="I86">
        <v>120</v>
      </c>
    </row>
    <row r="87" spans="7:10" x14ac:dyDescent="0.25">
      <c r="H87" t="s">
        <v>522</v>
      </c>
      <c r="I87">
        <v>40</v>
      </c>
    </row>
    <row r="88" spans="7:10" x14ac:dyDescent="0.25">
      <c r="H88" t="s">
        <v>54</v>
      </c>
      <c r="I88">
        <v>20</v>
      </c>
      <c r="J88">
        <f>SUM(I84:I88)</f>
        <v>253</v>
      </c>
    </row>
    <row r="89" spans="7:10" x14ac:dyDescent="0.25">
      <c r="G89" s="4">
        <v>43520</v>
      </c>
      <c r="H89" t="s">
        <v>60</v>
      </c>
      <c r="I89">
        <v>20</v>
      </c>
    </row>
    <row r="90" spans="7:10" x14ac:dyDescent="0.25">
      <c r="H90" t="s">
        <v>54</v>
      </c>
      <c r="I90">
        <v>20</v>
      </c>
    </row>
    <row r="91" spans="7:10" x14ac:dyDescent="0.25">
      <c r="H91" t="s">
        <v>54</v>
      </c>
      <c r="I91">
        <v>10</v>
      </c>
    </row>
    <row r="92" spans="7:10" x14ac:dyDescent="0.25">
      <c r="H92" t="s">
        <v>55</v>
      </c>
      <c r="I92">
        <v>131</v>
      </c>
    </row>
    <row r="93" spans="7:10" x14ac:dyDescent="0.25">
      <c r="G93" s="4"/>
      <c r="H93" t="s">
        <v>523</v>
      </c>
      <c r="I93">
        <v>25</v>
      </c>
      <c r="J93">
        <f>SUM(I89:I93)</f>
        <v>206</v>
      </c>
    </row>
    <row r="94" spans="7:10" x14ac:dyDescent="0.25">
      <c r="G94" s="4">
        <v>43521</v>
      </c>
      <c r="H94" t="s">
        <v>53</v>
      </c>
      <c r="I94">
        <v>60</v>
      </c>
    </row>
    <row r="95" spans="7:10" x14ac:dyDescent="0.25">
      <c r="H95" t="s">
        <v>54</v>
      </c>
      <c r="I95">
        <v>26</v>
      </c>
    </row>
    <row r="96" spans="7:10" x14ac:dyDescent="0.25">
      <c r="H96" t="s">
        <v>174</v>
      </c>
      <c r="I96">
        <v>30</v>
      </c>
    </row>
    <row r="97" spans="7:9" x14ac:dyDescent="0.25">
      <c r="G97" s="4">
        <v>43522</v>
      </c>
      <c r="H97" t="s">
        <v>96</v>
      </c>
      <c r="I97">
        <v>20</v>
      </c>
    </row>
    <row r="98" spans="7:9" x14ac:dyDescent="0.25">
      <c r="H98" t="s">
        <v>53</v>
      </c>
      <c r="I98">
        <v>50</v>
      </c>
    </row>
    <row r="99" spans="7:9" x14ac:dyDescent="0.25">
      <c r="H99" t="s">
        <v>54</v>
      </c>
      <c r="I99">
        <v>40</v>
      </c>
    </row>
    <row r="100" spans="7:9" x14ac:dyDescent="0.25">
      <c r="G100" s="4">
        <v>43523</v>
      </c>
      <c r="H100" t="s">
        <v>82</v>
      </c>
      <c r="I100">
        <v>30</v>
      </c>
    </row>
    <row r="101" spans="7:9" x14ac:dyDescent="0.25">
      <c r="H101" t="s">
        <v>53</v>
      </c>
      <c r="I101">
        <v>60</v>
      </c>
    </row>
    <row r="102" spans="7:9" x14ac:dyDescent="0.25">
      <c r="H102" t="s">
        <v>55</v>
      </c>
      <c r="I102">
        <v>45</v>
      </c>
    </row>
    <row r="103" spans="7:9" x14ac:dyDescent="0.25">
      <c r="H103" t="s">
        <v>102</v>
      </c>
      <c r="I103">
        <v>200</v>
      </c>
    </row>
    <row r="104" spans="7:9" x14ac:dyDescent="0.25">
      <c r="H104" t="s">
        <v>159</v>
      </c>
      <c r="I104">
        <v>55</v>
      </c>
    </row>
    <row r="105" spans="7:9" x14ac:dyDescent="0.25">
      <c r="G105" s="4">
        <v>43524</v>
      </c>
      <c r="H105" t="s">
        <v>19</v>
      </c>
      <c r="I105">
        <v>25</v>
      </c>
    </row>
    <row r="106" spans="7:9" x14ac:dyDescent="0.25">
      <c r="H106" t="s">
        <v>82</v>
      </c>
      <c r="I106">
        <v>30</v>
      </c>
    </row>
    <row r="107" spans="7:9" x14ac:dyDescent="0.25">
      <c r="H107" t="s">
        <v>199</v>
      </c>
      <c r="I107">
        <v>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5AEE-FA63-4121-9C6C-4744C95285C3}">
  <dimension ref="A1:Q90"/>
  <sheetViews>
    <sheetView workbookViewId="0">
      <selection activeCell="K1" sqref="K1"/>
    </sheetView>
  </sheetViews>
  <sheetFormatPr defaultRowHeight="15" x14ac:dyDescent="0.25"/>
  <sheetData>
    <row r="1" spans="1:17" x14ac:dyDescent="0.25">
      <c r="A1" s="26" t="s">
        <v>0</v>
      </c>
      <c r="B1" s="26">
        <v>11500</v>
      </c>
      <c r="D1" t="s">
        <v>7</v>
      </c>
      <c r="E1">
        <v>56805</v>
      </c>
      <c r="G1" s="4">
        <v>43525</v>
      </c>
      <c r="H1" s="55" t="s">
        <v>273</v>
      </c>
      <c r="I1" s="55">
        <v>838</v>
      </c>
      <c r="K1" t="s">
        <v>9</v>
      </c>
      <c r="L1">
        <v>8836</v>
      </c>
    </row>
    <row r="2" spans="1:17" x14ac:dyDescent="0.25">
      <c r="A2" s="26" t="s">
        <v>3</v>
      </c>
      <c r="B2" s="26">
        <v>8277</v>
      </c>
      <c r="D2" t="s">
        <v>243</v>
      </c>
      <c r="E2">
        <v>55</v>
      </c>
      <c r="G2" s="4">
        <v>43526</v>
      </c>
      <c r="H2" s="55"/>
      <c r="I2" s="55"/>
      <c r="K2" t="s">
        <v>19</v>
      </c>
      <c r="L2">
        <v>1180</v>
      </c>
      <c r="O2">
        <v>11500</v>
      </c>
    </row>
    <row r="3" spans="1:17" x14ac:dyDescent="0.25">
      <c r="A3" s="26" t="s">
        <v>1</v>
      </c>
      <c r="B3" s="26">
        <v>1500</v>
      </c>
      <c r="D3" t="s">
        <v>6</v>
      </c>
      <c r="E3">
        <f>SUM(E1:E2)</f>
        <v>56860</v>
      </c>
      <c r="G3" s="4">
        <v>43527</v>
      </c>
      <c r="H3" s="55"/>
      <c r="I3" s="55"/>
      <c r="K3" t="s">
        <v>19</v>
      </c>
      <c r="L3">
        <v>1000</v>
      </c>
      <c r="O3">
        <v>293</v>
      </c>
    </row>
    <row r="4" spans="1:17" x14ac:dyDescent="0.25">
      <c r="A4" s="26" t="s">
        <v>13</v>
      </c>
      <c r="B4" s="26">
        <v>293</v>
      </c>
      <c r="G4" s="4">
        <v>43528</v>
      </c>
      <c r="H4" s="55"/>
      <c r="I4" s="55"/>
      <c r="K4" t="s">
        <v>201</v>
      </c>
      <c r="L4">
        <v>630</v>
      </c>
      <c r="O4">
        <v>9162</v>
      </c>
    </row>
    <row r="5" spans="1:17" x14ac:dyDescent="0.25">
      <c r="A5" s="26" t="s">
        <v>512</v>
      </c>
      <c r="B5" s="26">
        <v>4401</v>
      </c>
      <c r="D5" t="s">
        <v>10</v>
      </c>
      <c r="E5">
        <f>SUM(E3-B8)</f>
        <v>30889</v>
      </c>
      <c r="G5" s="4">
        <v>43529</v>
      </c>
      <c r="H5" t="s">
        <v>19</v>
      </c>
      <c r="I5">
        <v>34</v>
      </c>
      <c r="K5" t="s">
        <v>553</v>
      </c>
      <c r="L5">
        <v>1180</v>
      </c>
      <c r="M5">
        <v>203774</v>
      </c>
      <c r="O5">
        <v>20889</v>
      </c>
    </row>
    <row r="6" spans="1:17" x14ac:dyDescent="0.25">
      <c r="D6" t="s">
        <v>40</v>
      </c>
      <c r="E6">
        <v>10000</v>
      </c>
      <c r="H6" t="s">
        <v>19</v>
      </c>
      <c r="I6">
        <v>43</v>
      </c>
      <c r="K6" t="s">
        <v>55</v>
      </c>
      <c r="L6">
        <v>609</v>
      </c>
      <c r="M6">
        <v>41844</v>
      </c>
      <c r="O6">
        <f>SUM(O2:O5)</f>
        <v>41844</v>
      </c>
    </row>
    <row r="7" spans="1:17" x14ac:dyDescent="0.25">
      <c r="D7" t="s">
        <v>29</v>
      </c>
      <c r="E7">
        <f>SUM(E5-E6)</f>
        <v>20889</v>
      </c>
      <c r="H7" t="s">
        <v>82</v>
      </c>
      <c r="I7">
        <v>30</v>
      </c>
      <c r="K7" t="s">
        <v>205</v>
      </c>
      <c r="L7">
        <v>400</v>
      </c>
      <c r="M7">
        <f>SUM(M5-M6)</f>
        <v>161930</v>
      </c>
    </row>
    <row r="8" spans="1:17" x14ac:dyDescent="0.25">
      <c r="A8" t="s">
        <v>6</v>
      </c>
      <c r="B8">
        <f>SUM(B1:B7)</f>
        <v>25971</v>
      </c>
      <c r="H8" t="s">
        <v>53</v>
      </c>
      <c r="I8">
        <v>60</v>
      </c>
      <c r="K8" t="s">
        <v>554</v>
      </c>
      <c r="L8">
        <v>523</v>
      </c>
      <c r="Q8">
        <v>114000</v>
      </c>
    </row>
    <row r="9" spans="1:17" x14ac:dyDescent="0.25">
      <c r="E9">
        <v>203774</v>
      </c>
      <c r="H9" t="s">
        <v>54</v>
      </c>
      <c r="I9">
        <v>30</v>
      </c>
      <c r="K9" t="s">
        <v>365</v>
      </c>
      <c r="L9">
        <v>245</v>
      </c>
    </row>
    <row r="10" spans="1:17" x14ac:dyDescent="0.25">
      <c r="H10" t="s">
        <v>54</v>
      </c>
      <c r="I10">
        <v>20</v>
      </c>
      <c r="J10">
        <f>SUM(I5:I10)</f>
        <v>217</v>
      </c>
      <c r="K10" t="s">
        <v>205</v>
      </c>
      <c r="L10">
        <v>500</v>
      </c>
    </row>
    <row r="11" spans="1:17" x14ac:dyDescent="0.25">
      <c r="G11" s="4">
        <v>43530</v>
      </c>
      <c r="H11" t="s">
        <v>60</v>
      </c>
      <c r="I11">
        <v>35</v>
      </c>
      <c r="K11" t="s">
        <v>205</v>
      </c>
      <c r="L11">
        <v>500</v>
      </c>
    </row>
    <row r="12" spans="1:17" x14ac:dyDescent="0.25">
      <c r="H12" t="s">
        <v>102</v>
      </c>
      <c r="I12">
        <v>200</v>
      </c>
      <c r="K12" t="s">
        <v>562</v>
      </c>
      <c r="L12">
        <v>700</v>
      </c>
    </row>
    <row r="13" spans="1:17" x14ac:dyDescent="0.25">
      <c r="A13" s="4">
        <v>43525</v>
      </c>
      <c r="B13" s="55">
        <v>838</v>
      </c>
      <c r="C13" s="4">
        <v>43535</v>
      </c>
      <c r="D13">
        <v>0</v>
      </c>
      <c r="E13" s="4">
        <v>43545</v>
      </c>
      <c r="F13" s="22">
        <v>106</v>
      </c>
      <c r="H13" t="s">
        <v>53</v>
      </c>
      <c r="I13">
        <v>35</v>
      </c>
    </row>
    <row r="14" spans="1:17" x14ac:dyDescent="0.25">
      <c r="A14" s="4">
        <v>43526</v>
      </c>
      <c r="B14" s="55"/>
      <c r="C14" s="4">
        <v>43536</v>
      </c>
      <c r="D14">
        <v>0</v>
      </c>
      <c r="E14" s="4">
        <v>43546</v>
      </c>
      <c r="F14" s="23">
        <v>743</v>
      </c>
      <c r="H14" t="s">
        <v>54</v>
      </c>
      <c r="I14">
        <v>15</v>
      </c>
    </row>
    <row r="15" spans="1:17" x14ac:dyDescent="0.25">
      <c r="A15" s="4">
        <v>43527</v>
      </c>
      <c r="B15" s="55"/>
      <c r="C15" s="4">
        <v>43537</v>
      </c>
      <c r="D15">
        <v>0</v>
      </c>
      <c r="E15" s="4">
        <v>43547</v>
      </c>
      <c r="F15" s="23">
        <v>0</v>
      </c>
      <c r="H15" t="s">
        <v>60</v>
      </c>
      <c r="I15">
        <v>60</v>
      </c>
      <c r="J15">
        <f>SUM(I11:I15)</f>
        <v>345</v>
      </c>
      <c r="K15" t="s">
        <v>6</v>
      </c>
      <c r="L15">
        <f>SUM(L2:L14)</f>
        <v>7467</v>
      </c>
    </row>
    <row r="16" spans="1:17" x14ac:dyDescent="0.25">
      <c r="A16" s="4">
        <v>43528</v>
      </c>
      <c r="B16" s="55"/>
      <c r="C16" s="4">
        <v>43538</v>
      </c>
      <c r="D16">
        <v>0</v>
      </c>
      <c r="E16" s="4">
        <v>43548</v>
      </c>
      <c r="F16" s="23">
        <v>0</v>
      </c>
      <c r="G16" s="4">
        <v>43531</v>
      </c>
      <c r="H16" t="s">
        <v>54</v>
      </c>
      <c r="I16">
        <v>44</v>
      </c>
    </row>
    <row r="17" spans="1:10" x14ac:dyDescent="0.25">
      <c r="A17" s="4">
        <v>43529</v>
      </c>
      <c r="B17">
        <v>217</v>
      </c>
      <c r="C17" s="4">
        <v>43539</v>
      </c>
      <c r="D17">
        <v>0</v>
      </c>
      <c r="E17" s="4">
        <v>43549</v>
      </c>
      <c r="F17" s="23">
        <v>326</v>
      </c>
      <c r="H17" t="s">
        <v>19</v>
      </c>
      <c r="I17">
        <v>16</v>
      </c>
    </row>
    <row r="18" spans="1:10" x14ac:dyDescent="0.25">
      <c r="A18" s="4">
        <v>43530</v>
      </c>
      <c r="B18">
        <v>345</v>
      </c>
      <c r="C18" s="4">
        <v>43540</v>
      </c>
      <c r="D18">
        <v>0</v>
      </c>
      <c r="E18" s="4">
        <v>43550</v>
      </c>
      <c r="F18" s="23">
        <v>195</v>
      </c>
      <c r="H18" t="s">
        <v>53</v>
      </c>
      <c r="I18">
        <v>50</v>
      </c>
    </row>
    <row r="19" spans="1:10" x14ac:dyDescent="0.25">
      <c r="A19" s="4">
        <v>43531</v>
      </c>
      <c r="B19">
        <v>158</v>
      </c>
      <c r="C19" s="4">
        <v>43541</v>
      </c>
      <c r="D19">
        <v>375</v>
      </c>
      <c r="E19" s="4">
        <v>43551</v>
      </c>
      <c r="F19" s="23">
        <v>335</v>
      </c>
      <c r="H19" t="s">
        <v>19</v>
      </c>
      <c r="I19">
        <v>13</v>
      </c>
    </row>
    <row r="20" spans="1:10" x14ac:dyDescent="0.25">
      <c r="A20" s="4">
        <v>43532</v>
      </c>
      <c r="B20">
        <v>150</v>
      </c>
      <c r="C20" s="4">
        <v>43542</v>
      </c>
      <c r="D20">
        <v>450</v>
      </c>
      <c r="E20" s="4">
        <v>43552</v>
      </c>
      <c r="F20" s="23">
        <v>240</v>
      </c>
      <c r="H20" t="s">
        <v>54</v>
      </c>
      <c r="I20">
        <v>35</v>
      </c>
      <c r="J20">
        <f>SUM(I16:I20)</f>
        <v>158</v>
      </c>
    </row>
    <row r="21" spans="1:10" x14ac:dyDescent="0.25">
      <c r="A21" s="4">
        <v>43533</v>
      </c>
      <c r="B21">
        <v>0</v>
      </c>
      <c r="C21" s="4">
        <v>43543</v>
      </c>
      <c r="D21">
        <v>275</v>
      </c>
      <c r="E21" s="4">
        <v>43553</v>
      </c>
      <c r="F21" s="23">
        <v>578</v>
      </c>
      <c r="G21" s="4">
        <v>43532</v>
      </c>
      <c r="H21" t="s">
        <v>343</v>
      </c>
      <c r="I21">
        <v>150</v>
      </c>
    </row>
    <row r="22" spans="1:10" x14ac:dyDescent="0.25">
      <c r="A22" s="4">
        <v>43534</v>
      </c>
      <c r="B22">
        <v>0</v>
      </c>
      <c r="C22" s="4">
        <v>43544</v>
      </c>
      <c r="D22">
        <v>186</v>
      </c>
      <c r="E22" s="4">
        <v>43554</v>
      </c>
      <c r="F22" s="23">
        <v>120</v>
      </c>
      <c r="G22" s="4">
        <v>43533</v>
      </c>
      <c r="H22" s="55"/>
      <c r="I22" s="55">
        <v>375</v>
      </c>
    </row>
    <row r="23" spans="1:10" x14ac:dyDescent="0.25">
      <c r="E23" s="4">
        <v>43555</v>
      </c>
      <c r="F23" s="23">
        <v>60</v>
      </c>
      <c r="G23" s="4">
        <v>43534</v>
      </c>
      <c r="H23" s="55"/>
      <c r="I23" s="55"/>
    </row>
    <row r="24" spans="1:10" x14ac:dyDescent="0.25">
      <c r="B24">
        <f>SUM(B13:B22)</f>
        <v>1708</v>
      </c>
      <c r="D24">
        <f>SUM(D13:D23,B24)</f>
        <v>2994</v>
      </c>
      <c r="F24">
        <f>SUM(F13:F23,D24)</f>
        <v>5697</v>
      </c>
      <c r="G24" s="4">
        <v>43535</v>
      </c>
      <c r="H24" s="55"/>
      <c r="I24" s="55"/>
    </row>
    <row r="25" spans="1:10" x14ac:dyDescent="0.25">
      <c r="G25" s="4">
        <v>43536</v>
      </c>
      <c r="H25" s="55"/>
      <c r="I25" s="55"/>
    </row>
    <row r="26" spans="1:10" x14ac:dyDescent="0.25">
      <c r="G26" s="4">
        <v>43537</v>
      </c>
      <c r="H26" s="55"/>
      <c r="I26" s="55"/>
    </row>
    <row r="27" spans="1:10" x14ac:dyDescent="0.25">
      <c r="G27" s="4">
        <v>43538</v>
      </c>
      <c r="H27" s="55"/>
      <c r="I27" s="55"/>
    </row>
    <row r="28" spans="1:10" x14ac:dyDescent="0.25">
      <c r="G28" s="4">
        <v>43539</v>
      </c>
      <c r="H28" s="55"/>
      <c r="I28" s="55"/>
    </row>
    <row r="29" spans="1:10" x14ac:dyDescent="0.25">
      <c r="G29" s="4">
        <v>43540</v>
      </c>
      <c r="H29" s="55"/>
      <c r="I29" s="55"/>
    </row>
    <row r="30" spans="1:10" x14ac:dyDescent="0.25">
      <c r="G30" s="4">
        <v>43541</v>
      </c>
      <c r="H30" s="55"/>
      <c r="I30" s="55"/>
    </row>
    <row r="31" spans="1:10" x14ac:dyDescent="0.25">
      <c r="G31" s="4">
        <v>43542</v>
      </c>
      <c r="H31" t="s">
        <v>102</v>
      </c>
      <c r="I31">
        <v>300</v>
      </c>
    </row>
    <row r="32" spans="1:10" x14ac:dyDescent="0.25">
      <c r="H32" t="s">
        <v>53</v>
      </c>
      <c r="I32">
        <v>130</v>
      </c>
    </row>
    <row r="33" spans="7:10" x14ac:dyDescent="0.25">
      <c r="H33" t="s">
        <v>58</v>
      </c>
      <c r="I33">
        <v>20</v>
      </c>
    </row>
    <row r="34" spans="7:10" x14ac:dyDescent="0.25">
      <c r="G34" s="4">
        <v>43543</v>
      </c>
      <c r="H34" t="s">
        <v>82</v>
      </c>
      <c r="I34">
        <v>35</v>
      </c>
    </row>
    <row r="35" spans="7:10" x14ac:dyDescent="0.25">
      <c r="H35" t="s">
        <v>55</v>
      </c>
      <c r="I35">
        <v>150</v>
      </c>
    </row>
    <row r="36" spans="7:10" x14ac:dyDescent="0.25">
      <c r="H36" t="s">
        <v>61</v>
      </c>
      <c r="I36">
        <v>70</v>
      </c>
    </row>
    <row r="37" spans="7:10" x14ac:dyDescent="0.25">
      <c r="H37" t="s">
        <v>54</v>
      </c>
      <c r="I37">
        <v>20</v>
      </c>
      <c r="J37">
        <f>SUM(I34:I37)</f>
        <v>275</v>
      </c>
    </row>
    <row r="38" spans="7:10" x14ac:dyDescent="0.25">
      <c r="G38" s="4">
        <v>43544</v>
      </c>
      <c r="H38" t="s">
        <v>56</v>
      </c>
      <c r="I38">
        <v>18</v>
      </c>
    </row>
    <row r="39" spans="7:10" x14ac:dyDescent="0.25">
      <c r="H39" t="s">
        <v>58</v>
      </c>
      <c r="I39">
        <v>20</v>
      </c>
    </row>
    <row r="40" spans="7:10" x14ac:dyDescent="0.25">
      <c r="H40" t="s">
        <v>199</v>
      </c>
      <c r="I40">
        <v>70</v>
      </c>
    </row>
    <row r="41" spans="7:10" x14ac:dyDescent="0.25">
      <c r="H41" t="s">
        <v>56</v>
      </c>
      <c r="I41">
        <v>18</v>
      </c>
    </row>
    <row r="42" spans="7:10" x14ac:dyDescent="0.25">
      <c r="H42" t="s">
        <v>79</v>
      </c>
      <c r="I42">
        <v>40</v>
      </c>
    </row>
    <row r="43" spans="7:10" x14ac:dyDescent="0.25">
      <c r="H43" t="s">
        <v>58</v>
      </c>
      <c r="I43">
        <v>20</v>
      </c>
    </row>
    <row r="44" spans="7:10" x14ac:dyDescent="0.25">
      <c r="H44" t="s">
        <v>164</v>
      </c>
      <c r="I44">
        <v>609</v>
      </c>
      <c r="J44">
        <f>SUM(I38:I44)</f>
        <v>795</v>
      </c>
    </row>
    <row r="45" spans="7:10" x14ac:dyDescent="0.25">
      <c r="G45" s="4">
        <v>43545</v>
      </c>
      <c r="H45" t="s">
        <v>54</v>
      </c>
      <c r="I45">
        <v>10</v>
      </c>
    </row>
    <row r="46" spans="7:10" x14ac:dyDescent="0.25">
      <c r="H46" t="s">
        <v>19</v>
      </c>
      <c r="I46">
        <v>21</v>
      </c>
    </row>
    <row r="47" spans="7:10" x14ac:dyDescent="0.25">
      <c r="H47" t="s">
        <v>89</v>
      </c>
      <c r="I47">
        <v>15</v>
      </c>
    </row>
    <row r="48" spans="7:10" x14ac:dyDescent="0.25">
      <c r="H48" t="s">
        <v>54</v>
      </c>
      <c r="I48">
        <v>10</v>
      </c>
    </row>
    <row r="49" spans="7:10" x14ac:dyDescent="0.25">
      <c r="H49" t="s">
        <v>555</v>
      </c>
      <c r="I49">
        <v>50</v>
      </c>
      <c r="J49">
        <f>SUM(I45:I49)</f>
        <v>106</v>
      </c>
    </row>
    <row r="50" spans="7:10" x14ac:dyDescent="0.25">
      <c r="G50" s="4">
        <v>43546</v>
      </c>
      <c r="H50" t="s">
        <v>554</v>
      </c>
      <c r="I50">
        <v>523</v>
      </c>
    </row>
    <row r="51" spans="7:10" x14ac:dyDescent="0.25">
      <c r="H51" t="s">
        <v>19</v>
      </c>
      <c r="I51">
        <v>120</v>
      </c>
    </row>
    <row r="52" spans="7:10" x14ac:dyDescent="0.25">
      <c r="H52" t="s">
        <v>343</v>
      </c>
      <c r="I52">
        <v>100</v>
      </c>
      <c r="J52">
        <f>SUM(I50:I52)</f>
        <v>743</v>
      </c>
    </row>
    <row r="53" spans="7:10" x14ac:dyDescent="0.25">
      <c r="G53" s="4">
        <v>43547</v>
      </c>
    </row>
    <row r="54" spans="7:10" x14ac:dyDescent="0.25">
      <c r="G54" s="4">
        <v>43548</v>
      </c>
    </row>
    <row r="55" spans="7:10" x14ac:dyDescent="0.25">
      <c r="G55" s="4">
        <v>43549</v>
      </c>
      <c r="H55" t="s">
        <v>19</v>
      </c>
      <c r="I55">
        <v>30</v>
      </c>
    </row>
    <row r="56" spans="7:10" x14ac:dyDescent="0.25">
      <c r="H56" t="s">
        <v>19</v>
      </c>
      <c r="I56">
        <v>18</v>
      </c>
    </row>
    <row r="57" spans="7:10" x14ac:dyDescent="0.25">
      <c r="H57" t="s">
        <v>82</v>
      </c>
      <c r="I57">
        <v>30</v>
      </c>
    </row>
    <row r="58" spans="7:10" x14ac:dyDescent="0.25">
      <c r="H58" t="s">
        <v>199</v>
      </c>
      <c r="I58">
        <v>60</v>
      </c>
    </row>
    <row r="59" spans="7:10" x14ac:dyDescent="0.25">
      <c r="H59" t="s">
        <v>556</v>
      </c>
      <c r="I59">
        <v>20</v>
      </c>
    </row>
    <row r="60" spans="7:10" x14ac:dyDescent="0.25">
      <c r="H60" t="s">
        <v>19</v>
      </c>
      <c r="I60">
        <v>18</v>
      </c>
    </row>
    <row r="61" spans="7:10" x14ac:dyDescent="0.25">
      <c r="H61" t="s">
        <v>54</v>
      </c>
      <c r="I61">
        <v>20</v>
      </c>
    </row>
    <row r="62" spans="7:10" x14ac:dyDescent="0.25">
      <c r="H62" t="s">
        <v>55</v>
      </c>
      <c r="I62">
        <v>90</v>
      </c>
    </row>
    <row r="63" spans="7:10" x14ac:dyDescent="0.25">
      <c r="H63" t="s">
        <v>61</v>
      </c>
      <c r="I63">
        <v>40</v>
      </c>
      <c r="J63">
        <f>SUM(I55:I63)</f>
        <v>326</v>
      </c>
    </row>
    <row r="64" spans="7:10" x14ac:dyDescent="0.25">
      <c r="G64" s="4">
        <v>43550</v>
      </c>
      <c r="H64" t="s">
        <v>82</v>
      </c>
      <c r="I64">
        <v>30</v>
      </c>
    </row>
    <row r="65" spans="7:10" x14ac:dyDescent="0.25">
      <c r="H65" t="s">
        <v>61</v>
      </c>
      <c r="I65">
        <v>75</v>
      </c>
    </row>
    <row r="66" spans="7:10" x14ac:dyDescent="0.25">
      <c r="H66" t="s">
        <v>54</v>
      </c>
      <c r="I66">
        <v>30</v>
      </c>
    </row>
    <row r="67" spans="7:10" x14ac:dyDescent="0.25">
      <c r="H67" t="s">
        <v>55</v>
      </c>
      <c r="I67">
        <v>50</v>
      </c>
    </row>
    <row r="68" spans="7:10" x14ac:dyDescent="0.25">
      <c r="H68" t="s">
        <v>54</v>
      </c>
      <c r="I68">
        <v>10</v>
      </c>
      <c r="J68">
        <f>SUM(I64:I68)</f>
        <v>195</v>
      </c>
    </row>
    <row r="69" spans="7:10" x14ac:dyDescent="0.25">
      <c r="G69" s="4">
        <v>43551</v>
      </c>
      <c r="H69" t="s">
        <v>60</v>
      </c>
      <c r="I69">
        <v>35</v>
      </c>
    </row>
    <row r="70" spans="7:10" x14ac:dyDescent="0.25">
      <c r="H70" t="s">
        <v>53</v>
      </c>
      <c r="I70">
        <v>30</v>
      </c>
    </row>
    <row r="71" spans="7:10" x14ac:dyDescent="0.25">
      <c r="H71" t="s">
        <v>558</v>
      </c>
      <c r="I71">
        <v>20</v>
      </c>
    </row>
    <row r="72" spans="7:10" x14ac:dyDescent="0.25">
      <c r="H72" t="s">
        <v>54</v>
      </c>
      <c r="I72">
        <v>20</v>
      </c>
    </row>
    <row r="73" spans="7:10" x14ac:dyDescent="0.25">
      <c r="H73" t="s">
        <v>559</v>
      </c>
      <c r="I73">
        <v>110</v>
      </c>
    </row>
    <row r="74" spans="7:10" x14ac:dyDescent="0.25">
      <c r="H74" t="s">
        <v>560</v>
      </c>
      <c r="I74">
        <v>30</v>
      </c>
    </row>
    <row r="75" spans="7:10" x14ac:dyDescent="0.25">
      <c r="H75" t="s">
        <v>88</v>
      </c>
      <c r="I75">
        <v>30</v>
      </c>
    </row>
    <row r="76" spans="7:10" x14ac:dyDescent="0.25">
      <c r="H76" t="s">
        <v>55</v>
      </c>
      <c r="I76">
        <v>50</v>
      </c>
    </row>
    <row r="77" spans="7:10" x14ac:dyDescent="0.25">
      <c r="H77" t="s">
        <v>54</v>
      </c>
      <c r="I77">
        <v>10</v>
      </c>
      <c r="J77">
        <f>SUM(I69:I77)</f>
        <v>335</v>
      </c>
    </row>
    <row r="78" spans="7:10" x14ac:dyDescent="0.25">
      <c r="G78" s="4">
        <v>43552</v>
      </c>
      <c r="H78" t="s">
        <v>82</v>
      </c>
      <c r="I78">
        <v>30</v>
      </c>
    </row>
    <row r="79" spans="7:10" x14ac:dyDescent="0.25">
      <c r="H79" t="s">
        <v>53</v>
      </c>
      <c r="I79">
        <v>50</v>
      </c>
    </row>
    <row r="80" spans="7:10" x14ac:dyDescent="0.25">
      <c r="H80" t="s">
        <v>88</v>
      </c>
      <c r="I80">
        <v>50</v>
      </c>
    </row>
    <row r="81" spans="7:10" x14ac:dyDescent="0.25">
      <c r="H81" t="s">
        <v>102</v>
      </c>
      <c r="I81">
        <v>100</v>
      </c>
    </row>
    <row r="82" spans="7:10" x14ac:dyDescent="0.25">
      <c r="H82" t="s">
        <v>81</v>
      </c>
      <c r="I82">
        <v>10</v>
      </c>
      <c r="J82">
        <f>SUM(I78:I82)</f>
        <v>240</v>
      </c>
    </row>
    <row r="83" spans="7:10" x14ac:dyDescent="0.25">
      <c r="G83" s="4">
        <v>43553</v>
      </c>
      <c r="H83" t="s">
        <v>19</v>
      </c>
      <c r="I83">
        <v>6</v>
      </c>
    </row>
    <row r="84" spans="7:10" x14ac:dyDescent="0.25">
      <c r="H84" t="s">
        <v>19</v>
      </c>
      <c r="I84">
        <v>36</v>
      </c>
    </row>
    <row r="85" spans="7:10" x14ac:dyDescent="0.25">
      <c r="H85" t="s">
        <v>561</v>
      </c>
      <c r="I85">
        <v>16</v>
      </c>
    </row>
    <row r="86" spans="7:10" x14ac:dyDescent="0.25">
      <c r="H86" t="s">
        <v>326</v>
      </c>
      <c r="I86">
        <v>170</v>
      </c>
    </row>
    <row r="87" spans="7:10" x14ac:dyDescent="0.25">
      <c r="H87" t="s">
        <v>324</v>
      </c>
      <c r="I87">
        <v>160</v>
      </c>
    </row>
    <row r="88" spans="7:10" x14ac:dyDescent="0.25">
      <c r="H88" t="s">
        <v>564</v>
      </c>
      <c r="I88">
        <v>190</v>
      </c>
      <c r="J88">
        <f>SUM(I83:I88)</f>
        <v>578</v>
      </c>
    </row>
    <row r="89" spans="7:10" x14ac:dyDescent="0.25">
      <c r="G89" s="4">
        <v>43554</v>
      </c>
      <c r="H89" t="s">
        <v>19</v>
      </c>
      <c r="I89">
        <v>120</v>
      </c>
    </row>
    <row r="90" spans="7:10" x14ac:dyDescent="0.25">
      <c r="G90" s="4">
        <v>43555</v>
      </c>
      <c r="H90" t="s">
        <v>565</v>
      </c>
      <c r="I90">
        <v>60</v>
      </c>
    </row>
  </sheetData>
  <mergeCells count="5">
    <mergeCell ref="H1:H4"/>
    <mergeCell ref="I1:I4"/>
    <mergeCell ref="B13:B16"/>
    <mergeCell ref="H22:H30"/>
    <mergeCell ref="I22:I30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EBF7-DC86-4A7A-9F2C-D98D9E8284B4}">
  <dimension ref="A1:L21"/>
  <sheetViews>
    <sheetView workbookViewId="0">
      <selection sqref="A1:A4"/>
    </sheetView>
  </sheetViews>
  <sheetFormatPr defaultRowHeight="15" x14ac:dyDescent="0.25"/>
  <cols>
    <col min="11" max="11" width="19.42578125" customWidth="1"/>
  </cols>
  <sheetData>
    <row r="1" spans="1:12" x14ac:dyDescent="0.25">
      <c r="A1" s="26" t="s">
        <v>0</v>
      </c>
      <c r="B1" s="26">
        <v>11500</v>
      </c>
      <c r="D1" t="s">
        <v>7</v>
      </c>
      <c r="E1">
        <v>41950</v>
      </c>
      <c r="G1" s="4">
        <v>43556</v>
      </c>
      <c r="H1" t="s">
        <v>19</v>
      </c>
      <c r="I1">
        <v>23</v>
      </c>
    </row>
    <row r="2" spans="1:12" x14ac:dyDescent="0.25">
      <c r="A2" t="s">
        <v>13</v>
      </c>
      <c r="B2">
        <v>293</v>
      </c>
      <c r="D2" t="s">
        <v>566</v>
      </c>
      <c r="E2">
        <v>1545</v>
      </c>
      <c r="H2" t="s">
        <v>249</v>
      </c>
      <c r="I2">
        <v>46</v>
      </c>
      <c r="K2" t="s">
        <v>567</v>
      </c>
      <c r="L2">
        <v>600</v>
      </c>
    </row>
    <row r="3" spans="1:12" x14ac:dyDescent="0.25">
      <c r="A3" s="26" t="s">
        <v>3</v>
      </c>
      <c r="B3" s="26">
        <v>20053</v>
      </c>
      <c r="D3" t="s">
        <v>6</v>
      </c>
      <c r="E3">
        <f>SUM(E1:E2)</f>
        <v>43495</v>
      </c>
      <c r="H3" t="s">
        <v>82</v>
      </c>
      <c r="I3">
        <v>30</v>
      </c>
      <c r="K3" t="s">
        <v>568</v>
      </c>
      <c r="L3">
        <v>1500</v>
      </c>
    </row>
    <row r="4" spans="1:12" x14ac:dyDescent="0.25">
      <c r="A4" t="s">
        <v>1</v>
      </c>
      <c r="B4">
        <v>1500</v>
      </c>
      <c r="H4" t="s">
        <v>53</v>
      </c>
      <c r="I4">
        <v>75</v>
      </c>
      <c r="K4" t="s">
        <v>569</v>
      </c>
      <c r="L4">
        <v>3500</v>
      </c>
    </row>
    <row r="5" spans="1:12" x14ac:dyDescent="0.25">
      <c r="D5" t="s">
        <v>552</v>
      </c>
      <c r="E5">
        <f>SUM(E3-B8)</f>
        <v>10149</v>
      </c>
      <c r="H5" t="s">
        <v>54</v>
      </c>
      <c r="I5">
        <v>28</v>
      </c>
      <c r="K5" t="s">
        <v>570</v>
      </c>
      <c r="L5">
        <v>500</v>
      </c>
    </row>
    <row r="6" spans="1:12" x14ac:dyDescent="0.25">
      <c r="D6" t="s">
        <v>40</v>
      </c>
      <c r="E6">
        <v>10000</v>
      </c>
      <c r="H6" t="s">
        <v>157</v>
      </c>
      <c r="I6">
        <v>30</v>
      </c>
      <c r="K6" t="s">
        <v>571</v>
      </c>
      <c r="L6">
        <v>500</v>
      </c>
    </row>
    <row r="7" spans="1:12" x14ac:dyDescent="0.25">
      <c r="D7" t="s">
        <v>552</v>
      </c>
      <c r="E7">
        <f>SUM(E5-E6)</f>
        <v>149</v>
      </c>
      <c r="H7" t="s">
        <v>128</v>
      </c>
      <c r="I7">
        <v>20</v>
      </c>
      <c r="J7">
        <f>SUM(I1:I7)</f>
        <v>252</v>
      </c>
      <c r="K7" t="s">
        <v>572</v>
      </c>
      <c r="L7">
        <v>600</v>
      </c>
    </row>
    <row r="8" spans="1:12" x14ac:dyDescent="0.25">
      <c r="A8" t="s">
        <v>6</v>
      </c>
      <c r="B8">
        <f>SUM(B1:B7)</f>
        <v>33346</v>
      </c>
      <c r="G8" s="4">
        <v>43557</v>
      </c>
      <c r="H8" t="s">
        <v>82</v>
      </c>
      <c r="I8">
        <v>30</v>
      </c>
      <c r="K8" t="s">
        <v>573</v>
      </c>
      <c r="L8">
        <v>200</v>
      </c>
    </row>
    <row r="9" spans="1:12" x14ac:dyDescent="0.25">
      <c r="H9" t="s">
        <v>102</v>
      </c>
      <c r="I9">
        <v>200</v>
      </c>
      <c r="K9" t="s">
        <v>574</v>
      </c>
      <c r="L9">
        <v>5000</v>
      </c>
    </row>
    <row r="10" spans="1:12" x14ac:dyDescent="0.25">
      <c r="H10" t="s">
        <v>130</v>
      </c>
      <c r="I10">
        <v>40</v>
      </c>
    </row>
    <row r="11" spans="1:12" x14ac:dyDescent="0.25">
      <c r="A11" s="4">
        <v>43556</v>
      </c>
      <c r="B11">
        <v>252</v>
      </c>
      <c r="C11" s="4">
        <v>43566</v>
      </c>
      <c r="E11" s="4">
        <v>43576</v>
      </c>
      <c r="H11" t="s">
        <v>53</v>
      </c>
      <c r="I11">
        <v>10</v>
      </c>
    </row>
    <row r="12" spans="1:12" x14ac:dyDescent="0.25">
      <c r="A12" s="4">
        <v>43557</v>
      </c>
      <c r="C12" s="4">
        <v>43567</v>
      </c>
      <c r="E12" s="4">
        <v>43577</v>
      </c>
    </row>
    <row r="13" spans="1:12" x14ac:dyDescent="0.25">
      <c r="A13" s="4">
        <v>43558</v>
      </c>
      <c r="C13" s="4">
        <v>43568</v>
      </c>
      <c r="E13" s="4">
        <v>43578</v>
      </c>
    </row>
    <row r="14" spans="1:12" x14ac:dyDescent="0.25">
      <c r="A14" s="4">
        <v>43559</v>
      </c>
      <c r="C14" s="4">
        <v>43569</v>
      </c>
      <c r="E14" s="4">
        <v>43579</v>
      </c>
    </row>
    <row r="15" spans="1:12" x14ac:dyDescent="0.25">
      <c r="A15" s="4">
        <v>43560</v>
      </c>
      <c r="C15" s="4">
        <v>43570</v>
      </c>
      <c r="E15" s="4">
        <v>43580</v>
      </c>
    </row>
    <row r="16" spans="1:12" x14ac:dyDescent="0.25">
      <c r="A16" s="4">
        <v>43561</v>
      </c>
      <c r="C16" s="4">
        <v>43571</v>
      </c>
      <c r="E16" s="4">
        <v>43581</v>
      </c>
    </row>
    <row r="17" spans="1:6" x14ac:dyDescent="0.25">
      <c r="A17" s="4">
        <v>43562</v>
      </c>
      <c r="C17" s="4">
        <v>43572</v>
      </c>
      <c r="E17" s="4">
        <v>43582</v>
      </c>
    </row>
    <row r="18" spans="1:6" x14ac:dyDescent="0.25">
      <c r="A18" s="4">
        <v>43563</v>
      </c>
      <c r="C18" s="4">
        <v>43573</v>
      </c>
      <c r="E18" s="4">
        <v>43583</v>
      </c>
    </row>
    <row r="19" spans="1:6" x14ac:dyDescent="0.25">
      <c r="A19" s="4">
        <v>43564</v>
      </c>
      <c r="C19" s="4">
        <v>43574</v>
      </c>
      <c r="E19" s="4">
        <v>43584</v>
      </c>
    </row>
    <row r="20" spans="1:6" x14ac:dyDescent="0.25">
      <c r="A20" s="4">
        <v>43565</v>
      </c>
      <c r="C20" s="4">
        <v>43575</v>
      </c>
      <c r="E20" s="4">
        <v>43585</v>
      </c>
    </row>
    <row r="21" spans="1:6" x14ac:dyDescent="0.25">
      <c r="B21">
        <f>SUM(B11:B20)</f>
        <v>252</v>
      </c>
      <c r="D21">
        <f>SUM(D11:D20,B21)</f>
        <v>252</v>
      </c>
      <c r="E21" s="4"/>
      <c r="F21">
        <f>SUM(F11:F20,D21)</f>
        <v>252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9677-8452-4B36-8ADE-5E71FB5FAC3D}">
  <dimension ref="A1:I9"/>
  <sheetViews>
    <sheetView workbookViewId="0">
      <selection activeCell="D1" sqref="D1:E3"/>
    </sheetView>
  </sheetViews>
  <sheetFormatPr defaultRowHeight="15" x14ac:dyDescent="0.25"/>
  <sheetData>
    <row r="1" spans="1:9" x14ac:dyDescent="0.25">
      <c r="A1" t="s">
        <v>0</v>
      </c>
      <c r="B1">
        <v>11500</v>
      </c>
      <c r="D1" t="s">
        <v>7</v>
      </c>
      <c r="E1">
        <v>57625</v>
      </c>
      <c r="G1" s="4">
        <v>43586</v>
      </c>
      <c r="H1" t="s">
        <v>577</v>
      </c>
      <c r="I1">
        <v>325</v>
      </c>
    </row>
    <row r="2" spans="1:9" x14ac:dyDescent="0.25">
      <c r="A2" t="s">
        <v>13</v>
      </c>
      <c r="B2">
        <v>293</v>
      </c>
      <c r="D2" t="s">
        <v>8</v>
      </c>
      <c r="E2">
        <v>402</v>
      </c>
      <c r="G2" s="4">
        <v>43587</v>
      </c>
    </row>
    <row r="3" spans="1:9" x14ac:dyDescent="0.25">
      <c r="A3" t="s">
        <v>3</v>
      </c>
      <c r="B3">
        <v>9145</v>
      </c>
      <c r="D3" t="s">
        <v>6</v>
      </c>
      <c r="E3">
        <f>SUM(E1:E2)</f>
        <v>58027</v>
      </c>
    </row>
    <row r="4" spans="1:9" x14ac:dyDescent="0.25">
      <c r="A4" t="s">
        <v>1</v>
      </c>
      <c r="B4">
        <v>1500</v>
      </c>
    </row>
    <row r="5" spans="1:9" x14ac:dyDescent="0.25">
      <c r="A5" t="s">
        <v>576</v>
      </c>
      <c r="B5">
        <v>5000</v>
      </c>
      <c r="D5" t="s">
        <v>10</v>
      </c>
      <c r="E5">
        <f>SUM(E3-B9)</f>
        <v>30589</v>
      </c>
    </row>
    <row r="6" spans="1:9" x14ac:dyDescent="0.25">
      <c r="D6" t="s">
        <v>40</v>
      </c>
      <c r="E6">
        <v>10000</v>
      </c>
    </row>
    <row r="7" spans="1:9" x14ac:dyDescent="0.25">
      <c r="D7" t="s">
        <v>244</v>
      </c>
      <c r="E7">
        <f>SUM(E5-E6)</f>
        <v>20589</v>
      </c>
    </row>
    <row r="9" spans="1:9" x14ac:dyDescent="0.25">
      <c r="A9" t="s">
        <v>6</v>
      </c>
      <c r="B9">
        <f>SUM(B1:B8)</f>
        <v>27438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A9EF-D3D1-41C4-865A-E6A73ADFD155}">
  <dimension ref="A1:P11"/>
  <sheetViews>
    <sheetView workbookViewId="0">
      <selection activeCell="D1" sqref="D1:E7"/>
    </sheetView>
  </sheetViews>
  <sheetFormatPr defaultRowHeight="15" x14ac:dyDescent="0.25"/>
  <sheetData>
    <row r="1" spans="1:16" x14ac:dyDescent="0.25">
      <c r="A1" s="26" t="s">
        <v>0</v>
      </c>
      <c r="B1" s="26">
        <v>11500</v>
      </c>
      <c r="D1" t="s">
        <v>7</v>
      </c>
      <c r="E1">
        <v>71482</v>
      </c>
      <c r="G1" t="s">
        <v>583</v>
      </c>
      <c r="H1" t="s">
        <v>584</v>
      </c>
      <c r="I1">
        <v>1300</v>
      </c>
      <c r="N1" s="55" t="s">
        <v>3</v>
      </c>
      <c r="O1" s="55"/>
      <c r="P1" s="55"/>
    </row>
    <row r="2" spans="1:16" x14ac:dyDescent="0.25">
      <c r="A2" t="s">
        <v>13</v>
      </c>
      <c r="B2">
        <v>293</v>
      </c>
      <c r="D2" t="s">
        <v>8</v>
      </c>
      <c r="E2">
        <v>3078</v>
      </c>
      <c r="H2" s="41" t="s">
        <v>585</v>
      </c>
      <c r="I2" s="41">
        <v>1000</v>
      </c>
      <c r="M2" t="s">
        <v>588</v>
      </c>
      <c r="N2" t="s">
        <v>589</v>
      </c>
      <c r="O2" t="s">
        <v>111</v>
      </c>
      <c r="P2" t="s">
        <v>110</v>
      </c>
    </row>
    <row r="3" spans="1:16" x14ac:dyDescent="0.25">
      <c r="A3" s="26" t="s">
        <v>3</v>
      </c>
      <c r="B3" s="26">
        <v>11458</v>
      </c>
      <c r="D3" t="s">
        <v>6</v>
      </c>
      <c r="E3">
        <f>SUM(E1:E2)</f>
        <v>74560</v>
      </c>
      <c r="H3" t="s">
        <v>88</v>
      </c>
      <c r="I3">
        <v>90</v>
      </c>
      <c r="M3" t="s">
        <v>591</v>
      </c>
      <c r="N3" t="s">
        <v>590</v>
      </c>
      <c r="O3">
        <v>1000</v>
      </c>
    </row>
    <row r="4" spans="1:16" x14ac:dyDescent="0.25">
      <c r="A4" s="26" t="s">
        <v>1</v>
      </c>
      <c r="B4" s="26">
        <v>1500</v>
      </c>
      <c r="H4" t="s">
        <v>424</v>
      </c>
      <c r="I4">
        <v>512</v>
      </c>
      <c r="M4" t="s">
        <v>88</v>
      </c>
      <c r="N4" t="s">
        <v>590</v>
      </c>
      <c r="O4">
        <v>362</v>
      </c>
    </row>
    <row r="5" spans="1:16" x14ac:dyDescent="0.25">
      <c r="A5" s="26" t="s">
        <v>576</v>
      </c>
      <c r="B5" s="26">
        <v>5000</v>
      </c>
      <c r="D5" t="s">
        <v>10</v>
      </c>
      <c r="E5">
        <f>SUM(E3-B10)</f>
        <v>42849</v>
      </c>
      <c r="G5" t="s">
        <v>586</v>
      </c>
      <c r="H5" t="s">
        <v>587</v>
      </c>
      <c r="I5">
        <v>78</v>
      </c>
      <c r="M5" t="s">
        <v>432</v>
      </c>
      <c r="N5" t="s">
        <v>590</v>
      </c>
      <c r="O5">
        <v>250</v>
      </c>
    </row>
    <row r="6" spans="1:16" x14ac:dyDescent="0.25">
      <c r="A6" s="26" t="s">
        <v>579</v>
      </c>
      <c r="B6" s="26">
        <v>960</v>
      </c>
      <c r="D6" t="s">
        <v>581</v>
      </c>
      <c r="E6">
        <v>10000</v>
      </c>
      <c r="H6" t="s">
        <v>128</v>
      </c>
      <c r="I6">
        <v>146</v>
      </c>
      <c r="M6" t="s">
        <v>595</v>
      </c>
      <c r="N6" t="s">
        <v>593</v>
      </c>
      <c r="O6">
        <v>3731</v>
      </c>
    </row>
    <row r="7" spans="1:16" x14ac:dyDescent="0.25">
      <c r="A7" s="26" t="s">
        <v>580</v>
      </c>
      <c r="B7" s="26">
        <v>1000</v>
      </c>
      <c r="D7" t="s">
        <v>582</v>
      </c>
      <c r="E7">
        <f>SUM(E5-E6)</f>
        <v>32849</v>
      </c>
      <c r="H7" t="s">
        <v>592</v>
      </c>
      <c r="I7">
        <v>50</v>
      </c>
    </row>
    <row r="8" spans="1:16" x14ac:dyDescent="0.25">
      <c r="G8" t="s">
        <v>593</v>
      </c>
      <c r="H8" t="s">
        <v>53</v>
      </c>
      <c r="I8">
        <v>10</v>
      </c>
    </row>
    <row r="9" spans="1:16" x14ac:dyDescent="0.25">
      <c r="H9" t="s">
        <v>448</v>
      </c>
      <c r="I9">
        <v>120</v>
      </c>
    </row>
    <row r="10" spans="1:16" x14ac:dyDescent="0.25">
      <c r="A10" t="s">
        <v>6</v>
      </c>
      <c r="B10">
        <f>SUM(B1:B9)</f>
        <v>31711</v>
      </c>
      <c r="H10" t="s">
        <v>83</v>
      </c>
      <c r="I10">
        <v>22</v>
      </c>
    </row>
    <row r="11" spans="1:16" x14ac:dyDescent="0.25">
      <c r="G11" t="s">
        <v>594</v>
      </c>
      <c r="H11" t="s">
        <v>114</v>
      </c>
      <c r="I11">
        <v>30</v>
      </c>
    </row>
  </sheetData>
  <mergeCells count="1">
    <mergeCell ref="N1:P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8557-7B4E-4DA0-B483-5141131A8171}">
  <dimension ref="A1:L9"/>
  <sheetViews>
    <sheetView workbookViewId="0">
      <selection activeCell="D1" sqref="D1:E7"/>
    </sheetView>
  </sheetViews>
  <sheetFormatPr defaultRowHeight="15" x14ac:dyDescent="0.25"/>
  <sheetData>
    <row r="1" spans="1:12" x14ac:dyDescent="0.25">
      <c r="A1" s="10" t="s">
        <v>0</v>
      </c>
      <c r="B1" s="10">
        <v>11500</v>
      </c>
      <c r="D1" t="s">
        <v>7</v>
      </c>
      <c r="E1">
        <v>57630</v>
      </c>
      <c r="H1" t="s">
        <v>596</v>
      </c>
      <c r="I1">
        <v>42000</v>
      </c>
      <c r="K1" t="s">
        <v>532</v>
      </c>
      <c r="L1">
        <v>10000</v>
      </c>
    </row>
    <row r="2" spans="1:12" x14ac:dyDescent="0.25">
      <c r="A2" s="10" t="s">
        <v>13</v>
      </c>
      <c r="B2" s="10">
        <v>463</v>
      </c>
      <c r="D2" t="s">
        <v>8</v>
      </c>
      <c r="E2">
        <v>0</v>
      </c>
      <c r="H2" t="s">
        <v>550</v>
      </c>
      <c r="I2">
        <v>10000</v>
      </c>
      <c r="K2" t="s">
        <v>598</v>
      </c>
      <c r="L2">
        <v>10000</v>
      </c>
    </row>
    <row r="3" spans="1:12" x14ac:dyDescent="0.25">
      <c r="A3" s="10" t="s">
        <v>3</v>
      </c>
      <c r="B3" s="10">
        <v>9560</v>
      </c>
      <c r="D3" t="s">
        <v>6</v>
      </c>
      <c r="E3">
        <f>SUM(E1:E2)</f>
        <v>57630</v>
      </c>
      <c r="H3" t="s">
        <v>597</v>
      </c>
      <c r="I3">
        <v>5000</v>
      </c>
      <c r="K3" t="s">
        <v>599</v>
      </c>
      <c r="L3">
        <v>10000</v>
      </c>
    </row>
    <row r="4" spans="1:12" x14ac:dyDescent="0.25">
      <c r="A4" s="10" t="s">
        <v>1</v>
      </c>
      <c r="B4" s="10">
        <v>1500</v>
      </c>
      <c r="I4">
        <f>SUM(I1:I3)</f>
        <v>57000</v>
      </c>
    </row>
    <row r="5" spans="1:12" x14ac:dyDescent="0.25">
      <c r="A5" s="10" t="s">
        <v>576</v>
      </c>
      <c r="B5" s="10">
        <v>7700</v>
      </c>
      <c r="D5" t="s">
        <v>10</v>
      </c>
      <c r="E5">
        <f>SUM(E3-B9)</f>
        <v>26307</v>
      </c>
    </row>
    <row r="6" spans="1:12" x14ac:dyDescent="0.25">
      <c r="A6" s="10" t="s">
        <v>600</v>
      </c>
      <c r="B6" s="10">
        <v>600</v>
      </c>
      <c r="D6" t="s">
        <v>581</v>
      </c>
      <c r="E6">
        <v>10000</v>
      </c>
    </row>
    <row r="7" spans="1:12" x14ac:dyDescent="0.25">
      <c r="A7" s="10"/>
      <c r="B7" s="10"/>
      <c r="D7" t="s">
        <v>582</v>
      </c>
      <c r="E7">
        <f>SUM(E5-E6)</f>
        <v>16307</v>
      </c>
    </row>
    <row r="8" spans="1:12" x14ac:dyDescent="0.25">
      <c r="K8">
        <v>7700</v>
      </c>
    </row>
    <row r="9" spans="1:12" x14ac:dyDescent="0.25">
      <c r="A9" t="s">
        <v>6</v>
      </c>
      <c r="B9">
        <f>SUM(B1:B8)</f>
        <v>31323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D7AE-02F7-46DE-AE4B-639723B254B9}">
  <dimension ref="A1:R12"/>
  <sheetViews>
    <sheetView workbookViewId="0">
      <selection activeCell="A6" sqref="A6"/>
    </sheetView>
  </sheetViews>
  <sheetFormatPr defaultRowHeight="15" x14ac:dyDescent="0.25"/>
  <sheetData>
    <row r="1" spans="1:18" x14ac:dyDescent="0.25">
      <c r="A1" s="15" t="s">
        <v>0</v>
      </c>
      <c r="B1" s="15">
        <v>11500</v>
      </c>
      <c r="D1" t="s">
        <v>7</v>
      </c>
      <c r="E1">
        <v>57219</v>
      </c>
      <c r="N1" t="s">
        <v>110</v>
      </c>
      <c r="O1" t="s">
        <v>111</v>
      </c>
    </row>
    <row r="2" spans="1:18" x14ac:dyDescent="0.25">
      <c r="A2" s="10" t="s">
        <v>13</v>
      </c>
      <c r="B2" s="10">
        <v>463</v>
      </c>
      <c r="D2" t="s">
        <v>8</v>
      </c>
      <c r="E2">
        <v>8853</v>
      </c>
      <c r="N2">
        <v>626.25</v>
      </c>
      <c r="O2">
        <v>300</v>
      </c>
    </row>
    <row r="3" spans="1:18" x14ac:dyDescent="0.25">
      <c r="A3" s="15" t="s">
        <v>3</v>
      </c>
      <c r="B3" s="15">
        <v>8193</v>
      </c>
      <c r="D3" t="s">
        <v>6</v>
      </c>
      <c r="E3">
        <f>SUM(E1:E2)</f>
        <v>66072</v>
      </c>
      <c r="N3">
        <v>800</v>
      </c>
      <c r="O3">
        <v>180</v>
      </c>
    </row>
    <row r="4" spans="1:18" x14ac:dyDescent="0.25">
      <c r="A4" s="15" t="s">
        <v>1</v>
      </c>
      <c r="B4" s="15">
        <v>1500</v>
      </c>
      <c r="N4">
        <v>244</v>
      </c>
      <c r="O4">
        <v>500</v>
      </c>
    </row>
    <row r="5" spans="1:18" x14ac:dyDescent="0.25">
      <c r="A5" s="15" t="s">
        <v>576</v>
      </c>
      <c r="B5" s="15">
        <v>5000</v>
      </c>
      <c r="D5" t="s">
        <v>10</v>
      </c>
      <c r="E5">
        <f>SUM(E3-B9)</f>
        <v>25116</v>
      </c>
      <c r="N5">
        <v>375</v>
      </c>
      <c r="O5">
        <v>2737.92</v>
      </c>
    </row>
    <row r="6" spans="1:18" x14ac:dyDescent="0.25">
      <c r="A6" s="10" t="s">
        <v>37</v>
      </c>
      <c r="B6" s="10">
        <v>3000</v>
      </c>
      <c r="D6" t="s">
        <v>581</v>
      </c>
      <c r="E6">
        <v>10000</v>
      </c>
      <c r="N6">
        <v>250</v>
      </c>
      <c r="O6">
        <v>440</v>
      </c>
      <c r="R6">
        <v>2500</v>
      </c>
    </row>
    <row r="7" spans="1:18" x14ac:dyDescent="0.25">
      <c r="A7" s="15" t="s">
        <v>601</v>
      </c>
      <c r="B7" s="15">
        <v>10000</v>
      </c>
      <c r="D7" t="s">
        <v>244</v>
      </c>
      <c r="E7">
        <f>SUM(E5-E6)</f>
        <v>15116</v>
      </c>
      <c r="N7">
        <v>2500</v>
      </c>
      <c r="O7">
        <v>300</v>
      </c>
      <c r="R7">
        <v>2876</v>
      </c>
    </row>
    <row r="8" spans="1:18" x14ac:dyDescent="0.25">
      <c r="A8" s="50" t="s">
        <v>602</v>
      </c>
      <c r="B8" s="50">
        <v>1300</v>
      </c>
      <c r="N8">
        <v>2876</v>
      </c>
      <c r="O8">
        <v>500</v>
      </c>
      <c r="R8">
        <v>2700</v>
      </c>
    </row>
    <row r="9" spans="1:18" x14ac:dyDescent="0.25">
      <c r="A9" t="s">
        <v>6</v>
      </c>
      <c r="B9">
        <f>SUM(B1:B8)</f>
        <v>40956</v>
      </c>
      <c r="J9">
        <v>3463</v>
      </c>
      <c r="N9">
        <v>376</v>
      </c>
      <c r="O9">
        <v>1596</v>
      </c>
      <c r="R9">
        <v>6740</v>
      </c>
    </row>
    <row r="10" spans="1:18" x14ac:dyDescent="0.25">
      <c r="H10">
        <v>12774</v>
      </c>
      <c r="N10">
        <v>300</v>
      </c>
      <c r="O10">
        <v>8000</v>
      </c>
      <c r="R10">
        <f>SUM(R9,R8,R7,R6)</f>
        <v>14816</v>
      </c>
    </row>
    <row r="11" spans="1:18" x14ac:dyDescent="0.25">
      <c r="H11">
        <v>415</v>
      </c>
      <c r="N11">
        <f>SUM(N10,N9,N8,N7,N6,N5,N4,N3,N2)</f>
        <v>8347.25</v>
      </c>
      <c r="O11">
        <f>SUM(O10,O9,O8,O7,O6,O5,O4,O3,O2)</f>
        <v>14553.92</v>
      </c>
      <c r="P11">
        <f>SUM(O11,N11)</f>
        <v>22901.17</v>
      </c>
    </row>
    <row r="12" spans="1:18" x14ac:dyDescent="0.25">
      <c r="H12">
        <f>SUM(H11,H10)</f>
        <v>13189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79F6-62ED-44AA-95D1-CAE8707DCAD0}">
  <dimension ref="A1:E9"/>
  <sheetViews>
    <sheetView workbookViewId="0">
      <selection sqref="A1:F1"/>
    </sheetView>
  </sheetViews>
  <sheetFormatPr defaultRowHeight="15" x14ac:dyDescent="0.25"/>
  <sheetData>
    <row r="1" spans="1:5" x14ac:dyDescent="0.25">
      <c r="A1" t="s">
        <v>0</v>
      </c>
      <c r="B1">
        <v>11500</v>
      </c>
      <c r="D1" t="s">
        <v>7</v>
      </c>
      <c r="E1">
        <v>50700</v>
      </c>
    </row>
    <row r="2" spans="1:5" x14ac:dyDescent="0.25">
      <c r="A2" t="s">
        <v>1</v>
      </c>
      <c r="B2">
        <v>1500</v>
      </c>
      <c r="D2" t="s">
        <v>8</v>
      </c>
      <c r="E2">
        <v>0</v>
      </c>
    </row>
    <row r="3" spans="1:5" x14ac:dyDescent="0.25">
      <c r="A3" t="s">
        <v>3</v>
      </c>
      <c r="B3">
        <v>8651</v>
      </c>
      <c r="D3" t="s">
        <v>6</v>
      </c>
      <c r="E3">
        <f>SUM(E2,E1)</f>
        <v>50700</v>
      </c>
    </row>
    <row r="4" spans="1:5" x14ac:dyDescent="0.25">
      <c r="A4" t="s">
        <v>576</v>
      </c>
      <c r="B4">
        <v>5000</v>
      </c>
    </row>
    <row r="5" spans="1:5" x14ac:dyDescent="0.25">
      <c r="A5" t="s">
        <v>13</v>
      </c>
      <c r="B5">
        <v>352</v>
      </c>
      <c r="D5" t="s">
        <v>99</v>
      </c>
      <c r="E5">
        <f>SUM(E3-B9)</f>
        <v>22597</v>
      </c>
    </row>
    <row r="6" spans="1:5" x14ac:dyDescent="0.25">
      <c r="A6" t="s">
        <v>432</v>
      </c>
      <c r="B6">
        <v>1100</v>
      </c>
      <c r="D6" t="s">
        <v>161</v>
      </c>
      <c r="E6">
        <v>12000</v>
      </c>
    </row>
    <row r="7" spans="1:5" x14ac:dyDescent="0.25">
      <c r="D7" t="s">
        <v>40</v>
      </c>
      <c r="E7">
        <v>10000</v>
      </c>
    </row>
    <row r="8" spans="1:5" x14ac:dyDescent="0.25">
      <c r="D8" t="s">
        <v>244</v>
      </c>
      <c r="E8">
        <f>SUM(E5-(E6+E7))</f>
        <v>597</v>
      </c>
    </row>
    <row r="9" spans="1:5" x14ac:dyDescent="0.25">
      <c r="A9" t="s">
        <v>6</v>
      </c>
      <c r="B9">
        <f>SUM(B1,B2,B3,B4,B5,B6,B7,B8)</f>
        <v>28103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4BF4-C33F-4B01-B3DC-EE2308BF0DBA}">
  <dimension ref="A1:N9"/>
  <sheetViews>
    <sheetView workbookViewId="0">
      <selection activeCell="B3" sqref="B3"/>
    </sheetView>
  </sheetViews>
  <sheetFormatPr defaultRowHeight="15" x14ac:dyDescent="0.25"/>
  <sheetData>
    <row r="1" spans="1:14" x14ac:dyDescent="0.25">
      <c r="A1" t="s">
        <v>0</v>
      </c>
      <c r="B1">
        <v>11500</v>
      </c>
      <c r="D1" t="s">
        <v>7</v>
      </c>
      <c r="E1">
        <v>54580</v>
      </c>
      <c r="H1">
        <v>604</v>
      </c>
      <c r="I1">
        <v>560</v>
      </c>
      <c r="M1" t="s">
        <v>153</v>
      </c>
      <c r="N1">
        <v>6000</v>
      </c>
    </row>
    <row r="2" spans="1:14" x14ac:dyDescent="0.25">
      <c r="A2" t="s">
        <v>1</v>
      </c>
      <c r="B2">
        <v>1500</v>
      </c>
      <c r="D2" t="s">
        <v>8</v>
      </c>
      <c r="E2">
        <v>561</v>
      </c>
      <c r="H2">
        <v>229</v>
      </c>
      <c r="I2">
        <v>1245</v>
      </c>
      <c r="M2" t="s">
        <v>576</v>
      </c>
      <c r="N2">
        <v>7000</v>
      </c>
    </row>
    <row r="3" spans="1:14" x14ac:dyDescent="0.25">
      <c r="A3" t="s">
        <v>3</v>
      </c>
      <c r="B3">
        <v>10500</v>
      </c>
      <c r="D3" t="s">
        <v>6</v>
      </c>
      <c r="E3">
        <f>SUM(E1:E2)</f>
        <v>55141</v>
      </c>
      <c r="H3">
        <v>1026</v>
      </c>
      <c r="I3">
        <v>368</v>
      </c>
      <c r="M3" t="s">
        <v>119</v>
      </c>
      <c r="N3">
        <v>1500</v>
      </c>
    </row>
    <row r="4" spans="1:14" x14ac:dyDescent="0.25">
      <c r="A4" t="s">
        <v>576</v>
      </c>
      <c r="B4">
        <v>7000</v>
      </c>
      <c r="H4">
        <v>668</v>
      </c>
      <c r="I4">
        <v>1100</v>
      </c>
      <c r="M4" t="s">
        <v>244</v>
      </c>
      <c r="N4">
        <v>10000</v>
      </c>
    </row>
    <row r="5" spans="1:14" x14ac:dyDescent="0.25">
      <c r="A5" t="s">
        <v>13</v>
      </c>
      <c r="B5">
        <v>340</v>
      </c>
      <c r="D5" t="s">
        <v>10</v>
      </c>
      <c r="E5">
        <f>SUM(E3-B9)</f>
        <v>22901</v>
      </c>
      <c r="H5">
        <v>62000</v>
      </c>
      <c r="I5">
        <v>470</v>
      </c>
      <c r="M5" t="s">
        <v>603</v>
      </c>
      <c r="N5">
        <v>6500</v>
      </c>
    </row>
    <row r="6" spans="1:14" x14ac:dyDescent="0.25">
      <c r="A6" t="s">
        <v>119</v>
      </c>
      <c r="B6">
        <v>1400</v>
      </c>
      <c r="D6" t="s">
        <v>40</v>
      </c>
      <c r="E6">
        <v>12000</v>
      </c>
      <c r="H6">
        <v>600</v>
      </c>
      <c r="I6">
        <v>490</v>
      </c>
    </row>
    <row r="7" spans="1:14" x14ac:dyDescent="0.25">
      <c r="D7" t="s">
        <v>29</v>
      </c>
      <c r="E7">
        <f>SUM(E5-E6)</f>
        <v>10901</v>
      </c>
      <c r="H7">
        <v>1628</v>
      </c>
      <c r="I7">
        <v>213</v>
      </c>
      <c r="N7">
        <f>SUM(N1:N6)</f>
        <v>31000</v>
      </c>
    </row>
    <row r="8" spans="1:14" x14ac:dyDescent="0.25">
      <c r="H8">
        <v>600</v>
      </c>
      <c r="I8">
        <v>473</v>
      </c>
    </row>
    <row r="9" spans="1:14" x14ac:dyDescent="0.25">
      <c r="A9" t="s">
        <v>6</v>
      </c>
      <c r="B9">
        <f>SUM(B1:B8)</f>
        <v>32240</v>
      </c>
      <c r="H9">
        <f>SUM(H1:H8)</f>
        <v>67355</v>
      </c>
      <c r="I9">
        <f>SUM(I1:I8)</f>
        <v>4919</v>
      </c>
      <c r="J9">
        <f>SUM(H9,I9)</f>
        <v>72274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B38C-5AD2-4686-AC87-676016CF7689}">
  <dimension ref="A1:K14"/>
  <sheetViews>
    <sheetView workbookViewId="0">
      <selection activeCell="B3" sqref="B3"/>
    </sheetView>
  </sheetViews>
  <sheetFormatPr defaultRowHeight="15" x14ac:dyDescent="0.25"/>
  <sheetData>
    <row r="1" spans="1:11" x14ac:dyDescent="0.25">
      <c r="A1" t="s">
        <v>0</v>
      </c>
      <c r="B1">
        <v>11500</v>
      </c>
      <c r="D1" t="s">
        <v>7</v>
      </c>
      <c r="E1">
        <v>54415</v>
      </c>
      <c r="I1" t="s">
        <v>171</v>
      </c>
      <c r="J1" t="s">
        <v>110</v>
      </c>
    </row>
    <row r="2" spans="1:11" x14ac:dyDescent="0.25">
      <c r="A2" s="26" t="s">
        <v>1</v>
      </c>
      <c r="B2" s="26">
        <v>1500</v>
      </c>
      <c r="D2" t="s">
        <v>8</v>
      </c>
      <c r="E2">
        <v>541</v>
      </c>
      <c r="H2" t="s">
        <v>146</v>
      </c>
      <c r="I2">
        <v>270</v>
      </c>
      <c r="J2">
        <v>396</v>
      </c>
      <c r="K2" t="s">
        <v>128</v>
      </c>
    </row>
    <row r="3" spans="1:11" x14ac:dyDescent="0.25">
      <c r="A3" s="26" t="s">
        <v>3</v>
      </c>
      <c r="B3" s="26">
        <v>10000</v>
      </c>
      <c r="D3" t="s">
        <v>6</v>
      </c>
      <c r="E3">
        <f>SUM(E1:E2)</f>
        <v>54956</v>
      </c>
      <c r="H3" t="s">
        <v>609</v>
      </c>
      <c r="I3">
        <v>310</v>
      </c>
      <c r="J3">
        <v>2225</v>
      </c>
      <c r="K3" t="s">
        <v>174</v>
      </c>
    </row>
    <row r="4" spans="1:11" x14ac:dyDescent="0.25">
      <c r="A4" s="26" t="s">
        <v>550</v>
      </c>
      <c r="B4" s="26">
        <v>5000</v>
      </c>
      <c r="H4" t="s">
        <v>610</v>
      </c>
      <c r="I4">
        <v>199</v>
      </c>
      <c r="J4">
        <v>70</v>
      </c>
      <c r="K4" t="s">
        <v>616</v>
      </c>
    </row>
    <row r="5" spans="1:11" x14ac:dyDescent="0.25">
      <c r="A5" t="s">
        <v>13</v>
      </c>
      <c r="B5">
        <v>300</v>
      </c>
      <c r="D5" t="s">
        <v>99</v>
      </c>
      <c r="E5">
        <f>SUM(E3-B11)</f>
        <v>22056</v>
      </c>
      <c r="H5" t="s">
        <v>611</v>
      </c>
      <c r="I5">
        <v>560</v>
      </c>
      <c r="J5">
        <v>1240</v>
      </c>
      <c r="K5" t="s">
        <v>617</v>
      </c>
    </row>
    <row r="6" spans="1:11" x14ac:dyDescent="0.25">
      <c r="A6" s="26" t="s">
        <v>607</v>
      </c>
      <c r="B6" s="26">
        <v>2500</v>
      </c>
      <c r="D6" t="s">
        <v>40</v>
      </c>
      <c r="E6">
        <v>10000</v>
      </c>
      <c r="H6" t="s">
        <v>612</v>
      </c>
      <c r="I6">
        <v>300</v>
      </c>
      <c r="J6">
        <v>850</v>
      </c>
      <c r="K6" t="s">
        <v>19</v>
      </c>
    </row>
    <row r="7" spans="1:11" x14ac:dyDescent="0.25">
      <c r="A7" t="s">
        <v>608</v>
      </c>
      <c r="B7">
        <v>1000</v>
      </c>
      <c r="D7" t="s">
        <v>244</v>
      </c>
      <c r="E7">
        <f>SUM(E5-E6)</f>
        <v>12056</v>
      </c>
      <c r="H7" t="s">
        <v>613</v>
      </c>
      <c r="I7">
        <v>1159</v>
      </c>
      <c r="J7">
        <v>910</v>
      </c>
      <c r="K7" t="s">
        <v>618</v>
      </c>
    </row>
    <row r="8" spans="1:11" x14ac:dyDescent="0.25">
      <c r="A8" s="26" t="s">
        <v>174</v>
      </c>
      <c r="B8" s="26">
        <v>1100</v>
      </c>
      <c r="H8" t="s">
        <v>620</v>
      </c>
      <c r="I8">
        <v>310</v>
      </c>
      <c r="J8">
        <v>399</v>
      </c>
      <c r="K8" t="s">
        <v>619</v>
      </c>
    </row>
    <row r="9" spans="1:11" x14ac:dyDescent="0.25">
      <c r="H9" t="s">
        <v>621</v>
      </c>
      <c r="I9">
        <v>1006</v>
      </c>
      <c r="J9">
        <v>120</v>
      </c>
      <c r="K9" t="s">
        <v>624</v>
      </c>
    </row>
    <row r="10" spans="1:11" x14ac:dyDescent="0.25">
      <c r="H10" t="s">
        <v>144</v>
      </c>
      <c r="I10">
        <v>155</v>
      </c>
      <c r="J10">
        <v>500</v>
      </c>
      <c r="K10" t="s">
        <v>102</v>
      </c>
    </row>
    <row r="11" spans="1:11" x14ac:dyDescent="0.25">
      <c r="A11" t="s">
        <v>6</v>
      </c>
      <c r="B11">
        <f>SUM(B1:B10)</f>
        <v>32900</v>
      </c>
      <c r="H11" t="s">
        <v>13</v>
      </c>
      <c r="I11">
        <v>1437</v>
      </c>
    </row>
    <row r="12" spans="1:11" x14ac:dyDescent="0.25">
      <c r="H12" t="s">
        <v>622</v>
      </c>
      <c r="I12">
        <v>396</v>
      </c>
    </row>
    <row r="13" spans="1:11" x14ac:dyDescent="0.25">
      <c r="H13" t="s">
        <v>623</v>
      </c>
      <c r="I13">
        <v>708</v>
      </c>
    </row>
    <row r="14" spans="1:11" x14ac:dyDescent="0.25">
      <c r="I14">
        <f>SUM(I2:I13)</f>
        <v>6810</v>
      </c>
      <c r="J14">
        <f>SUM(J2:J13)</f>
        <v>6710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3"/>
  <sheetViews>
    <sheetView topLeftCell="A7" workbookViewId="0">
      <selection activeCell="E11" sqref="E11"/>
    </sheetView>
  </sheetViews>
  <sheetFormatPr defaultRowHeight="15" x14ac:dyDescent="0.25"/>
  <cols>
    <col min="1" max="1" width="11.140625" customWidth="1"/>
    <col min="4" max="4" width="11.7109375" customWidth="1"/>
    <col min="10" max="10" width="12.5703125" customWidth="1"/>
    <col min="16" max="16" width="14.28515625" customWidth="1"/>
  </cols>
  <sheetData>
    <row r="1" spans="1:17" x14ac:dyDescent="0.25">
      <c r="A1" s="26" t="s">
        <v>0</v>
      </c>
      <c r="B1" s="26">
        <v>3205</v>
      </c>
      <c r="D1" t="s">
        <v>39</v>
      </c>
      <c r="E1">
        <v>41708</v>
      </c>
      <c r="G1" s="62" t="s">
        <v>16</v>
      </c>
      <c r="H1" s="62"/>
      <c r="I1" s="4">
        <v>42979</v>
      </c>
      <c r="J1" t="s">
        <v>52</v>
      </c>
      <c r="K1">
        <v>60</v>
      </c>
    </row>
    <row r="2" spans="1:17" x14ac:dyDescent="0.25">
      <c r="A2" s="26" t="s">
        <v>1</v>
      </c>
      <c r="B2" s="26">
        <v>1500</v>
      </c>
      <c r="D2" t="s">
        <v>9</v>
      </c>
      <c r="E2">
        <v>1159</v>
      </c>
      <c r="G2" s="4">
        <v>42979</v>
      </c>
      <c r="H2">
        <v>52</v>
      </c>
      <c r="J2" s="27" t="s">
        <v>53</v>
      </c>
      <c r="K2" s="27">
        <v>52</v>
      </c>
      <c r="M2" t="s">
        <v>87</v>
      </c>
      <c r="N2">
        <v>878</v>
      </c>
    </row>
    <row r="3" spans="1:17" x14ac:dyDescent="0.25">
      <c r="A3" s="26" t="s">
        <v>37</v>
      </c>
      <c r="B3" s="26">
        <v>5000</v>
      </c>
      <c r="D3" s="8" t="s">
        <v>6</v>
      </c>
      <c r="E3" s="8">
        <f>SUM(E1:E2)</f>
        <v>42867</v>
      </c>
      <c r="G3" s="4">
        <v>42980</v>
      </c>
      <c r="H3">
        <v>0</v>
      </c>
      <c r="J3" t="s">
        <v>54</v>
      </c>
      <c r="K3">
        <v>20</v>
      </c>
      <c r="N3">
        <v>500</v>
      </c>
    </row>
    <row r="4" spans="1:17" x14ac:dyDescent="0.25">
      <c r="A4" s="26" t="s">
        <v>26</v>
      </c>
      <c r="B4" s="26">
        <v>5000</v>
      </c>
      <c r="G4" s="4">
        <v>42981</v>
      </c>
      <c r="H4">
        <v>0</v>
      </c>
      <c r="J4" t="s">
        <v>55</v>
      </c>
      <c r="K4">
        <v>0</v>
      </c>
    </row>
    <row r="5" spans="1:17" x14ac:dyDescent="0.25">
      <c r="A5" s="26" t="s">
        <v>38</v>
      </c>
      <c r="B5" s="26">
        <v>1500</v>
      </c>
      <c r="D5" t="s">
        <v>10</v>
      </c>
      <c r="E5" s="2">
        <f>SUM(E3-B12)</f>
        <v>11157</v>
      </c>
      <c r="G5" s="4">
        <v>42982</v>
      </c>
      <c r="H5">
        <v>0</v>
      </c>
      <c r="I5" s="4">
        <v>42980</v>
      </c>
      <c r="J5" t="s">
        <v>62</v>
      </c>
      <c r="K5" s="29">
        <v>0</v>
      </c>
    </row>
    <row r="6" spans="1:17" x14ac:dyDescent="0.25">
      <c r="A6" s="26" t="s">
        <v>13</v>
      </c>
      <c r="B6" s="26">
        <v>420</v>
      </c>
      <c r="D6" s="26" t="s">
        <v>32</v>
      </c>
      <c r="E6" s="26">
        <v>1600</v>
      </c>
      <c r="G6" s="4">
        <v>42983</v>
      </c>
      <c r="H6">
        <v>95</v>
      </c>
      <c r="I6" s="4">
        <v>42981</v>
      </c>
      <c r="J6" t="s">
        <v>62</v>
      </c>
      <c r="K6" s="29">
        <v>0</v>
      </c>
    </row>
    <row r="7" spans="1:17" x14ac:dyDescent="0.25">
      <c r="A7" s="26" t="s">
        <v>3</v>
      </c>
      <c r="B7" s="26">
        <v>1118</v>
      </c>
      <c r="D7" t="s">
        <v>40</v>
      </c>
      <c r="E7">
        <v>5000</v>
      </c>
      <c r="G7" s="4">
        <v>42984</v>
      </c>
      <c r="H7">
        <v>79</v>
      </c>
      <c r="I7" s="4">
        <v>42982</v>
      </c>
      <c r="J7" t="s">
        <v>54</v>
      </c>
      <c r="K7">
        <v>10</v>
      </c>
    </row>
    <row r="8" spans="1:17" x14ac:dyDescent="0.25">
      <c r="A8" s="26" t="s">
        <v>2</v>
      </c>
      <c r="B8" s="26">
        <v>9147</v>
      </c>
      <c r="D8" s="8" t="s">
        <v>29</v>
      </c>
      <c r="E8" s="8">
        <f>SUM(E5-(SUM(E6:E7)))</f>
        <v>4557</v>
      </c>
      <c r="G8" s="4">
        <v>42985</v>
      </c>
      <c r="H8">
        <v>95</v>
      </c>
      <c r="I8" s="4">
        <v>42983</v>
      </c>
      <c r="J8" t="s">
        <v>56</v>
      </c>
      <c r="K8">
        <v>74</v>
      </c>
    </row>
    <row r="9" spans="1:17" x14ac:dyDescent="0.25">
      <c r="A9" s="26" t="s">
        <v>43</v>
      </c>
      <c r="B9" s="26">
        <v>2000</v>
      </c>
      <c r="D9" s="14"/>
      <c r="E9" s="14"/>
      <c r="G9" s="4">
        <v>42986</v>
      </c>
      <c r="H9">
        <v>50</v>
      </c>
      <c r="J9" s="28" t="s">
        <v>57</v>
      </c>
      <c r="K9" s="28">
        <v>35</v>
      </c>
    </row>
    <row r="10" spans="1:17" x14ac:dyDescent="0.25">
      <c r="A10" s="26" t="s">
        <v>44</v>
      </c>
      <c r="B10" s="26">
        <v>2320</v>
      </c>
      <c r="D10" s="14"/>
      <c r="E10" s="14"/>
      <c r="G10" s="4">
        <v>42987</v>
      </c>
      <c r="H10">
        <v>53</v>
      </c>
      <c r="J10" s="28" t="s">
        <v>53</v>
      </c>
      <c r="K10" s="28">
        <v>60</v>
      </c>
    </row>
    <row r="11" spans="1:17" x14ac:dyDescent="0.25">
      <c r="A11" s="26" t="s">
        <v>31</v>
      </c>
      <c r="B11" s="26">
        <v>500</v>
      </c>
      <c r="D11" t="s">
        <v>10</v>
      </c>
      <c r="E11">
        <f>SUM(E7-F26)</f>
        <v>-906</v>
      </c>
      <c r="G11" s="4">
        <v>42988</v>
      </c>
      <c r="H11">
        <v>0</v>
      </c>
      <c r="J11" t="s">
        <v>58</v>
      </c>
      <c r="K11">
        <v>17</v>
      </c>
    </row>
    <row r="12" spans="1:17" x14ac:dyDescent="0.25">
      <c r="A12" s="8" t="s">
        <v>6</v>
      </c>
      <c r="B12" s="8">
        <f>SUM(B1:B11)</f>
        <v>31710</v>
      </c>
      <c r="G12" s="4">
        <v>42989</v>
      </c>
      <c r="H12">
        <v>0</v>
      </c>
      <c r="J12" t="s">
        <v>55</v>
      </c>
      <c r="K12">
        <v>199</v>
      </c>
    </row>
    <row r="13" spans="1:17" x14ac:dyDescent="0.25">
      <c r="G13" s="4">
        <v>42990</v>
      </c>
      <c r="H13">
        <v>77</v>
      </c>
      <c r="I13" s="4">
        <v>42984</v>
      </c>
      <c r="J13" t="s">
        <v>59</v>
      </c>
      <c r="K13">
        <v>35</v>
      </c>
    </row>
    <row r="14" spans="1:17" x14ac:dyDescent="0.25">
      <c r="G14" s="4">
        <v>42991</v>
      </c>
      <c r="H14">
        <v>77</v>
      </c>
      <c r="J14" s="27" t="s">
        <v>53</v>
      </c>
      <c r="K14" s="27">
        <v>47</v>
      </c>
      <c r="P14" s="4">
        <v>42993</v>
      </c>
      <c r="Q14">
        <v>149</v>
      </c>
    </row>
    <row r="15" spans="1:17" x14ac:dyDescent="0.25">
      <c r="D15">
        <f>SUM(B16:B25)</f>
        <v>2344</v>
      </c>
      <c r="F15">
        <f>SUM(D15:D25)</f>
        <v>4421</v>
      </c>
      <c r="G15" s="4">
        <v>42992</v>
      </c>
      <c r="H15">
        <v>122</v>
      </c>
      <c r="J15" t="s">
        <v>54</v>
      </c>
      <c r="K15">
        <v>20</v>
      </c>
      <c r="P15" s="4">
        <v>42993</v>
      </c>
      <c r="Q15">
        <v>271</v>
      </c>
    </row>
    <row r="16" spans="1:17" x14ac:dyDescent="0.25">
      <c r="A16" s="4">
        <v>42979</v>
      </c>
      <c r="B16">
        <v>80</v>
      </c>
      <c r="C16" s="4">
        <v>42989</v>
      </c>
      <c r="D16">
        <v>526</v>
      </c>
      <c r="E16" s="4">
        <v>42999</v>
      </c>
      <c r="F16">
        <v>45</v>
      </c>
      <c r="G16" s="4">
        <v>42993</v>
      </c>
      <c r="H16">
        <v>0</v>
      </c>
      <c r="J16" s="27" t="s">
        <v>55</v>
      </c>
      <c r="K16" s="27">
        <v>32</v>
      </c>
      <c r="P16" s="4">
        <v>42991</v>
      </c>
      <c r="Q16">
        <v>226</v>
      </c>
    </row>
    <row r="17" spans="1:17" x14ac:dyDescent="0.25">
      <c r="A17" s="4">
        <v>42980</v>
      </c>
      <c r="B17">
        <v>0</v>
      </c>
      <c r="C17" s="4">
        <v>42990</v>
      </c>
      <c r="D17">
        <v>10</v>
      </c>
      <c r="E17" s="4">
        <v>43000</v>
      </c>
      <c r="F17">
        <v>60</v>
      </c>
      <c r="G17" s="4">
        <v>42994</v>
      </c>
      <c r="H17">
        <v>29</v>
      </c>
      <c r="I17" s="4">
        <v>42985</v>
      </c>
      <c r="J17" s="27" t="s">
        <v>60</v>
      </c>
      <c r="K17" s="27">
        <v>35</v>
      </c>
      <c r="P17" s="4">
        <v>42976</v>
      </c>
      <c r="Q17">
        <v>260</v>
      </c>
    </row>
    <row r="18" spans="1:17" x14ac:dyDescent="0.25">
      <c r="A18" s="4">
        <v>42981</v>
      </c>
      <c r="B18">
        <v>0</v>
      </c>
      <c r="C18" s="4">
        <v>42991</v>
      </c>
      <c r="D18">
        <v>88</v>
      </c>
      <c r="E18" s="4">
        <v>43001</v>
      </c>
      <c r="F18">
        <v>157</v>
      </c>
      <c r="G18" s="4">
        <v>42995</v>
      </c>
      <c r="H18">
        <v>0</v>
      </c>
      <c r="J18" s="27" t="s">
        <v>53</v>
      </c>
      <c r="K18" s="27">
        <v>60</v>
      </c>
      <c r="P18" s="25" t="s">
        <v>0</v>
      </c>
      <c r="Q18" s="25">
        <v>10000</v>
      </c>
    </row>
    <row r="19" spans="1:17" x14ac:dyDescent="0.25">
      <c r="A19" s="4">
        <v>42982</v>
      </c>
      <c r="B19">
        <v>10</v>
      </c>
      <c r="C19" s="4">
        <v>42992</v>
      </c>
      <c r="D19">
        <v>30</v>
      </c>
      <c r="E19" s="4">
        <v>43002</v>
      </c>
      <c r="F19">
        <v>45</v>
      </c>
      <c r="G19" s="4">
        <v>42996</v>
      </c>
      <c r="H19">
        <v>0</v>
      </c>
      <c r="J19" s="14" t="s">
        <v>54</v>
      </c>
      <c r="K19" s="14">
        <v>34</v>
      </c>
      <c r="P19" s="25" t="s">
        <v>45</v>
      </c>
      <c r="Q19" s="25">
        <v>885</v>
      </c>
    </row>
    <row r="20" spans="1:17" x14ac:dyDescent="0.25">
      <c r="A20" s="4">
        <v>42983</v>
      </c>
      <c r="B20">
        <v>290</v>
      </c>
      <c r="C20" s="4">
        <v>42993</v>
      </c>
      <c r="D20">
        <v>75</v>
      </c>
      <c r="E20" s="4">
        <v>43003</v>
      </c>
      <c r="F20">
        <v>684</v>
      </c>
      <c r="G20" s="4">
        <v>42997</v>
      </c>
      <c r="H20">
        <v>0</v>
      </c>
      <c r="J20" s="14" t="s">
        <v>53</v>
      </c>
      <c r="K20" s="14">
        <v>304</v>
      </c>
      <c r="P20" s="25" t="s">
        <v>49</v>
      </c>
      <c r="Q20" s="25">
        <v>227</v>
      </c>
    </row>
    <row r="21" spans="1:17" x14ac:dyDescent="0.25">
      <c r="A21" s="4">
        <v>42984</v>
      </c>
      <c r="B21">
        <v>55</v>
      </c>
      <c r="C21" s="4">
        <v>42994</v>
      </c>
      <c r="D21">
        <v>245</v>
      </c>
      <c r="E21" s="4">
        <v>43004</v>
      </c>
      <c r="F21">
        <v>0</v>
      </c>
      <c r="G21" s="4">
        <v>42998</v>
      </c>
      <c r="H21">
        <v>39</v>
      </c>
      <c r="I21" s="4">
        <v>42986</v>
      </c>
      <c r="J21" s="14" t="s">
        <v>60</v>
      </c>
      <c r="K21" s="14">
        <v>15</v>
      </c>
      <c r="P21" s="25" t="s">
        <v>46</v>
      </c>
      <c r="Q21" s="25">
        <v>538</v>
      </c>
    </row>
    <row r="22" spans="1:17" x14ac:dyDescent="0.25">
      <c r="A22" s="4">
        <v>42985</v>
      </c>
      <c r="B22">
        <v>338</v>
      </c>
      <c r="C22" s="4">
        <v>42995</v>
      </c>
      <c r="D22">
        <v>30</v>
      </c>
      <c r="E22" s="4">
        <v>43005</v>
      </c>
      <c r="F22">
        <v>31</v>
      </c>
      <c r="G22" s="4">
        <v>42999</v>
      </c>
      <c r="H22">
        <v>47</v>
      </c>
      <c r="J22" s="27" t="s">
        <v>60</v>
      </c>
      <c r="K22" s="27">
        <v>20</v>
      </c>
      <c r="P22" s="25" t="s">
        <v>47</v>
      </c>
      <c r="Q22" s="25">
        <v>1535</v>
      </c>
    </row>
    <row r="23" spans="1:17" x14ac:dyDescent="0.25">
      <c r="A23" s="4">
        <v>42986</v>
      </c>
      <c r="B23">
        <v>254</v>
      </c>
      <c r="C23" s="4">
        <v>42996</v>
      </c>
      <c r="D23">
        <v>820</v>
      </c>
      <c r="E23" s="4">
        <v>43006</v>
      </c>
      <c r="F23">
        <v>32</v>
      </c>
      <c r="G23" s="4">
        <v>43000</v>
      </c>
      <c r="H23">
        <v>35</v>
      </c>
      <c r="J23" s="27" t="s">
        <v>53</v>
      </c>
      <c r="K23" s="27">
        <v>30</v>
      </c>
      <c r="P23" s="25" t="s">
        <v>48</v>
      </c>
      <c r="Q23" s="25">
        <v>1200</v>
      </c>
    </row>
    <row r="24" spans="1:17" x14ac:dyDescent="0.25">
      <c r="A24" s="4">
        <v>42987</v>
      </c>
      <c r="B24">
        <v>211</v>
      </c>
      <c r="C24" s="4">
        <v>42997</v>
      </c>
      <c r="D24">
        <v>219</v>
      </c>
      <c r="E24" s="4">
        <v>43007</v>
      </c>
      <c r="F24">
        <v>282</v>
      </c>
      <c r="G24" s="4">
        <v>43001</v>
      </c>
      <c r="H24">
        <v>23</v>
      </c>
      <c r="J24" s="14" t="s">
        <v>55</v>
      </c>
      <c r="K24" s="14">
        <v>175</v>
      </c>
      <c r="P24" s="25" t="s">
        <v>50</v>
      </c>
      <c r="Q24" s="25">
        <v>72</v>
      </c>
    </row>
    <row r="25" spans="1:17" x14ac:dyDescent="0.25">
      <c r="A25" s="4">
        <v>42988</v>
      </c>
      <c r="B25">
        <v>1106</v>
      </c>
      <c r="C25" s="4">
        <v>42998</v>
      </c>
      <c r="D25">
        <v>34</v>
      </c>
      <c r="E25" s="4">
        <v>43008</v>
      </c>
      <c r="F25">
        <v>149</v>
      </c>
      <c r="G25" s="4">
        <v>43002</v>
      </c>
      <c r="H25">
        <v>0</v>
      </c>
      <c r="J25" s="14" t="s">
        <v>61</v>
      </c>
      <c r="K25" s="14">
        <v>64</v>
      </c>
      <c r="P25" s="25" t="s">
        <v>6</v>
      </c>
      <c r="Q25" s="25">
        <f>SUM(Q18:Q24)</f>
        <v>14457</v>
      </c>
    </row>
    <row r="26" spans="1:17" x14ac:dyDescent="0.25">
      <c r="E26" s="4" t="s">
        <v>6</v>
      </c>
      <c r="F26">
        <f>SUM(F15:F25)</f>
        <v>5906</v>
      </c>
      <c r="G26" s="4">
        <v>43003</v>
      </c>
      <c r="H26">
        <v>0</v>
      </c>
      <c r="I26" s="4">
        <v>42987</v>
      </c>
      <c r="J26" s="27" t="s">
        <v>53</v>
      </c>
      <c r="K26" s="27">
        <v>30</v>
      </c>
      <c r="P26" s="25" t="s">
        <v>51</v>
      </c>
      <c r="Q26" s="25">
        <v>2892</v>
      </c>
    </row>
    <row r="27" spans="1:17" x14ac:dyDescent="0.25">
      <c r="G27" s="4">
        <v>43004</v>
      </c>
      <c r="H27">
        <v>52</v>
      </c>
      <c r="J27" s="27" t="s">
        <v>60</v>
      </c>
      <c r="K27" s="27">
        <v>23</v>
      </c>
    </row>
    <row r="28" spans="1:17" x14ac:dyDescent="0.25">
      <c r="G28" s="4">
        <v>43005</v>
      </c>
      <c r="H28">
        <v>83</v>
      </c>
      <c r="J28" s="14" t="s">
        <v>55</v>
      </c>
      <c r="K28" s="14">
        <v>95</v>
      </c>
    </row>
    <row r="29" spans="1:17" x14ac:dyDescent="0.25">
      <c r="G29" s="4">
        <v>43006</v>
      </c>
      <c r="H29">
        <v>17</v>
      </c>
      <c r="J29" s="14" t="s">
        <v>63</v>
      </c>
      <c r="K29">
        <v>100</v>
      </c>
    </row>
    <row r="30" spans="1:17" x14ac:dyDescent="0.25">
      <c r="G30" s="4">
        <v>43007</v>
      </c>
      <c r="H30">
        <v>0</v>
      </c>
      <c r="J30" s="14" t="s">
        <v>54</v>
      </c>
      <c r="K30" s="14">
        <v>16</v>
      </c>
    </row>
    <row r="31" spans="1:17" x14ac:dyDescent="0.25">
      <c r="G31" s="4">
        <v>43008</v>
      </c>
      <c r="H31">
        <v>0</v>
      </c>
      <c r="I31" s="4">
        <v>42988</v>
      </c>
      <c r="J31" s="14" t="s">
        <v>64</v>
      </c>
      <c r="K31" s="14">
        <v>40</v>
      </c>
    </row>
    <row r="32" spans="1:17" x14ac:dyDescent="0.25">
      <c r="H32">
        <f>SUM(H2:H31)</f>
        <v>1025</v>
      </c>
      <c r="J32" s="14" t="s">
        <v>65</v>
      </c>
      <c r="K32">
        <v>90</v>
      </c>
    </row>
    <row r="33" spans="9:11" x14ac:dyDescent="0.25">
      <c r="J33" s="14" t="s">
        <v>66</v>
      </c>
      <c r="K33">
        <v>500</v>
      </c>
    </row>
    <row r="34" spans="9:11" x14ac:dyDescent="0.25">
      <c r="J34" s="14" t="s">
        <v>60</v>
      </c>
      <c r="K34">
        <v>20</v>
      </c>
    </row>
    <row r="35" spans="9:11" x14ac:dyDescent="0.25">
      <c r="J35" s="14" t="s">
        <v>67</v>
      </c>
      <c r="K35">
        <v>153</v>
      </c>
    </row>
    <row r="36" spans="9:11" x14ac:dyDescent="0.25">
      <c r="J36" s="14" t="s">
        <v>19</v>
      </c>
      <c r="K36">
        <v>10</v>
      </c>
    </row>
    <row r="37" spans="9:11" x14ac:dyDescent="0.25">
      <c r="J37" s="14" t="s">
        <v>68</v>
      </c>
      <c r="K37">
        <v>293</v>
      </c>
    </row>
    <row r="38" spans="9:11" x14ac:dyDescent="0.25">
      <c r="I38" s="4">
        <v>42989</v>
      </c>
      <c r="J38" s="14" t="s">
        <v>19</v>
      </c>
      <c r="K38">
        <v>30</v>
      </c>
    </row>
    <row r="39" spans="9:11" x14ac:dyDescent="0.25">
      <c r="J39" s="14" t="s">
        <v>69</v>
      </c>
      <c r="K39">
        <v>100</v>
      </c>
    </row>
    <row r="40" spans="9:11" x14ac:dyDescent="0.25">
      <c r="J40" s="14" t="s">
        <v>70</v>
      </c>
      <c r="K40">
        <v>10</v>
      </c>
    </row>
    <row r="41" spans="9:11" x14ac:dyDescent="0.25">
      <c r="J41" s="14" t="s">
        <v>71</v>
      </c>
      <c r="K41">
        <v>48</v>
      </c>
    </row>
    <row r="42" spans="9:11" x14ac:dyDescent="0.25">
      <c r="J42" s="14" t="s">
        <v>72</v>
      </c>
      <c r="K42">
        <v>92</v>
      </c>
    </row>
    <row r="43" spans="9:11" x14ac:dyDescent="0.25">
      <c r="J43" s="14" t="s">
        <v>61</v>
      </c>
      <c r="K43">
        <v>116</v>
      </c>
    </row>
    <row r="44" spans="9:11" x14ac:dyDescent="0.25">
      <c r="J44" s="14" t="s">
        <v>54</v>
      </c>
      <c r="K44">
        <v>15</v>
      </c>
    </row>
    <row r="45" spans="9:11" x14ac:dyDescent="0.25">
      <c r="J45" s="14" t="s">
        <v>73</v>
      </c>
      <c r="K45">
        <v>15</v>
      </c>
    </row>
    <row r="46" spans="9:11" x14ac:dyDescent="0.25">
      <c r="J46" s="14" t="s">
        <v>74</v>
      </c>
      <c r="K46">
        <v>100</v>
      </c>
    </row>
    <row r="47" spans="9:11" x14ac:dyDescent="0.25">
      <c r="I47" s="4">
        <v>42990</v>
      </c>
      <c r="J47" s="27" t="s">
        <v>60</v>
      </c>
      <c r="K47" s="27">
        <v>25</v>
      </c>
    </row>
    <row r="48" spans="9:11" x14ac:dyDescent="0.25">
      <c r="J48" s="14" t="s">
        <v>58</v>
      </c>
      <c r="K48">
        <v>10</v>
      </c>
    </row>
    <row r="49" spans="9:11" x14ac:dyDescent="0.25">
      <c r="J49" s="27" t="s">
        <v>53</v>
      </c>
      <c r="K49" s="27">
        <v>52</v>
      </c>
    </row>
    <row r="50" spans="9:11" x14ac:dyDescent="0.25">
      <c r="I50" s="4">
        <v>42991</v>
      </c>
      <c r="J50" s="27" t="s">
        <v>60</v>
      </c>
      <c r="K50" s="27">
        <v>17</v>
      </c>
    </row>
    <row r="51" spans="9:11" x14ac:dyDescent="0.25">
      <c r="J51" s="27" t="s">
        <v>53</v>
      </c>
      <c r="K51" s="27">
        <v>60</v>
      </c>
    </row>
    <row r="52" spans="9:11" x14ac:dyDescent="0.25">
      <c r="J52" t="s">
        <v>58</v>
      </c>
      <c r="K52">
        <v>0</v>
      </c>
    </row>
    <row r="53" spans="9:11" x14ac:dyDescent="0.25">
      <c r="J53" t="s">
        <v>55</v>
      </c>
      <c r="K53">
        <v>88</v>
      </c>
    </row>
    <row r="54" spans="9:11" x14ac:dyDescent="0.25">
      <c r="I54" s="4">
        <v>42992</v>
      </c>
      <c r="J54" t="s">
        <v>75</v>
      </c>
      <c r="K54">
        <v>30</v>
      </c>
    </row>
    <row r="55" spans="9:11" x14ac:dyDescent="0.25">
      <c r="J55" s="27" t="s">
        <v>53</v>
      </c>
      <c r="K55" s="27">
        <v>30</v>
      </c>
    </row>
    <row r="56" spans="9:11" x14ac:dyDescent="0.25">
      <c r="J56" s="27" t="s">
        <v>60</v>
      </c>
      <c r="K56" s="27">
        <v>20</v>
      </c>
    </row>
    <row r="57" spans="9:11" x14ac:dyDescent="0.25">
      <c r="J57" s="27" t="s">
        <v>54</v>
      </c>
      <c r="K57" s="27">
        <v>22</v>
      </c>
    </row>
    <row r="58" spans="9:11" x14ac:dyDescent="0.25">
      <c r="J58" s="27" t="s">
        <v>55</v>
      </c>
      <c r="K58" s="27">
        <v>45</v>
      </c>
    </row>
    <row r="59" spans="9:11" x14ac:dyDescent="0.25">
      <c r="I59" s="4">
        <v>42993</v>
      </c>
      <c r="J59" s="14" t="s">
        <v>76</v>
      </c>
      <c r="K59" s="14">
        <v>30</v>
      </c>
    </row>
    <row r="60" spans="9:11" x14ac:dyDescent="0.25">
      <c r="J60" s="14" t="s">
        <v>53</v>
      </c>
      <c r="K60" s="14">
        <v>35</v>
      </c>
    </row>
    <row r="61" spans="9:11" x14ac:dyDescent="0.25">
      <c r="J61" s="14" t="s">
        <v>54</v>
      </c>
      <c r="K61" s="14">
        <v>10</v>
      </c>
    </row>
    <row r="62" spans="9:11" x14ac:dyDescent="0.25">
      <c r="I62" s="4">
        <v>42994</v>
      </c>
      <c r="J62" s="14" t="s">
        <v>77</v>
      </c>
      <c r="K62" s="14">
        <v>10</v>
      </c>
    </row>
    <row r="63" spans="9:11" x14ac:dyDescent="0.25">
      <c r="J63" s="27" t="s">
        <v>60</v>
      </c>
      <c r="K63" s="27">
        <v>29</v>
      </c>
    </row>
    <row r="64" spans="9:11" x14ac:dyDescent="0.25">
      <c r="J64" s="14" t="s">
        <v>19</v>
      </c>
      <c r="K64" s="14">
        <v>15</v>
      </c>
    </row>
    <row r="65" spans="9:11" x14ac:dyDescent="0.25">
      <c r="J65" s="14" t="s">
        <v>19</v>
      </c>
      <c r="K65" s="14">
        <v>220</v>
      </c>
    </row>
    <row r="66" spans="9:11" x14ac:dyDescent="0.25">
      <c r="I66" s="4">
        <v>42995</v>
      </c>
      <c r="J66" s="14" t="s">
        <v>77</v>
      </c>
      <c r="K66" s="14">
        <v>30</v>
      </c>
    </row>
    <row r="67" spans="9:11" x14ac:dyDescent="0.25">
      <c r="I67" s="4">
        <v>42996</v>
      </c>
      <c r="J67" s="14" t="s">
        <v>78</v>
      </c>
      <c r="K67" s="14">
        <v>200</v>
      </c>
    </row>
    <row r="68" spans="9:11" x14ac:dyDescent="0.25">
      <c r="J68" s="14" t="s">
        <v>79</v>
      </c>
      <c r="K68" s="14">
        <v>60</v>
      </c>
    </row>
    <row r="69" spans="9:11" x14ac:dyDescent="0.25">
      <c r="J69" s="14" t="s">
        <v>80</v>
      </c>
      <c r="K69" s="14">
        <v>560</v>
      </c>
    </row>
    <row r="70" spans="9:11" x14ac:dyDescent="0.25">
      <c r="I70" s="4">
        <v>42997</v>
      </c>
      <c r="J70" s="14" t="s">
        <v>19</v>
      </c>
      <c r="K70" s="14">
        <v>37</v>
      </c>
    </row>
    <row r="71" spans="9:11" x14ac:dyDescent="0.25">
      <c r="J71" s="14" t="s">
        <v>54</v>
      </c>
      <c r="K71" s="14">
        <v>17</v>
      </c>
    </row>
    <row r="72" spans="9:11" x14ac:dyDescent="0.25">
      <c r="J72" s="14" t="s">
        <v>81</v>
      </c>
      <c r="K72" s="14">
        <v>5</v>
      </c>
    </row>
    <row r="73" spans="9:11" x14ac:dyDescent="0.25">
      <c r="J73" s="14" t="s">
        <v>54</v>
      </c>
      <c r="K73" s="14">
        <v>10</v>
      </c>
    </row>
    <row r="74" spans="9:11" x14ac:dyDescent="0.25">
      <c r="J74" s="14" t="s">
        <v>81</v>
      </c>
      <c r="K74" s="14">
        <v>150</v>
      </c>
    </row>
    <row r="75" spans="9:11" x14ac:dyDescent="0.25">
      <c r="I75" s="4">
        <v>42998</v>
      </c>
      <c r="J75" s="13" t="s">
        <v>58</v>
      </c>
      <c r="K75" s="13">
        <v>39</v>
      </c>
    </row>
    <row r="76" spans="9:11" x14ac:dyDescent="0.25">
      <c r="J76" s="14" t="s">
        <v>54</v>
      </c>
      <c r="K76" s="14">
        <v>34</v>
      </c>
    </row>
    <row r="77" spans="9:11" x14ac:dyDescent="0.25">
      <c r="I77" s="4">
        <v>42999</v>
      </c>
      <c r="J77" s="13" t="s">
        <v>60</v>
      </c>
      <c r="K77" s="13">
        <v>23</v>
      </c>
    </row>
    <row r="78" spans="9:11" x14ac:dyDescent="0.25">
      <c r="J78" s="13" t="s">
        <v>53</v>
      </c>
      <c r="K78" s="13">
        <v>24</v>
      </c>
    </row>
    <row r="79" spans="9:11" x14ac:dyDescent="0.25">
      <c r="J79" s="14" t="s">
        <v>54</v>
      </c>
      <c r="K79" s="14">
        <v>45</v>
      </c>
    </row>
    <row r="80" spans="9:11" x14ac:dyDescent="0.25">
      <c r="I80" s="4">
        <v>43000</v>
      </c>
      <c r="J80" s="13" t="s">
        <v>60</v>
      </c>
      <c r="K80" s="13">
        <v>35</v>
      </c>
    </row>
    <row r="81" spans="9:12" x14ac:dyDescent="0.25">
      <c r="J81" s="14" t="s">
        <v>53</v>
      </c>
      <c r="K81" s="14">
        <v>60</v>
      </c>
      <c r="L81" s="14"/>
    </row>
    <row r="82" spans="9:12" x14ac:dyDescent="0.25">
      <c r="I82" s="4">
        <v>43001</v>
      </c>
      <c r="J82" s="14" t="s">
        <v>82</v>
      </c>
      <c r="K82" s="14">
        <v>30</v>
      </c>
    </row>
    <row r="83" spans="9:12" x14ac:dyDescent="0.25">
      <c r="J83" s="14" t="s">
        <v>54</v>
      </c>
      <c r="K83" s="14">
        <v>12</v>
      </c>
    </row>
    <row r="84" spans="9:12" x14ac:dyDescent="0.25">
      <c r="J84" s="14" t="s">
        <v>53</v>
      </c>
      <c r="K84" s="14">
        <v>70</v>
      </c>
    </row>
    <row r="85" spans="9:12" x14ac:dyDescent="0.25">
      <c r="J85" s="14" t="s">
        <v>54</v>
      </c>
      <c r="K85" s="14">
        <v>10</v>
      </c>
    </row>
    <row r="86" spans="9:12" x14ac:dyDescent="0.25">
      <c r="J86" s="13" t="s">
        <v>60</v>
      </c>
      <c r="K86" s="13">
        <v>23</v>
      </c>
    </row>
    <row r="87" spans="9:12" x14ac:dyDescent="0.25">
      <c r="J87" s="14" t="s">
        <v>83</v>
      </c>
      <c r="K87" s="14">
        <v>23</v>
      </c>
    </row>
    <row r="88" spans="9:12" x14ac:dyDescent="0.25">
      <c r="J88" s="14" t="s">
        <v>19</v>
      </c>
      <c r="K88" s="14">
        <v>12</v>
      </c>
    </row>
    <row r="89" spans="9:12" x14ac:dyDescent="0.25">
      <c r="I89" s="4">
        <v>43002</v>
      </c>
      <c r="J89" s="14" t="s">
        <v>81</v>
      </c>
      <c r="K89" s="14">
        <v>10</v>
      </c>
    </row>
    <row r="90" spans="9:12" x14ac:dyDescent="0.25">
      <c r="J90" s="14" t="s">
        <v>54</v>
      </c>
      <c r="K90" s="14">
        <v>20</v>
      </c>
    </row>
    <row r="91" spans="9:12" x14ac:dyDescent="0.25">
      <c r="J91" s="14" t="s">
        <v>60</v>
      </c>
      <c r="K91" s="14">
        <v>15</v>
      </c>
    </row>
    <row r="92" spans="9:12" x14ac:dyDescent="0.25">
      <c r="I92" s="4">
        <v>43003</v>
      </c>
      <c r="J92" s="14" t="s">
        <v>19</v>
      </c>
      <c r="K92" s="14">
        <v>50</v>
      </c>
    </row>
    <row r="93" spans="9:12" x14ac:dyDescent="0.25">
      <c r="J93" s="14" t="s">
        <v>72</v>
      </c>
      <c r="K93" s="14">
        <v>131</v>
      </c>
    </row>
    <row r="94" spans="9:12" x14ac:dyDescent="0.25">
      <c r="J94" s="14" t="s">
        <v>61</v>
      </c>
      <c r="K94" s="14">
        <v>98</v>
      </c>
    </row>
    <row r="95" spans="9:12" x14ac:dyDescent="0.25">
      <c r="J95" s="14" t="s">
        <v>60</v>
      </c>
      <c r="K95" s="14">
        <v>25</v>
      </c>
    </row>
    <row r="96" spans="9:12" x14ac:dyDescent="0.25">
      <c r="J96" s="14" t="s">
        <v>85</v>
      </c>
      <c r="K96" s="14">
        <v>180</v>
      </c>
    </row>
    <row r="97" spans="9:12" x14ac:dyDescent="0.25">
      <c r="J97" s="14" t="s">
        <v>84</v>
      </c>
      <c r="K97" s="14">
        <v>200</v>
      </c>
    </row>
    <row r="98" spans="9:12" x14ac:dyDescent="0.25">
      <c r="I98" s="4">
        <v>43004</v>
      </c>
      <c r="J98" s="13" t="s">
        <v>60</v>
      </c>
      <c r="K98" s="13">
        <v>17</v>
      </c>
    </row>
    <row r="99" spans="9:12" x14ac:dyDescent="0.25">
      <c r="J99" s="13" t="s">
        <v>54</v>
      </c>
      <c r="K99" s="13">
        <v>35</v>
      </c>
    </row>
    <row r="100" spans="9:12" x14ac:dyDescent="0.25">
      <c r="I100" s="4">
        <v>43005</v>
      </c>
      <c r="J100" s="14" t="s">
        <v>86</v>
      </c>
      <c r="K100" s="14">
        <v>31</v>
      </c>
    </row>
    <row r="101" spans="9:12" x14ac:dyDescent="0.25">
      <c r="J101" s="13" t="s">
        <v>57</v>
      </c>
      <c r="K101" s="13">
        <v>23</v>
      </c>
    </row>
    <row r="102" spans="9:12" x14ac:dyDescent="0.25">
      <c r="J102" s="13" t="s">
        <v>53</v>
      </c>
      <c r="K102" s="13">
        <v>60</v>
      </c>
    </row>
    <row r="103" spans="9:12" x14ac:dyDescent="0.25">
      <c r="I103" s="4">
        <v>43006</v>
      </c>
      <c r="J103" s="13" t="s">
        <v>60</v>
      </c>
      <c r="K103" s="13">
        <v>17</v>
      </c>
    </row>
    <row r="104" spans="9:12" x14ac:dyDescent="0.25">
      <c r="J104" s="14" t="s">
        <v>88</v>
      </c>
      <c r="K104" s="14">
        <v>20</v>
      </c>
    </row>
    <row r="105" spans="9:12" x14ac:dyDescent="0.25">
      <c r="J105" s="14" t="s">
        <v>54</v>
      </c>
      <c r="K105" s="14">
        <v>12</v>
      </c>
    </row>
    <row r="106" spans="9:12" x14ac:dyDescent="0.25">
      <c r="I106" s="4">
        <v>43007</v>
      </c>
      <c r="J106" s="14" t="s">
        <v>19</v>
      </c>
      <c r="K106" s="14">
        <v>31</v>
      </c>
    </row>
    <row r="107" spans="9:12" x14ac:dyDescent="0.25">
      <c r="J107" s="14" t="s">
        <v>19</v>
      </c>
      <c r="K107" s="14">
        <v>196</v>
      </c>
    </row>
    <row r="108" spans="9:12" x14ac:dyDescent="0.25">
      <c r="J108" s="14" t="s">
        <v>54</v>
      </c>
      <c r="K108" s="14">
        <v>20</v>
      </c>
    </row>
    <row r="109" spans="9:12" x14ac:dyDescent="0.25">
      <c r="J109" s="14" t="s">
        <v>19</v>
      </c>
      <c r="K109" s="14">
        <v>25</v>
      </c>
    </row>
    <row r="110" spans="9:12" x14ac:dyDescent="0.25">
      <c r="J110" s="14" t="s">
        <v>90</v>
      </c>
      <c r="K110" s="14">
        <v>10</v>
      </c>
      <c r="L110">
        <f>SUM(K106:K110)</f>
        <v>282</v>
      </c>
    </row>
    <row r="111" spans="9:12" x14ac:dyDescent="0.25">
      <c r="I111" s="4">
        <v>43008</v>
      </c>
      <c r="J111" s="14" t="s">
        <v>91</v>
      </c>
      <c r="K111" s="14">
        <v>19</v>
      </c>
    </row>
    <row r="112" spans="9:12" x14ac:dyDescent="0.25">
      <c r="J112" s="14" t="s">
        <v>92</v>
      </c>
      <c r="K112" s="14">
        <v>90</v>
      </c>
    </row>
    <row r="113" spans="10:12" x14ac:dyDescent="0.25">
      <c r="J113" s="14" t="s">
        <v>93</v>
      </c>
      <c r="K113" s="14">
        <v>40</v>
      </c>
      <c r="L113">
        <f>SUM(K111:K113)</f>
        <v>149</v>
      </c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0C11-96C7-4CA0-A49F-B32BCF9F4882}">
  <dimension ref="A1:N15"/>
  <sheetViews>
    <sheetView workbookViewId="0">
      <selection activeCell="J12" sqref="J12"/>
    </sheetView>
  </sheetViews>
  <sheetFormatPr defaultRowHeight="15" x14ac:dyDescent="0.25"/>
  <cols>
    <col min="1" max="1" width="9.140625" customWidth="1"/>
    <col min="8" max="8" width="14.140625" bestFit="1" customWidth="1"/>
    <col min="14" max="14" width="10.5703125" bestFit="1" customWidth="1"/>
  </cols>
  <sheetData>
    <row r="1" spans="1:14" x14ac:dyDescent="0.25">
      <c r="A1" s="26" t="s">
        <v>0</v>
      </c>
      <c r="B1" s="26">
        <v>10500</v>
      </c>
      <c r="D1" t="s">
        <v>7</v>
      </c>
      <c r="E1">
        <v>61482</v>
      </c>
      <c r="I1" t="s">
        <v>171</v>
      </c>
      <c r="J1" t="s">
        <v>110</v>
      </c>
      <c r="L1" t="s">
        <v>205</v>
      </c>
      <c r="M1">
        <v>200</v>
      </c>
      <c r="N1" t="s">
        <v>638</v>
      </c>
    </row>
    <row r="2" spans="1:14" x14ac:dyDescent="0.25">
      <c r="A2" s="26" t="s">
        <v>1</v>
      </c>
      <c r="B2" s="26">
        <v>1500</v>
      </c>
      <c r="D2" t="s">
        <v>8</v>
      </c>
      <c r="E2">
        <v>57</v>
      </c>
      <c r="H2" t="s">
        <v>609</v>
      </c>
      <c r="I2">
        <v>255.25</v>
      </c>
      <c r="J2">
        <v>830</v>
      </c>
      <c r="K2" t="s">
        <v>19</v>
      </c>
      <c r="L2" t="s">
        <v>635</v>
      </c>
      <c r="M2">
        <v>500</v>
      </c>
      <c r="N2" t="s">
        <v>639</v>
      </c>
    </row>
    <row r="3" spans="1:14" x14ac:dyDescent="0.25">
      <c r="A3" t="s">
        <v>13</v>
      </c>
      <c r="B3">
        <v>300</v>
      </c>
      <c r="D3" t="s">
        <v>6</v>
      </c>
      <c r="E3">
        <f>SUM(E1:E2)</f>
        <v>61539</v>
      </c>
      <c r="H3" t="s">
        <v>19</v>
      </c>
      <c r="I3">
        <v>425</v>
      </c>
      <c r="J3">
        <v>551</v>
      </c>
      <c r="K3" t="s">
        <v>19</v>
      </c>
      <c r="L3" t="s">
        <v>635</v>
      </c>
      <c r="M3">
        <v>200</v>
      </c>
      <c r="N3" t="s">
        <v>640</v>
      </c>
    </row>
    <row r="4" spans="1:14" x14ac:dyDescent="0.25">
      <c r="A4" s="26" t="s">
        <v>550</v>
      </c>
      <c r="B4" s="26">
        <v>5000</v>
      </c>
      <c r="H4" t="s">
        <v>19</v>
      </c>
      <c r="I4">
        <v>850</v>
      </c>
      <c r="J4">
        <v>905</v>
      </c>
      <c r="K4" t="s">
        <v>476</v>
      </c>
      <c r="L4" t="s">
        <v>636</v>
      </c>
      <c r="M4">
        <v>1080</v>
      </c>
      <c r="N4" t="s">
        <v>641</v>
      </c>
    </row>
    <row r="5" spans="1:14" x14ac:dyDescent="0.25">
      <c r="A5" s="26" t="s">
        <v>186</v>
      </c>
      <c r="B5" s="26">
        <v>3500</v>
      </c>
      <c r="D5" t="s">
        <v>10</v>
      </c>
      <c r="E5">
        <f>SUM(E3-B12)</f>
        <v>13303</v>
      </c>
      <c r="H5" t="s">
        <v>631</v>
      </c>
      <c r="I5">
        <v>350</v>
      </c>
      <c r="J5">
        <v>225</v>
      </c>
      <c r="K5" t="s">
        <v>61</v>
      </c>
      <c r="L5" t="s">
        <v>633</v>
      </c>
      <c r="M5">
        <v>415</v>
      </c>
      <c r="N5" t="s">
        <v>642</v>
      </c>
    </row>
    <row r="6" spans="1:14" x14ac:dyDescent="0.25">
      <c r="A6" s="26" t="s">
        <v>580</v>
      </c>
      <c r="B6" s="26">
        <v>535</v>
      </c>
      <c r="D6" t="s">
        <v>40</v>
      </c>
      <c r="E6">
        <v>10000</v>
      </c>
      <c r="H6" t="s">
        <v>632</v>
      </c>
      <c r="I6">
        <v>2500</v>
      </c>
      <c r="J6">
        <v>395.43</v>
      </c>
      <c r="K6" t="s">
        <v>646</v>
      </c>
      <c r="L6" t="s">
        <v>637</v>
      </c>
      <c r="M6">
        <v>800</v>
      </c>
      <c r="N6" t="s">
        <v>643</v>
      </c>
    </row>
    <row r="7" spans="1:14" x14ac:dyDescent="0.25">
      <c r="A7" s="26" t="s">
        <v>3</v>
      </c>
      <c r="B7" s="26">
        <v>10970</v>
      </c>
      <c r="D7" t="s">
        <v>244</v>
      </c>
      <c r="E7">
        <f>SUM(E5-E6)</f>
        <v>3303</v>
      </c>
      <c r="H7" t="s">
        <v>645</v>
      </c>
      <c r="I7">
        <v>1998</v>
      </c>
      <c r="J7">
        <v>365</v>
      </c>
      <c r="K7" t="s">
        <v>647</v>
      </c>
      <c r="L7" t="s">
        <v>634</v>
      </c>
      <c r="M7">
        <v>500</v>
      </c>
      <c r="N7" t="s">
        <v>644</v>
      </c>
    </row>
    <row r="8" spans="1:14" x14ac:dyDescent="0.25">
      <c r="A8" s="26" t="s">
        <v>615</v>
      </c>
      <c r="B8" s="26">
        <v>7000</v>
      </c>
      <c r="H8" t="s">
        <v>655</v>
      </c>
      <c r="I8">
        <v>3006</v>
      </c>
      <c r="J8">
        <v>90</v>
      </c>
      <c r="K8" t="s">
        <v>648</v>
      </c>
      <c r="L8" t="s">
        <v>205</v>
      </c>
      <c r="M8">
        <v>300</v>
      </c>
    </row>
    <row r="9" spans="1:14" x14ac:dyDescent="0.25">
      <c r="A9" s="26" t="s">
        <v>600</v>
      </c>
      <c r="B9" s="26">
        <v>1280</v>
      </c>
      <c r="H9" t="s">
        <v>649</v>
      </c>
      <c r="I9">
        <v>290</v>
      </c>
      <c r="J9">
        <v>175</v>
      </c>
      <c r="K9" t="s">
        <v>649</v>
      </c>
    </row>
    <row r="10" spans="1:14" x14ac:dyDescent="0.25">
      <c r="A10" s="26" t="s">
        <v>36</v>
      </c>
      <c r="B10" s="26">
        <v>4500</v>
      </c>
      <c r="H10" t="s">
        <v>656</v>
      </c>
      <c r="I10">
        <v>224</v>
      </c>
      <c r="J10">
        <v>2290</v>
      </c>
      <c r="K10" t="s">
        <v>650</v>
      </c>
    </row>
    <row r="11" spans="1:14" x14ac:dyDescent="0.25">
      <c r="A11" s="26" t="s">
        <v>5</v>
      </c>
      <c r="B11" s="26">
        <v>3151</v>
      </c>
      <c r="H11" t="s">
        <v>279</v>
      </c>
      <c r="I11">
        <v>300</v>
      </c>
    </row>
    <row r="12" spans="1:14" x14ac:dyDescent="0.25">
      <c r="A12" t="s">
        <v>6</v>
      </c>
      <c r="B12">
        <f>SUM(B1:B11)</f>
        <v>48236</v>
      </c>
      <c r="H12" t="s">
        <v>657</v>
      </c>
      <c r="I12">
        <v>310</v>
      </c>
    </row>
    <row r="13" spans="1:14" x14ac:dyDescent="0.25">
      <c r="H13" t="s">
        <v>658</v>
      </c>
      <c r="I13">
        <v>4968</v>
      </c>
    </row>
    <row r="15" spans="1:14" x14ac:dyDescent="0.25">
      <c r="H15" t="s">
        <v>6</v>
      </c>
      <c r="I15">
        <f>SUM(I2:I14)</f>
        <v>15476.25</v>
      </c>
      <c r="J15">
        <f>SUM(J2:J14)</f>
        <v>5826.43</v>
      </c>
      <c r="K15">
        <f>SUM(I15:J15)</f>
        <v>21302.68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56A9-FCB6-48AE-9DF5-57CA8817DD42}">
  <dimension ref="A1:K18"/>
  <sheetViews>
    <sheetView workbookViewId="0">
      <selection activeCell="K18" sqref="K18"/>
    </sheetView>
  </sheetViews>
  <sheetFormatPr defaultRowHeight="15" x14ac:dyDescent="0.25"/>
  <sheetData>
    <row r="1" spans="1:11" x14ac:dyDescent="0.25">
      <c r="A1" s="26" t="s">
        <v>0</v>
      </c>
      <c r="B1" s="26">
        <v>11500</v>
      </c>
      <c r="D1" t="s">
        <v>7</v>
      </c>
      <c r="E1">
        <v>61482</v>
      </c>
      <c r="I1" t="s">
        <v>111</v>
      </c>
      <c r="J1" t="s">
        <v>110</v>
      </c>
    </row>
    <row r="2" spans="1:11" x14ac:dyDescent="0.25">
      <c r="A2" s="26" t="s">
        <v>1</v>
      </c>
      <c r="B2" s="26">
        <v>1500</v>
      </c>
      <c r="D2" t="s">
        <v>8</v>
      </c>
      <c r="E2">
        <v>24</v>
      </c>
      <c r="H2" t="s">
        <v>651</v>
      </c>
      <c r="I2">
        <v>415</v>
      </c>
      <c r="J2">
        <v>214</v>
      </c>
      <c r="K2" t="s">
        <v>659</v>
      </c>
    </row>
    <row r="3" spans="1:11" x14ac:dyDescent="0.25">
      <c r="A3" t="s">
        <v>13</v>
      </c>
      <c r="B3">
        <v>0</v>
      </c>
      <c r="D3" t="s">
        <v>6</v>
      </c>
      <c r="E3">
        <f>SUM(E1:E2)</f>
        <v>61506</v>
      </c>
      <c r="H3" t="s">
        <v>567</v>
      </c>
      <c r="I3">
        <v>539</v>
      </c>
      <c r="J3">
        <v>969</v>
      </c>
      <c r="K3" t="s">
        <v>665</v>
      </c>
    </row>
    <row r="4" spans="1:11" x14ac:dyDescent="0.25">
      <c r="A4" t="s">
        <v>550</v>
      </c>
      <c r="B4">
        <v>0</v>
      </c>
      <c r="H4" t="s">
        <v>609</v>
      </c>
      <c r="I4">
        <v>294</v>
      </c>
      <c r="J4">
        <v>588.82000000000005</v>
      </c>
    </row>
    <row r="5" spans="1:11" x14ac:dyDescent="0.25">
      <c r="A5" s="26" t="s">
        <v>186</v>
      </c>
      <c r="B5" s="26">
        <v>3500</v>
      </c>
      <c r="D5" t="s">
        <v>10</v>
      </c>
      <c r="E5">
        <f>SUM(E3-B13)</f>
        <v>10703</v>
      </c>
      <c r="H5" t="s">
        <v>609</v>
      </c>
      <c r="I5">
        <v>294</v>
      </c>
    </row>
    <row r="6" spans="1:11" x14ac:dyDescent="0.25">
      <c r="A6" s="26" t="s">
        <v>3</v>
      </c>
      <c r="B6" s="26">
        <v>21303</v>
      </c>
      <c r="D6" t="s">
        <v>40</v>
      </c>
      <c r="E6">
        <v>10000</v>
      </c>
      <c r="H6" t="s">
        <v>652</v>
      </c>
      <c r="I6">
        <v>398</v>
      </c>
    </row>
    <row r="7" spans="1:11" x14ac:dyDescent="0.25">
      <c r="A7" t="s">
        <v>443</v>
      </c>
      <c r="B7">
        <v>0</v>
      </c>
      <c r="D7" t="s">
        <v>244</v>
      </c>
      <c r="E7">
        <f>SUM(E5-E6)</f>
        <v>703</v>
      </c>
      <c r="H7" t="s">
        <v>653</v>
      </c>
      <c r="I7">
        <v>1476</v>
      </c>
    </row>
    <row r="8" spans="1:11" x14ac:dyDescent="0.25">
      <c r="A8" t="s">
        <v>549</v>
      </c>
      <c r="B8">
        <v>13000</v>
      </c>
      <c r="H8" t="s">
        <v>654</v>
      </c>
      <c r="I8">
        <v>850</v>
      </c>
    </row>
    <row r="9" spans="1:11" x14ac:dyDescent="0.25">
      <c r="H9" t="s">
        <v>650</v>
      </c>
      <c r="I9">
        <v>6266</v>
      </c>
    </row>
    <row r="10" spans="1:11" x14ac:dyDescent="0.25">
      <c r="H10" t="s">
        <v>13</v>
      </c>
      <c r="I10">
        <v>110</v>
      </c>
    </row>
    <row r="11" spans="1:11" x14ac:dyDescent="0.25">
      <c r="I11">
        <v>2293</v>
      </c>
    </row>
    <row r="12" spans="1:11" x14ac:dyDescent="0.25">
      <c r="I12">
        <v>2675</v>
      </c>
    </row>
    <row r="13" spans="1:11" x14ac:dyDescent="0.25">
      <c r="A13" t="s">
        <v>6</v>
      </c>
      <c r="B13">
        <f>SUM(B1:B12)</f>
        <v>50803</v>
      </c>
      <c r="I13">
        <v>877</v>
      </c>
    </row>
    <row r="14" spans="1:11" x14ac:dyDescent="0.25">
      <c r="I14">
        <v>5118</v>
      </c>
    </row>
    <row r="15" spans="1:11" x14ac:dyDescent="0.25">
      <c r="I15">
        <v>19.579999999999998</v>
      </c>
    </row>
    <row r="16" spans="1:11" x14ac:dyDescent="0.25">
      <c r="I16">
        <f>SUM(I2:I15)</f>
        <v>21624.58</v>
      </c>
      <c r="J16">
        <f>SUM(J2:J15)</f>
        <v>1771.8200000000002</v>
      </c>
      <c r="K16">
        <f>SUM(I16:J16)</f>
        <v>23396.400000000001</v>
      </c>
    </row>
    <row r="18" spans="9:9" x14ac:dyDescent="0.25">
      <c r="I18">
        <v>21625.59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6C77-A4AD-497C-93AB-170DB539E8B5}">
  <dimension ref="A1:L11"/>
  <sheetViews>
    <sheetView workbookViewId="0">
      <selection activeCell="F4" sqref="F4"/>
    </sheetView>
  </sheetViews>
  <sheetFormatPr defaultRowHeight="15" x14ac:dyDescent="0.25"/>
  <sheetData>
    <row r="1" spans="1:12" x14ac:dyDescent="0.25">
      <c r="A1" s="26" t="s">
        <v>0</v>
      </c>
      <c r="B1" s="26">
        <v>11500</v>
      </c>
      <c r="D1" t="s">
        <v>7</v>
      </c>
      <c r="E1">
        <v>61064</v>
      </c>
      <c r="I1" t="s">
        <v>160</v>
      </c>
      <c r="J1">
        <v>450</v>
      </c>
      <c r="K1" t="s">
        <v>3</v>
      </c>
      <c r="L1">
        <v>2800</v>
      </c>
    </row>
    <row r="2" spans="1:12" x14ac:dyDescent="0.25">
      <c r="A2" s="26" t="s">
        <v>1</v>
      </c>
      <c r="B2" s="26">
        <v>1500</v>
      </c>
      <c r="D2" t="s">
        <v>8</v>
      </c>
      <c r="E2">
        <v>469</v>
      </c>
      <c r="I2" t="s">
        <v>660</v>
      </c>
      <c r="J2">
        <v>300</v>
      </c>
      <c r="K2" t="s">
        <v>661</v>
      </c>
      <c r="L2">
        <v>300</v>
      </c>
    </row>
    <row r="3" spans="1:12" x14ac:dyDescent="0.25">
      <c r="A3" t="s">
        <v>13</v>
      </c>
      <c r="B3">
        <v>294</v>
      </c>
      <c r="D3" t="s">
        <v>6</v>
      </c>
      <c r="E3">
        <f>SUM(E1:E2)</f>
        <v>61533</v>
      </c>
      <c r="I3" t="s">
        <v>6</v>
      </c>
      <c r="J3" s="26">
        <f>SUM(J1:J2)</f>
        <v>750</v>
      </c>
      <c r="K3" t="s">
        <v>81</v>
      </c>
      <c r="L3">
        <v>415</v>
      </c>
    </row>
    <row r="4" spans="1:12" x14ac:dyDescent="0.25">
      <c r="A4" s="26" t="s">
        <v>550</v>
      </c>
      <c r="B4" s="26">
        <v>5000</v>
      </c>
      <c r="K4" t="s">
        <v>663</v>
      </c>
      <c r="L4" s="41">
        <f>SUM(L1:L3)</f>
        <v>3515</v>
      </c>
    </row>
    <row r="5" spans="1:12" x14ac:dyDescent="0.25">
      <c r="A5" s="26" t="s">
        <v>186</v>
      </c>
      <c r="B5" s="26">
        <v>3500</v>
      </c>
      <c r="D5" t="s">
        <v>10</v>
      </c>
      <c r="E5">
        <f>SUM(E3-B11)</f>
        <v>13877</v>
      </c>
      <c r="K5" t="s">
        <v>662</v>
      </c>
      <c r="L5" s="26">
        <v>750</v>
      </c>
    </row>
    <row r="6" spans="1:12" x14ac:dyDescent="0.25">
      <c r="A6" s="26" t="s">
        <v>3</v>
      </c>
      <c r="B6" s="26">
        <v>21097</v>
      </c>
      <c r="D6" t="s">
        <v>40</v>
      </c>
      <c r="E6">
        <v>10000</v>
      </c>
      <c r="K6" t="s">
        <v>6</v>
      </c>
      <c r="L6" s="41">
        <f>SUM(L4-L5)</f>
        <v>2765</v>
      </c>
    </row>
    <row r="7" spans="1:12" x14ac:dyDescent="0.25">
      <c r="A7" s="26" t="s">
        <v>443</v>
      </c>
      <c r="B7" s="26">
        <v>2765</v>
      </c>
      <c r="D7" t="s">
        <v>244</v>
      </c>
      <c r="E7">
        <f>SUM(E5-E6)</f>
        <v>3877</v>
      </c>
    </row>
    <row r="8" spans="1:12" x14ac:dyDescent="0.25">
      <c r="A8" s="26" t="s">
        <v>664</v>
      </c>
      <c r="B8" s="26">
        <v>2000</v>
      </c>
    </row>
    <row r="11" spans="1:12" x14ac:dyDescent="0.25">
      <c r="A11" t="s">
        <v>6</v>
      </c>
      <c r="B11">
        <f>SUM(B1:B10)</f>
        <v>47656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0999-A5B7-4B4E-BD04-E6F2B5F9899A}">
  <dimension ref="A1:O14"/>
  <sheetViews>
    <sheetView tabSelected="1" workbookViewId="0">
      <selection activeCell="K5" sqref="K5"/>
    </sheetView>
  </sheetViews>
  <sheetFormatPr defaultRowHeight="15" x14ac:dyDescent="0.25"/>
  <cols>
    <col min="4" max="4" width="10.7109375" customWidth="1"/>
  </cols>
  <sheetData>
    <row r="1" spans="1:15" x14ac:dyDescent="0.25">
      <c r="A1" s="26" t="s">
        <v>0</v>
      </c>
      <c r="B1" s="26">
        <v>11500</v>
      </c>
      <c r="D1" t="s">
        <v>7</v>
      </c>
      <c r="E1">
        <v>64054</v>
      </c>
      <c r="G1" t="s">
        <v>667</v>
      </c>
      <c r="H1">
        <v>25000</v>
      </c>
      <c r="J1">
        <v>1005</v>
      </c>
      <c r="L1">
        <v>2000</v>
      </c>
      <c r="O1">
        <v>10000</v>
      </c>
    </row>
    <row r="2" spans="1:15" x14ac:dyDescent="0.25">
      <c r="A2" s="26" t="s">
        <v>1</v>
      </c>
      <c r="B2" s="26">
        <v>1500</v>
      </c>
      <c r="D2" t="s">
        <v>8</v>
      </c>
      <c r="E2">
        <v>8</v>
      </c>
      <c r="G2" t="s">
        <v>668</v>
      </c>
      <c r="H2">
        <v>5000</v>
      </c>
      <c r="J2">
        <v>1500</v>
      </c>
      <c r="L2">
        <v>3500</v>
      </c>
      <c r="O2">
        <f>SUM(J1:J13)</f>
        <v>3905</v>
      </c>
    </row>
    <row r="3" spans="1:15" x14ac:dyDescent="0.25">
      <c r="A3" t="s">
        <v>13</v>
      </c>
      <c r="B3">
        <v>314</v>
      </c>
      <c r="D3" t="s">
        <v>6</v>
      </c>
      <c r="E3">
        <f>SUM(E1:E2)</f>
        <v>64062</v>
      </c>
      <c r="H3">
        <f>SUM(H1:H2)</f>
        <v>30000</v>
      </c>
      <c r="J3">
        <v>900</v>
      </c>
      <c r="L3">
        <v>900</v>
      </c>
      <c r="N3" t="s">
        <v>669</v>
      </c>
      <c r="O3">
        <f>SUM(O1-O2)</f>
        <v>6095</v>
      </c>
    </row>
    <row r="4" spans="1:15" x14ac:dyDescent="0.25">
      <c r="A4" s="26" t="s">
        <v>550</v>
      </c>
      <c r="B4" s="26">
        <v>2000</v>
      </c>
      <c r="J4">
        <v>500</v>
      </c>
      <c r="L4">
        <f>SUM(L1:L3)</f>
        <v>6400</v>
      </c>
    </row>
    <row r="5" spans="1:15" x14ac:dyDescent="0.25">
      <c r="A5" s="26" t="s">
        <v>186</v>
      </c>
      <c r="B5" s="26">
        <v>3500</v>
      </c>
      <c r="D5" t="s">
        <v>10</v>
      </c>
      <c r="E5">
        <f>SUM(E3-B8)</f>
        <v>14748</v>
      </c>
    </row>
    <row r="6" spans="1:15" x14ac:dyDescent="0.25">
      <c r="A6" t="s">
        <v>3</v>
      </c>
      <c r="B6">
        <v>30500</v>
      </c>
      <c r="D6" t="s">
        <v>28</v>
      </c>
      <c r="E6">
        <v>10000</v>
      </c>
    </row>
    <row r="7" spans="1:15" x14ac:dyDescent="0.25">
      <c r="A7" t="s">
        <v>666</v>
      </c>
      <c r="B7">
        <v>0</v>
      </c>
      <c r="D7" t="s">
        <v>244</v>
      </c>
      <c r="E7">
        <f>SUM(E5-E6)</f>
        <v>4748</v>
      </c>
    </row>
    <row r="8" spans="1:15" x14ac:dyDescent="0.25">
      <c r="A8" t="s">
        <v>6</v>
      </c>
      <c r="B8">
        <f>SUM(B1:B7)</f>
        <v>49314</v>
      </c>
    </row>
    <row r="14" spans="1:15" x14ac:dyDescent="0.25">
      <c r="J14">
        <f>SUM(J1:J13)</f>
        <v>3905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0DEA-229C-47D6-9999-F63D8FB9A521}">
  <dimension ref="A1:R24"/>
  <sheetViews>
    <sheetView workbookViewId="0">
      <selection activeCell="I12" sqref="I12"/>
    </sheetView>
  </sheetViews>
  <sheetFormatPr defaultRowHeight="15" x14ac:dyDescent="0.25"/>
  <cols>
    <col min="13" max="13" width="10.5703125" customWidth="1"/>
  </cols>
  <sheetData>
    <row r="1" spans="1:18" x14ac:dyDescent="0.25">
      <c r="A1" s="41" t="s">
        <v>538</v>
      </c>
      <c r="B1" s="41">
        <v>18732</v>
      </c>
      <c r="D1" s="41" t="s">
        <v>549</v>
      </c>
      <c r="E1" s="41">
        <v>200000</v>
      </c>
      <c r="J1" s="41" t="s">
        <v>551</v>
      </c>
      <c r="K1" s="41">
        <v>35000</v>
      </c>
      <c r="M1" s="52" t="s">
        <v>526</v>
      </c>
      <c r="N1" s="52" t="s">
        <v>527</v>
      </c>
      <c r="O1" s="52" t="s">
        <v>528</v>
      </c>
      <c r="Q1" s="6"/>
      <c r="R1" s="6"/>
    </row>
    <row r="2" spans="1:18" x14ac:dyDescent="0.25">
      <c r="A2" s="41" t="s">
        <v>539</v>
      </c>
      <c r="B2" s="41">
        <v>3500</v>
      </c>
      <c r="D2" s="41" t="s">
        <v>10</v>
      </c>
      <c r="E2" s="41">
        <f>SUM(E1-B24)</f>
        <v>28738</v>
      </c>
      <c r="G2" s="41" t="s">
        <v>9</v>
      </c>
      <c r="H2" s="41">
        <v>9925</v>
      </c>
      <c r="J2" s="41" t="s">
        <v>550</v>
      </c>
      <c r="K2" s="41">
        <v>0</v>
      </c>
      <c r="M2" s="41" t="s">
        <v>525</v>
      </c>
      <c r="N2" s="41">
        <v>900</v>
      </c>
      <c r="O2" s="41">
        <f>SUM(5000-N2)</f>
        <v>4100</v>
      </c>
    </row>
    <row r="3" spans="1:18" x14ac:dyDescent="0.25">
      <c r="A3" s="41" t="s">
        <v>540</v>
      </c>
      <c r="B3" s="41">
        <v>5250</v>
      </c>
      <c r="G3" s="41"/>
      <c r="H3" s="41">
        <v>3738</v>
      </c>
      <c r="J3" s="41" t="s">
        <v>26</v>
      </c>
      <c r="K3" s="41">
        <v>12000</v>
      </c>
      <c r="M3" s="41" t="s">
        <v>529</v>
      </c>
      <c r="N3" s="41">
        <v>610</v>
      </c>
      <c r="O3" s="41">
        <f>SUM(5000-N3)</f>
        <v>4390</v>
      </c>
    </row>
    <row r="4" spans="1:18" x14ac:dyDescent="0.25">
      <c r="A4" s="41" t="s">
        <v>541</v>
      </c>
      <c r="B4" s="41">
        <v>3200</v>
      </c>
      <c r="G4" s="41" t="s">
        <v>575</v>
      </c>
      <c r="H4" s="41">
        <f>SUM(H2-H3)</f>
        <v>6187</v>
      </c>
      <c r="J4" s="41" t="s">
        <v>6</v>
      </c>
      <c r="K4" s="41">
        <f>SUM(K1:K3)</f>
        <v>47000</v>
      </c>
      <c r="M4" s="41" t="s">
        <v>530</v>
      </c>
      <c r="N4" s="41">
        <v>530</v>
      </c>
      <c r="O4" s="41">
        <f>SUM(5000-N4)</f>
        <v>4470</v>
      </c>
    </row>
    <row r="5" spans="1:18" x14ac:dyDescent="0.25">
      <c r="A5" s="41" t="s">
        <v>542</v>
      </c>
      <c r="B5" s="41">
        <v>6000</v>
      </c>
      <c r="D5" s="41" t="s">
        <v>557</v>
      </c>
      <c r="E5" s="41">
        <v>25000</v>
      </c>
      <c r="M5" s="41" t="s">
        <v>531</v>
      </c>
      <c r="N5" s="41">
        <v>470</v>
      </c>
      <c r="O5" s="41">
        <f>SUM(5000-N5)</f>
        <v>4530</v>
      </c>
    </row>
    <row r="6" spans="1:18" x14ac:dyDescent="0.25">
      <c r="A6" s="41" t="s">
        <v>524</v>
      </c>
      <c r="B6" s="41">
        <v>8000</v>
      </c>
      <c r="D6" s="41" t="s">
        <v>516</v>
      </c>
      <c r="E6" s="41">
        <v>0</v>
      </c>
      <c r="M6" s="41" t="s">
        <v>532</v>
      </c>
      <c r="N6" s="41">
        <v>390</v>
      </c>
      <c r="O6" s="41">
        <f t="shared" ref="O6:O11" si="0">SUM(5000-N6)</f>
        <v>4610</v>
      </c>
    </row>
    <row r="7" spans="1:18" x14ac:dyDescent="0.25">
      <c r="A7" s="41" t="s">
        <v>513</v>
      </c>
      <c r="B7" s="41">
        <v>7000</v>
      </c>
      <c r="D7" s="41" t="s">
        <v>321</v>
      </c>
      <c r="E7" s="41">
        <f>SUM(E2-(E5+E6))</f>
        <v>3738</v>
      </c>
      <c r="G7" s="41" t="s">
        <v>578</v>
      </c>
      <c r="H7" s="41"/>
      <c r="I7" t="s">
        <v>604</v>
      </c>
      <c r="M7" s="41" t="s">
        <v>533</v>
      </c>
      <c r="N7" s="41">
        <v>310</v>
      </c>
      <c r="O7" s="41">
        <f t="shared" si="0"/>
        <v>4690</v>
      </c>
    </row>
    <row r="8" spans="1:18" x14ac:dyDescent="0.25">
      <c r="A8" s="41" t="s">
        <v>515</v>
      </c>
      <c r="B8" s="41">
        <v>2000</v>
      </c>
      <c r="G8" s="41" t="s">
        <v>530</v>
      </c>
      <c r="H8" s="41">
        <v>5000</v>
      </c>
      <c r="I8" s="26" t="s">
        <v>605</v>
      </c>
      <c r="J8" s="26">
        <v>5000</v>
      </c>
      <c r="M8" s="41" t="s">
        <v>534</v>
      </c>
      <c r="N8" s="41">
        <v>240</v>
      </c>
      <c r="O8" s="41">
        <f t="shared" si="0"/>
        <v>4760</v>
      </c>
    </row>
    <row r="9" spans="1:18" x14ac:dyDescent="0.25">
      <c r="A9" s="41" t="s">
        <v>514</v>
      </c>
      <c r="B9" s="41">
        <v>6300</v>
      </c>
      <c r="D9" t="s">
        <v>625</v>
      </c>
      <c r="G9" s="41" t="s">
        <v>531</v>
      </c>
      <c r="H9" s="41">
        <v>5000</v>
      </c>
      <c r="I9" s="26" t="s">
        <v>606</v>
      </c>
      <c r="J9" s="26">
        <v>5000</v>
      </c>
      <c r="M9" s="41" t="s">
        <v>535</v>
      </c>
      <c r="N9" s="41">
        <v>160</v>
      </c>
      <c r="O9" s="41">
        <f t="shared" si="0"/>
        <v>4840</v>
      </c>
    </row>
    <row r="10" spans="1:18" x14ac:dyDescent="0.25">
      <c r="A10" s="41" t="s">
        <v>543</v>
      </c>
      <c r="B10" s="41">
        <v>2300</v>
      </c>
      <c r="D10" s="26" t="s">
        <v>606</v>
      </c>
      <c r="E10" s="26">
        <v>3500</v>
      </c>
      <c r="G10" s="41" t="s">
        <v>532</v>
      </c>
      <c r="H10" s="41">
        <v>5000</v>
      </c>
      <c r="I10" s="26" t="s">
        <v>626</v>
      </c>
      <c r="J10" s="26">
        <v>5000</v>
      </c>
      <c r="M10" s="41" t="s">
        <v>536</v>
      </c>
      <c r="N10" s="41">
        <v>80</v>
      </c>
      <c r="O10" s="41">
        <f t="shared" si="0"/>
        <v>4920</v>
      </c>
    </row>
    <row r="11" spans="1:18" x14ac:dyDescent="0.25">
      <c r="A11" s="41" t="s">
        <v>544</v>
      </c>
      <c r="B11" s="41">
        <v>1190</v>
      </c>
      <c r="D11" s="26" t="s">
        <v>614</v>
      </c>
      <c r="E11" s="26">
        <v>3500</v>
      </c>
      <c r="G11" s="41" t="s">
        <v>533</v>
      </c>
      <c r="H11" s="41">
        <v>5000</v>
      </c>
      <c r="I11" t="s">
        <v>525</v>
      </c>
      <c r="J11">
        <v>2000</v>
      </c>
      <c r="M11" s="41" t="s">
        <v>537</v>
      </c>
      <c r="N11" s="41">
        <v>0</v>
      </c>
      <c r="O11" s="41">
        <f t="shared" si="0"/>
        <v>5000</v>
      </c>
    </row>
    <row r="12" spans="1:18" x14ac:dyDescent="0.25">
      <c r="A12" s="41" t="s">
        <v>545</v>
      </c>
      <c r="B12" s="41">
        <v>1990</v>
      </c>
      <c r="D12" s="26" t="s">
        <v>626</v>
      </c>
      <c r="E12" s="26">
        <v>3500</v>
      </c>
      <c r="G12" s="41" t="s">
        <v>534</v>
      </c>
      <c r="H12" s="41">
        <v>5000</v>
      </c>
      <c r="M12" s="41"/>
      <c r="N12" s="41">
        <f>SUM(N2:N11)</f>
        <v>3690</v>
      </c>
      <c r="O12" s="41">
        <f>SUM(O2:O11)</f>
        <v>46310</v>
      </c>
    </row>
    <row r="13" spans="1:18" x14ac:dyDescent="0.25">
      <c r="A13" s="41" t="s">
        <v>546</v>
      </c>
      <c r="B13" s="41">
        <v>12000</v>
      </c>
      <c r="D13" t="s">
        <v>627</v>
      </c>
      <c r="E13">
        <v>3500</v>
      </c>
      <c r="G13" s="41" t="s">
        <v>535</v>
      </c>
      <c r="H13" s="41">
        <v>5000</v>
      </c>
    </row>
    <row r="14" spans="1:18" x14ac:dyDescent="0.25">
      <c r="A14" s="41" t="s">
        <v>516</v>
      </c>
      <c r="B14" s="41">
        <v>19000</v>
      </c>
      <c r="D14" t="s">
        <v>628</v>
      </c>
      <c r="E14">
        <v>3500</v>
      </c>
      <c r="G14" s="41" t="s">
        <v>536</v>
      </c>
      <c r="H14" s="41">
        <v>2000</v>
      </c>
    </row>
    <row r="15" spans="1:18" x14ac:dyDescent="0.25">
      <c r="A15" s="41" t="s">
        <v>205</v>
      </c>
      <c r="B15" s="41">
        <v>2500</v>
      </c>
      <c r="D15" t="s">
        <v>530</v>
      </c>
      <c r="E15">
        <v>3500</v>
      </c>
      <c r="G15" s="41" t="s">
        <v>6</v>
      </c>
      <c r="H15" s="41">
        <f>SUM(H8:H14)</f>
        <v>32000</v>
      </c>
    </row>
    <row r="16" spans="1:18" x14ac:dyDescent="0.25">
      <c r="A16" s="41" t="s">
        <v>547</v>
      </c>
      <c r="B16" s="41">
        <v>40000</v>
      </c>
      <c r="D16" t="s">
        <v>629</v>
      </c>
      <c r="E16">
        <v>3500</v>
      </c>
    </row>
    <row r="17" spans="1:5" x14ac:dyDescent="0.25">
      <c r="A17" s="41" t="s">
        <v>548</v>
      </c>
      <c r="B17" s="41">
        <v>500</v>
      </c>
      <c r="D17" t="s">
        <v>630</v>
      </c>
      <c r="E17">
        <v>3500</v>
      </c>
    </row>
    <row r="18" spans="1:5" x14ac:dyDescent="0.25">
      <c r="A18" s="41" t="s">
        <v>563</v>
      </c>
      <c r="B18" s="41">
        <v>1800</v>
      </c>
      <c r="D18" t="s">
        <v>598</v>
      </c>
      <c r="E18">
        <v>3500</v>
      </c>
    </row>
    <row r="19" spans="1:5" x14ac:dyDescent="0.25">
      <c r="A19" s="41" t="s">
        <v>26</v>
      </c>
      <c r="B19" s="41">
        <v>25000</v>
      </c>
      <c r="D19" t="s">
        <v>599</v>
      </c>
      <c r="E19">
        <v>3500</v>
      </c>
    </row>
    <row r="20" spans="1:5" x14ac:dyDescent="0.25">
      <c r="A20" s="41" t="s">
        <v>26</v>
      </c>
      <c r="B20" s="41">
        <v>5000</v>
      </c>
    </row>
    <row r="21" spans="1:5" x14ac:dyDescent="0.25">
      <c r="A21" s="41" t="s">
        <v>557</v>
      </c>
      <c r="B21" s="41">
        <v>0</v>
      </c>
    </row>
    <row r="24" spans="1:5" x14ac:dyDescent="0.25">
      <c r="B24">
        <f>SUM(B1:B23)</f>
        <v>171262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1"/>
  <sheetViews>
    <sheetView workbookViewId="0">
      <selection activeCell="D22" sqref="D22"/>
    </sheetView>
  </sheetViews>
  <sheetFormatPr defaultRowHeight="15" x14ac:dyDescent="0.25"/>
  <cols>
    <col min="1" max="1" width="10.85546875" customWidth="1"/>
    <col min="4" max="4" width="11.7109375" customWidth="1"/>
    <col min="11" max="11" width="12" customWidth="1"/>
    <col min="16" max="16" width="10.85546875" customWidth="1"/>
    <col min="19" max="19" width="12.28515625" customWidth="1"/>
  </cols>
  <sheetData>
    <row r="1" spans="1:21" x14ac:dyDescent="0.25">
      <c r="A1" s="15" t="s">
        <v>0</v>
      </c>
      <c r="B1" s="15">
        <v>3144</v>
      </c>
      <c r="D1" t="s">
        <v>39</v>
      </c>
      <c r="E1">
        <v>42803</v>
      </c>
      <c r="G1" s="55" t="s">
        <v>16</v>
      </c>
      <c r="H1" s="55"/>
      <c r="J1" s="4">
        <v>43009</v>
      </c>
      <c r="K1" t="s">
        <v>83</v>
      </c>
      <c r="L1">
        <v>20</v>
      </c>
      <c r="O1" s="56" t="s">
        <v>18</v>
      </c>
      <c r="P1" s="57"/>
      <c r="Q1" s="57"/>
      <c r="R1" s="57"/>
      <c r="S1" s="57"/>
      <c r="T1" s="58"/>
    </row>
    <row r="2" spans="1:21" x14ac:dyDescent="0.25">
      <c r="A2" s="15" t="s">
        <v>1</v>
      </c>
      <c r="B2" s="15">
        <v>1500</v>
      </c>
      <c r="D2" t="s">
        <v>9</v>
      </c>
      <c r="E2">
        <v>461</v>
      </c>
      <c r="G2" s="4">
        <v>43009</v>
      </c>
      <c r="H2">
        <v>0</v>
      </c>
      <c r="K2" t="s">
        <v>94</v>
      </c>
      <c r="L2">
        <v>175</v>
      </c>
      <c r="O2" s="63" t="s">
        <v>110</v>
      </c>
      <c r="P2" s="55"/>
      <c r="Q2" s="55"/>
      <c r="R2" s="55" t="s">
        <v>111</v>
      </c>
      <c r="S2" s="55"/>
      <c r="T2" s="64"/>
    </row>
    <row r="3" spans="1:21" x14ac:dyDescent="0.25">
      <c r="A3" s="15" t="s">
        <v>37</v>
      </c>
      <c r="B3" s="15">
        <v>5000</v>
      </c>
      <c r="D3" t="s">
        <v>6</v>
      </c>
      <c r="E3">
        <f>SUM(E1:E2)</f>
        <v>43264</v>
      </c>
      <c r="G3" s="4">
        <v>43010</v>
      </c>
      <c r="H3">
        <v>0</v>
      </c>
      <c r="K3" t="s">
        <v>61</v>
      </c>
      <c r="L3">
        <v>100</v>
      </c>
      <c r="O3" s="30">
        <v>43005</v>
      </c>
      <c r="P3" t="s">
        <v>112</v>
      </c>
      <c r="Q3">
        <v>234</v>
      </c>
      <c r="R3" s="4">
        <v>43017</v>
      </c>
      <c r="S3" t="s">
        <v>113</v>
      </c>
      <c r="T3" s="31">
        <v>4110</v>
      </c>
    </row>
    <row r="4" spans="1:21" x14ac:dyDescent="0.25">
      <c r="A4" s="15" t="s">
        <v>26</v>
      </c>
      <c r="B4" s="15">
        <v>5000</v>
      </c>
      <c r="G4" s="4">
        <v>43011</v>
      </c>
      <c r="H4">
        <v>47</v>
      </c>
      <c r="K4" t="s">
        <v>95</v>
      </c>
      <c r="L4">
        <v>165</v>
      </c>
      <c r="O4" s="30">
        <v>43001</v>
      </c>
      <c r="P4" t="s">
        <v>132</v>
      </c>
      <c r="Q4">
        <v>541</v>
      </c>
      <c r="T4" s="31"/>
    </row>
    <row r="5" spans="1:21" x14ac:dyDescent="0.25">
      <c r="A5" s="10" t="s">
        <v>38</v>
      </c>
      <c r="B5" s="10">
        <v>0</v>
      </c>
      <c r="D5" t="s">
        <v>10</v>
      </c>
      <c r="E5">
        <f>SUM(E3-B13)</f>
        <v>12785</v>
      </c>
      <c r="G5" s="4">
        <v>43012</v>
      </c>
      <c r="H5">
        <v>17</v>
      </c>
      <c r="J5" s="4">
        <v>43010</v>
      </c>
      <c r="K5" t="s">
        <v>96</v>
      </c>
      <c r="L5">
        <v>10</v>
      </c>
      <c r="O5" s="32"/>
      <c r="T5" s="31"/>
    </row>
    <row r="6" spans="1:21" x14ac:dyDescent="0.25">
      <c r="A6" s="15" t="s">
        <v>13</v>
      </c>
      <c r="B6" s="15">
        <v>283</v>
      </c>
      <c r="D6" t="s">
        <v>40</v>
      </c>
      <c r="E6">
        <v>6000</v>
      </c>
      <c r="G6" s="4">
        <v>43013</v>
      </c>
      <c r="H6">
        <v>53</v>
      </c>
      <c r="K6" t="s">
        <v>97</v>
      </c>
      <c r="L6">
        <v>30</v>
      </c>
      <c r="O6" s="32"/>
      <c r="T6" s="31"/>
    </row>
    <row r="7" spans="1:21" ht="15.75" thickBot="1" x14ac:dyDescent="0.3">
      <c r="A7" s="15" t="s">
        <v>3</v>
      </c>
      <c r="B7" s="15">
        <v>905</v>
      </c>
      <c r="D7" t="s">
        <v>104</v>
      </c>
      <c r="E7">
        <v>6500</v>
      </c>
      <c r="G7" s="4">
        <v>43014</v>
      </c>
      <c r="H7">
        <v>102</v>
      </c>
      <c r="K7" t="s">
        <v>19</v>
      </c>
      <c r="L7">
        <v>25</v>
      </c>
      <c r="O7" s="33"/>
      <c r="P7" s="34"/>
      <c r="Q7" s="34"/>
      <c r="R7" s="34"/>
      <c r="S7" s="34"/>
      <c r="T7" s="35"/>
    </row>
    <row r="8" spans="1:21" x14ac:dyDescent="0.25">
      <c r="A8" s="15" t="s">
        <v>2</v>
      </c>
      <c r="B8" s="15">
        <v>9147</v>
      </c>
      <c r="E8">
        <f>SUM(E5-E6-E7)</f>
        <v>285</v>
      </c>
      <c r="G8" s="4">
        <v>43015</v>
      </c>
      <c r="H8">
        <v>77</v>
      </c>
      <c r="J8" s="4">
        <v>43011</v>
      </c>
      <c r="K8" t="s">
        <v>19</v>
      </c>
      <c r="L8">
        <v>14</v>
      </c>
      <c r="P8" t="s">
        <v>6</v>
      </c>
      <c r="Q8">
        <f>SUM(Q3:Q7)</f>
        <v>775</v>
      </c>
      <c r="T8">
        <f>SUM(T3:T7)</f>
        <v>4110</v>
      </c>
      <c r="U8">
        <f>SUM(Q8,T8)</f>
        <v>4885</v>
      </c>
    </row>
    <row r="9" spans="1:21" x14ac:dyDescent="0.25">
      <c r="A9" s="15" t="s">
        <v>31</v>
      </c>
      <c r="B9" s="15">
        <v>500</v>
      </c>
      <c r="D9" t="s">
        <v>99</v>
      </c>
      <c r="E9">
        <f>SUM(E6-F27)</f>
        <v>547</v>
      </c>
      <c r="G9" s="4">
        <v>43016</v>
      </c>
      <c r="H9">
        <v>0</v>
      </c>
      <c r="K9" t="s">
        <v>19</v>
      </c>
      <c r="L9">
        <v>11</v>
      </c>
    </row>
    <row r="10" spans="1:21" x14ac:dyDescent="0.25">
      <c r="A10" s="16" t="s">
        <v>103</v>
      </c>
      <c r="B10" s="16">
        <v>5000</v>
      </c>
      <c r="G10" s="4">
        <v>43017</v>
      </c>
      <c r="H10">
        <v>0</v>
      </c>
      <c r="K10" s="13" t="s">
        <v>98</v>
      </c>
      <c r="L10" s="13">
        <v>47</v>
      </c>
    </row>
    <row r="11" spans="1:21" x14ac:dyDescent="0.25">
      <c r="G11" s="4">
        <v>43018</v>
      </c>
      <c r="H11">
        <v>17</v>
      </c>
      <c r="K11" t="s">
        <v>54</v>
      </c>
      <c r="L11">
        <v>24</v>
      </c>
    </row>
    <row r="12" spans="1:21" x14ac:dyDescent="0.25">
      <c r="G12" s="4">
        <v>43019</v>
      </c>
      <c r="H12">
        <v>82</v>
      </c>
      <c r="K12" t="s">
        <v>55</v>
      </c>
      <c r="L12">
        <v>40</v>
      </c>
    </row>
    <row r="13" spans="1:21" x14ac:dyDescent="0.25">
      <c r="A13" t="s">
        <v>6</v>
      </c>
      <c r="B13">
        <f>SUM(B1:B12)</f>
        <v>30479</v>
      </c>
      <c r="G13" s="4">
        <v>43020</v>
      </c>
      <c r="H13">
        <v>95</v>
      </c>
      <c r="J13" s="4">
        <v>43012</v>
      </c>
      <c r="K13" s="13" t="s">
        <v>60</v>
      </c>
      <c r="L13" s="13">
        <v>17</v>
      </c>
    </row>
    <row r="14" spans="1:21" x14ac:dyDescent="0.25">
      <c r="G14" s="4">
        <v>43021</v>
      </c>
      <c r="H14">
        <v>68</v>
      </c>
      <c r="K14" t="s">
        <v>54</v>
      </c>
      <c r="L14">
        <v>10</v>
      </c>
    </row>
    <row r="15" spans="1:21" x14ac:dyDescent="0.25">
      <c r="D15">
        <f>SUM(B16:B25)</f>
        <v>1764</v>
      </c>
      <c r="F15">
        <f>SUM(D15:D25)</f>
        <v>3299</v>
      </c>
      <c r="G15" s="4">
        <v>43022</v>
      </c>
      <c r="H15">
        <v>39</v>
      </c>
      <c r="K15" t="s">
        <v>100</v>
      </c>
      <c r="L15">
        <v>25</v>
      </c>
    </row>
    <row r="16" spans="1:21" x14ac:dyDescent="0.25">
      <c r="A16" s="4">
        <v>43009</v>
      </c>
      <c r="B16">
        <v>460</v>
      </c>
      <c r="C16" s="4">
        <v>43019</v>
      </c>
      <c r="D16">
        <v>62</v>
      </c>
      <c r="E16" s="4">
        <v>43029</v>
      </c>
      <c r="F16">
        <v>135</v>
      </c>
      <c r="G16" s="4">
        <v>43023</v>
      </c>
      <c r="H16">
        <v>0</v>
      </c>
      <c r="J16" s="4">
        <v>43013</v>
      </c>
      <c r="K16" s="13" t="s">
        <v>60</v>
      </c>
      <c r="L16" s="13">
        <v>29</v>
      </c>
    </row>
    <row r="17" spans="1:17" x14ac:dyDescent="0.25">
      <c r="A17" s="4">
        <v>43010</v>
      </c>
      <c r="B17">
        <v>65</v>
      </c>
      <c r="C17" s="4">
        <v>43020</v>
      </c>
      <c r="D17">
        <v>70</v>
      </c>
      <c r="E17" s="4">
        <v>43030</v>
      </c>
      <c r="F17">
        <v>345</v>
      </c>
      <c r="G17" s="4">
        <v>43024</v>
      </c>
      <c r="H17">
        <v>0</v>
      </c>
      <c r="K17" t="s">
        <v>61</v>
      </c>
      <c r="L17">
        <v>105</v>
      </c>
    </row>
    <row r="18" spans="1:17" x14ac:dyDescent="0.25">
      <c r="A18" s="4">
        <v>43011</v>
      </c>
      <c r="B18">
        <v>89</v>
      </c>
      <c r="C18" s="4">
        <v>43021</v>
      </c>
      <c r="D18">
        <v>150</v>
      </c>
      <c r="E18" s="4">
        <v>43031</v>
      </c>
      <c r="F18">
        <v>262</v>
      </c>
      <c r="G18" s="4">
        <v>43025</v>
      </c>
      <c r="H18">
        <v>0</v>
      </c>
      <c r="K18" t="s">
        <v>101</v>
      </c>
      <c r="L18">
        <v>10</v>
      </c>
    </row>
    <row r="19" spans="1:17" x14ac:dyDescent="0.25">
      <c r="A19" s="4">
        <v>43012</v>
      </c>
      <c r="B19">
        <v>35</v>
      </c>
      <c r="C19" s="4">
        <v>43022</v>
      </c>
      <c r="D19">
        <v>191</v>
      </c>
      <c r="E19" s="4">
        <v>43032</v>
      </c>
      <c r="F19">
        <v>25</v>
      </c>
      <c r="G19" s="4">
        <v>43026</v>
      </c>
      <c r="H19">
        <v>0</v>
      </c>
      <c r="K19" s="13" t="s">
        <v>55</v>
      </c>
      <c r="L19" s="13">
        <v>24</v>
      </c>
      <c r="P19" t="s">
        <v>0</v>
      </c>
      <c r="Q19">
        <v>10000</v>
      </c>
    </row>
    <row r="20" spans="1:17" x14ac:dyDescent="0.25">
      <c r="A20" s="4">
        <v>43013</v>
      </c>
      <c r="B20">
        <v>115</v>
      </c>
      <c r="C20" s="4">
        <v>43023</v>
      </c>
      <c r="D20">
        <v>112</v>
      </c>
      <c r="E20" s="4">
        <v>43033</v>
      </c>
      <c r="F20">
        <v>391</v>
      </c>
      <c r="G20" s="4">
        <v>43027</v>
      </c>
      <c r="H20">
        <v>23</v>
      </c>
      <c r="J20" s="4">
        <v>43014</v>
      </c>
      <c r="K20" t="s">
        <v>82</v>
      </c>
      <c r="L20">
        <v>50</v>
      </c>
      <c r="P20" t="s">
        <v>45</v>
      </c>
      <c r="Q20">
        <v>885</v>
      </c>
    </row>
    <row r="21" spans="1:17" x14ac:dyDescent="0.25">
      <c r="A21" s="4">
        <v>43014</v>
      </c>
      <c r="B21">
        <v>275</v>
      </c>
      <c r="C21" s="4">
        <v>43024</v>
      </c>
      <c r="D21">
        <v>0</v>
      </c>
      <c r="E21" s="4">
        <v>43034</v>
      </c>
      <c r="F21">
        <v>355</v>
      </c>
      <c r="G21" s="4">
        <v>43028</v>
      </c>
      <c r="H21">
        <v>29</v>
      </c>
      <c r="K21" t="s">
        <v>102</v>
      </c>
      <c r="L21">
        <v>150</v>
      </c>
      <c r="P21" t="s">
        <v>89</v>
      </c>
      <c r="Q21">
        <v>288</v>
      </c>
    </row>
    <row r="22" spans="1:17" x14ac:dyDescent="0.25">
      <c r="A22" s="4">
        <v>43015</v>
      </c>
      <c r="B22">
        <v>142</v>
      </c>
      <c r="C22" s="4">
        <v>43025</v>
      </c>
      <c r="D22">
        <v>526</v>
      </c>
      <c r="E22" s="4">
        <v>43035</v>
      </c>
      <c r="F22">
        <v>360</v>
      </c>
      <c r="G22" s="4">
        <v>43029</v>
      </c>
      <c r="H22">
        <v>0</v>
      </c>
      <c r="K22" s="13" t="s">
        <v>53</v>
      </c>
      <c r="L22" s="13">
        <v>52</v>
      </c>
      <c r="P22" t="s">
        <v>48</v>
      </c>
      <c r="Q22">
        <v>1200</v>
      </c>
    </row>
    <row r="23" spans="1:17" x14ac:dyDescent="0.25">
      <c r="A23" s="4">
        <v>43016</v>
      </c>
      <c r="B23">
        <v>32</v>
      </c>
      <c r="C23" s="4">
        <v>43026</v>
      </c>
      <c r="D23">
        <v>139</v>
      </c>
      <c r="E23" s="4">
        <v>43036</v>
      </c>
      <c r="F23">
        <v>20</v>
      </c>
      <c r="G23" s="4">
        <v>43030</v>
      </c>
      <c r="H23">
        <v>0</v>
      </c>
      <c r="K23" t="s">
        <v>88</v>
      </c>
      <c r="L23">
        <v>75</v>
      </c>
      <c r="P23" t="s">
        <v>47</v>
      </c>
      <c r="Q23">
        <v>1532</v>
      </c>
    </row>
    <row r="24" spans="1:17" x14ac:dyDescent="0.25">
      <c r="A24" s="4">
        <v>43017</v>
      </c>
      <c r="B24">
        <v>130</v>
      </c>
      <c r="C24" s="4">
        <v>43027</v>
      </c>
      <c r="D24">
        <v>105</v>
      </c>
      <c r="E24" s="4">
        <v>43037</v>
      </c>
      <c r="F24">
        <v>178</v>
      </c>
      <c r="G24" s="4">
        <v>43031</v>
      </c>
      <c r="H24">
        <v>0</v>
      </c>
      <c r="K24" s="13" t="s">
        <v>55</v>
      </c>
      <c r="L24" s="13">
        <v>52</v>
      </c>
      <c r="P24" t="s">
        <v>6</v>
      </c>
      <c r="Q24">
        <f>SUM(Q19:Q23)</f>
        <v>13905</v>
      </c>
    </row>
    <row r="25" spans="1:17" x14ac:dyDescent="0.25">
      <c r="A25" s="4">
        <v>43018</v>
      </c>
      <c r="B25">
        <v>421</v>
      </c>
      <c r="C25" s="4">
        <v>43028</v>
      </c>
      <c r="D25">
        <v>180</v>
      </c>
      <c r="E25" s="4">
        <v>43038</v>
      </c>
      <c r="F25">
        <v>71</v>
      </c>
      <c r="G25" s="4">
        <v>43032</v>
      </c>
      <c r="H25">
        <v>23</v>
      </c>
      <c r="J25" s="4">
        <v>43015</v>
      </c>
      <c r="K25" s="13" t="s">
        <v>82</v>
      </c>
      <c r="L25" s="13">
        <v>38</v>
      </c>
      <c r="P25" t="s">
        <v>51</v>
      </c>
      <c r="Q25">
        <f>SUM(Q24/5)</f>
        <v>2781</v>
      </c>
    </row>
    <row r="26" spans="1:17" x14ac:dyDescent="0.25">
      <c r="E26" s="4">
        <v>43039</v>
      </c>
      <c r="F26">
        <v>12</v>
      </c>
      <c r="G26" s="4">
        <v>43033</v>
      </c>
      <c r="H26">
        <v>29</v>
      </c>
      <c r="K26" s="14" t="s">
        <v>54</v>
      </c>
      <c r="L26" s="14">
        <v>12</v>
      </c>
      <c r="Q26">
        <v>2931</v>
      </c>
    </row>
    <row r="27" spans="1:17" x14ac:dyDescent="0.25">
      <c r="E27" t="s">
        <v>6</v>
      </c>
      <c r="F27">
        <f>SUM(F15:F26)</f>
        <v>5453</v>
      </c>
      <c r="G27" s="4">
        <v>43034</v>
      </c>
      <c r="H27">
        <v>20</v>
      </c>
      <c r="K27" s="14" t="s">
        <v>105</v>
      </c>
      <c r="L27" s="14">
        <v>130</v>
      </c>
    </row>
    <row r="28" spans="1:17" x14ac:dyDescent="0.25">
      <c r="G28" s="4">
        <v>43035</v>
      </c>
      <c r="H28">
        <v>73</v>
      </c>
      <c r="K28" s="13" t="s">
        <v>53</v>
      </c>
      <c r="L28" s="13">
        <v>39</v>
      </c>
    </row>
    <row r="29" spans="1:17" x14ac:dyDescent="0.25">
      <c r="G29" s="4">
        <v>43036</v>
      </c>
      <c r="H29">
        <v>0</v>
      </c>
      <c r="J29" s="4">
        <v>43016</v>
      </c>
      <c r="K29" s="14" t="s">
        <v>19</v>
      </c>
      <c r="L29" s="14">
        <v>22</v>
      </c>
    </row>
    <row r="30" spans="1:17" x14ac:dyDescent="0.25">
      <c r="G30" s="4">
        <v>43037</v>
      </c>
      <c r="H30">
        <v>0</v>
      </c>
      <c r="K30" s="14" t="s">
        <v>106</v>
      </c>
      <c r="L30" s="14">
        <v>10</v>
      </c>
    </row>
    <row r="31" spans="1:17" x14ac:dyDescent="0.25">
      <c r="G31" s="4">
        <v>43038</v>
      </c>
      <c r="H31">
        <v>0</v>
      </c>
      <c r="J31" s="4">
        <v>43017</v>
      </c>
      <c r="K31" s="14" t="s">
        <v>106</v>
      </c>
      <c r="L31" s="14">
        <v>110</v>
      </c>
    </row>
    <row r="32" spans="1:17" x14ac:dyDescent="0.25">
      <c r="G32" s="4">
        <v>43039</v>
      </c>
      <c r="H32">
        <v>98</v>
      </c>
      <c r="K32" s="14" t="s">
        <v>60</v>
      </c>
      <c r="L32" s="14">
        <v>20</v>
      </c>
    </row>
    <row r="33" spans="7:12" x14ac:dyDescent="0.25">
      <c r="G33" t="s">
        <v>6</v>
      </c>
      <c r="H33">
        <f>SUM(H2:H32)</f>
        <v>892</v>
      </c>
      <c r="J33" s="4">
        <v>43018</v>
      </c>
      <c r="K33" s="14" t="s">
        <v>107</v>
      </c>
      <c r="L33" s="14">
        <v>339</v>
      </c>
    </row>
    <row r="34" spans="7:12" x14ac:dyDescent="0.25">
      <c r="K34" s="14" t="s">
        <v>58</v>
      </c>
      <c r="L34" s="14">
        <v>17</v>
      </c>
    </row>
    <row r="35" spans="7:12" x14ac:dyDescent="0.25">
      <c r="K35" s="13" t="s">
        <v>60</v>
      </c>
      <c r="L35" s="13">
        <v>17</v>
      </c>
    </row>
    <row r="36" spans="7:12" x14ac:dyDescent="0.25">
      <c r="K36" s="14" t="s">
        <v>95</v>
      </c>
      <c r="L36" s="14">
        <v>65</v>
      </c>
    </row>
    <row r="37" spans="7:12" x14ac:dyDescent="0.25">
      <c r="J37" s="4">
        <v>43019</v>
      </c>
      <c r="K37" s="14" t="s">
        <v>108</v>
      </c>
      <c r="L37" s="14">
        <v>42</v>
      </c>
    </row>
    <row r="38" spans="7:12" x14ac:dyDescent="0.25">
      <c r="K38" s="13" t="s">
        <v>109</v>
      </c>
      <c r="L38" s="13">
        <v>30</v>
      </c>
    </row>
    <row r="39" spans="7:12" x14ac:dyDescent="0.25">
      <c r="K39" s="13" t="s">
        <v>53</v>
      </c>
      <c r="L39" s="13">
        <v>52</v>
      </c>
    </row>
    <row r="40" spans="7:12" x14ac:dyDescent="0.25">
      <c r="K40" s="14" t="s">
        <v>54</v>
      </c>
      <c r="L40" s="14">
        <v>20</v>
      </c>
    </row>
    <row r="41" spans="7:12" x14ac:dyDescent="0.25">
      <c r="J41" s="4">
        <v>43020</v>
      </c>
      <c r="K41" s="14" t="s">
        <v>114</v>
      </c>
      <c r="L41" s="14">
        <v>20</v>
      </c>
    </row>
    <row r="42" spans="7:12" x14ac:dyDescent="0.25">
      <c r="K42" s="14" t="s">
        <v>109</v>
      </c>
      <c r="L42" s="14">
        <v>30</v>
      </c>
    </row>
    <row r="43" spans="7:12" x14ac:dyDescent="0.25">
      <c r="K43" s="13" t="s">
        <v>53</v>
      </c>
      <c r="L43" s="13">
        <v>50</v>
      </c>
    </row>
    <row r="44" spans="7:12" x14ac:dyDescent="0.25">
      <c r="K44" s="14" t="s">
        <v>54</v>
      </c>
      <c r="L44" s="14">
        <v>20</v>
      </c>
    </row>
    <row r="45" spans="7:12" x14ac:dyDescent="0.25">
      <c r="K45" s="13" t="s">
        <v>55</v>
      </c>
      <c r="L45" s="13">
        <v>45</v>
      </c>
    </row>
    <row r="46" spans="7:12" x14ac:dyDescent="0.25">
      <c r="J46" s="4">
        <v>43021</v>
      </c>
      <c r="K46" s="13" t="s">
        <v>60</v>
      </c>
      <c r="L46" s="13">
        <v>23</v>
      </c>
    </row>
    <row r="47" spans="7:12" x14ac:dyDescent="0.25">
      <c r="K47" s="13" t="s">
        <v>53</v>
      </c>
      <c r="L47" s="13">
        <v>45</v>
      </c>
    </row>
    <row r="48" spans="7:12" x14ac:dyDescent="0.25">
      <c r="K48" s="14" t="s">
        <v>54</v>
      </c>
      <c r="L48" s="14">
        <v>30</v>
      </c>
    </row>
    <row r="49" spans="10:12" x14ac:dyDescent="0.25">
      <c r="K49" s="14" t="s">
        <v>55</v>
      </c>
      <c r="L49" s="14">
        <v>120</v>
      </c>
    </row>
    <row r="50" spans="10:12" x14ac:dyDescent="0.25">
      <c r="J50" s="4">
        <v>43022</v>
      </c>
      <c r="K50" s="14" t="s">
        <v>115</v>
      </c>
      <c r="L50" s="14">
        <v>20</v>
      </c>
    </row>
    <row r="51" spans="10:12" x14ac:dyDescent="0.25">
      <c r="K51" s="14" t="s">
        <v>60</v>
      </c>
      <c r="L51" s="14">
        <v>50</v>
      </c>
    </row>
    <row r="52" spans="10:12" x14ac:dyDescent="0.25">
      <c r="K52" s="13" t="s">
        <v>53</v>
      </c>
      <c r="L52" s="13">
        <v>39</v>
      </c>
    </row>
    <row r="53" spans="10:12" x14ac:dyDescent="0.25">
      <c r="K53" s="14" t="s">
        <v>116</v>
      </c>
      <c r="L53" s="14">
        <v>10</v>
      </c>
    </row>
    <row r="54" spans="10:12" x14ac:dyDescent="0.25">
      <c r="K54" s="14" t="s">
        <v>54</v>
      </c>
      <c r="L54" s="14">
        <v>10</v>
      </c>
    </row>
    <row r="55" spans="10:12" x14ac:dyDescent="0.25">
      <c r="K55" s="14" t="s">
        <v>81</v>
      </c>
      <c r="L55" s="14">
        <v>5</v>
      </c>
    </row>
    <row r="56" spans="10:12" x14ac:dyDescent="0.25">
      <c r="K56" s="14" t="s">
        <v>55</v>
      </c>
      <c r="L56" s="14">
        <v>86</v>
      </c>
    </row>
    <row r="57" spans="10:12" x14ac:dyDescent="0.25">
      <c r="K57" s="14" t="s">
        <v>117</v>
      </c>
      <c r="L57" s="14">
        <v>10</v>
      </c>
    </row>
    <row r="58" spans="10:12" x14ac:dyDescent="0.25">
      <c r="J58" s="4">
        <v>43023</v>
      </c>
      <c r="K58" s="14" t="s">
        <v>19</v>
      </c>
      <c r="L58" s="14">
        <v>42</v>
      </c>
    </row>
    <row r="59" spans="10:12" x14ac:dyDescent="0.25">
      <c r="J59" s="4"/>
      <c r="K59" s="14" t="s">
        <v>122</v>
      </c>
      <c r="L59" s="14">
        <v>20</v>
      </c>
    </row>
    <row r="60" spans="10:12" x14ac:dyDescent="0.25">
      <c r="J60" s="4"/>
      <c r="K60" s="14" t="s">
        <v>124</v>
      </c>
      <c r="L60" s="14">
        <v>50</v>
      </c>
    </row>
    <row r="61" spans="10:12" x14ac:dyDescent="0.25">
      <c r="J61" s="4">
        <v>43024</v>
      </c>
      <c r="L61" s="14">
        <v>0</v>
      </c>
    </row>
    <row r="62" spans="10:12" x14ac:dyDescent="0.25">
      <c r="J62" s="4">
        <v>43025</v>
      </c>
      <c r="K62" s="14" t="s">
        <v>91</v>
      </c>
      <c r="L62" s="14">
        <v>25</v>
      </c>
    </row>
    <row r="63" spans="10:12" x14ac:dyDescent="0.25">
      <c r="J63" s="4"/>
      <c r="K63" s="14" t="s">
        <v>119</v>
      </c>
      <c r="L63" s="14">
        <v>450</v>
      </c>
    </row>
    <row r="64" spans="10:12" x14ac:dyDescent="0.25">
      <c r="J64" s="4"/>
      <c r="K64" s="14" t="s">
        <v>96</v>
      </c>
      <c r="L64" s="14">
        <v>14</v>
      </c>
    </row>
    <row r="65" spans="10:12" x14ac:dyDescent="0.25">
      <c r="J65" s="4"/>
      <c r="K65" s="14" t="s">
        <v>83</v>
      </c>
      <c r="L65" s="14">
        <v>21</v>
      </c>
    </row>
    <row r="66" spans="10:12" x14ac:dyDescent="0.25">
      <c r="J66" s="4"/>
      <c r="K66" s="14" t="s">
        <v>54</v>
      </c>
      <c r="L66" s="14">
        <v>16</v>
      </c>
    </row>
    <row r="67" spans="10:12" x14ac:dyDescent="0.25">
      <c r="J67" s="4">
        <v>43026</v>
      </c>
      <c r="K67" s="14" t="s">
        <v>120</v>
      </c>
      <c r="L67" s="14">
        <v>50</v>
      </c>
    </row>
    <row r="68" spans="10:12" x14ac:dyDescent="0.25">
      <c r="J68" s="4"/>
      <c r="K68" s="14" t="s">
        <v>121</v>
      </c>
      <c r="L68" s="14">
        <v>50</v>
      </c>
    </row>
    <row r="69" spans="10:12" x14ac:dyDescent="0.25">
      <c r="J69" s="4"/>
      <c r="K69" s="14" t="s">
        <v>54</v>
      </c>
      <c r="L69" s="14">
        <v>39</v>
      </c>
    </row>
    <row r="70" spans="10:12" x14ac:dyDescent="0.25">
      <c r="J70" s="4">
        <v>43027</v>
      </c>
      <c r="K70" s="14" t="s">
        <v>19</v>
      </c>
      <c r="L70" s="14">
        <v>37</v>
      </c>
    </row>
    <row r="71" spans="10:12" x14ac:dyDescent="0.25">
      <c r="K71" s="14" t="s">
        <v>118</v>
      </c>
      <c r="L71" s="14">
        <v>8</v>
      </c>
    </row>
    <row r="72" spans="10:12" x14ac:dyDescent="0.25">
      <c r="K72" s="14" t="s">
        <v>81</v>
      </c>
      <c r="L72" s="14">
        <v>5</v>
      </c>
    </row>
    <row r="73" spans="10:12" x14ac:dyDescent="0.25">
      <c r="K73" s="13" t="s">
        <v>60</v>
      </c>
      <c r="L73" s="13">
        <v>23</v>
      </c>
    </row>
    <row r="74" spans="10:12" x14ac:dyDescent="0.25">
      <c r="K74" s="14" t="s">
        <v>117</v>
      </c>
      <c r="L74" s="14">
        <v>5</v>
      </c>
    </row>
    <row r="75" spans="10:12" x14ac:dyDescent="0.25">
      <c r="K75" s="14" t="s">
        <v>55</v>
      </c>
      <c r="L75" s="14">
        <v>50</v>
      </c>
    </row>
    <row r="76" spans="10:12" x14ac:dyDescent="0.25">
      <c r="J76" s="4">
        <v>43028</v>
      </c>
      <c r="K76" s="14" t="s">
        <v>101</v>
      </c>
      <c r="L76" s="14">
        <v>60</v>
      </c>
    </row>
    <row r="77" spans="10:12" x14ac:dyDescent="0.25">
      <c r="K77" s="14" t="s">
        <v>123</v>
      </c>
      <c r="L77" s="14">
        <v>100</v>
      </c>
    </row>
    <row r="78" spans="10:12" x14ac:dyDescent="0.25">
      <c r="K78" s="14" t="s">
        <v>54</v>
      </c>
      <c r="L78" s="14">
        <v>10</v>
      </c>
    </row>
    <row r="79" spans="10:12" x14ac:dyDescent="0.25">
      <c r="K79" s="13" t="s">
        <v>60</v>
      </c>
      <c r="L79" s="13">
        <v>29</v>
      </c>
    </row>
    <row r="80" spans="10:12" x14ac:dyDescent="0.25">
      <c r="K80" s="14" t="s">
        <v>54</v>
      </c>
      <c r="L80" s="14">
        <v>10</v>
      </c>
    </row>
    <row r="81" spans="10:12" x14ac:dyDescent="0.25">
      <c r="J81" s="4">
        <v>43029</v>
      </c>
      <c r="K81" s="14" t="s">
        <v>82</v>
      </c>
      <c r="L81" s="14">
        <v>40</v>
      </c>
    </row>
    <row r="82" spans="10:12" x14ac:dyDescent="0.25">
      <c r="K82" s="14" t="s">
        <v>83</v>
      </c>
      <c r="L82" s="14">
        <v>35</v>
      </c>
    </row>
    <row r="83" spans="10:12" x14ac:dyDescent="0.25">
      <c r="K83" s="14" t="s">
        <v>55</v>
      </c>
      <c r="L83" s="14">
        <v>60</v>
      </c>
    </row>
    <row r="84" spans="10:12" x14ac:dyDescent="0.25">
      <c r="J84" s="4">
        <v>43030</v>
      </c>
      <c r="K84" s="14" t="s">
        <v>102</v>
      </c>
      <c r="L84" s="14">
        <v>100</v>
      </c>
    </row>
    <row r="85" spans="10:12" x14ac:dyDescent="0.25">
      <c r="K85" s="14" t="s">
        <v>19</v>
      </c>
      <c r="L85" s="14">
        <v>38</v>
      </c>
    </row>
    <row r="86" spans="10:12" x14ac:dyDescent="0.25">
      <c r="K86" s="14" t="s">
        <v>127</v>
      </c>
      <c r="L86" s="14">
        <v>70</v>
      </c>
    </row>
    <row r="87" spans="10:12" x14ac:dyDescent="0.25">
      <c r="K87" s="14" t="s">
        <v>54</v>
      </c>
      <c r="L87" s="14">
        <v>15</v>
      </c>
    </row>
    <row r="88" spans="10:12" x14ac:dyDescent="0.25">
      <c r="K88" s="14" t="s">
        <v>128</v>
      </c>
      <c r="L88" s="14">
        <v>50</v>
      </c>
    </row>
    <row r="89" spans="10:12" x14ac:dyDescent="0.25">
      <c r="K89" s="14" t="s">
        <v>61</v>
      </c>
      <c r="L89" s="14">
        <v>72</v>
      </c>
    </row>
    <row r="90" spans="10:12" x14ac:dyDescent="0.25">
      <c r="J90" s="4">
        <v>43031</v>
      </c>
      <c r="K90" s="14" t="s">
        <v>129</v>
      </c>
      <c r="L90" s="14">
        <v>84</v>
      </c>
    </row>
    <row r="91" spans="10:12" x14ac:dyDescent="0.25">
      <c r="K91" s="14" t="s">
        <v>130</v>
      </c>
      <c r="L91" s="14">
        <v>60</v>
      </c>
    </row>
    <row r="92" spans="10:12" x14ac:dyDescent="0.25">
      <c r="K92" s="14" t="s">
        <v>55</v>
      </c>
      <c r="L92" s="14">
        <v>118</v>
      </c>
    </row>
    <row r="93" spans="10:12" x14ac:dyDescent="0.25">
      <c r="J93" s="4">
        <v>43032</v>
      </c>
      <c r="K93" s="13" t="s">
        <v>60</v>
      </c>
      <c r="L93" s="13">
        <v>23</v>
      </c>
    </row>
    <row r="94" spans="10:12" x14ac:dyDescent="0.25">
      <c r="K94" s="14" t="s">
        <v>131</v>
      </c>
      <c r="L94" s="14">
        <v>25</v>
      </c>
    </row>
    <row r="95" spans="10:12" x14ac:dyDescent="0.25">
      <c r="J95" s="4">
        <v>43033</v>
      </c>
      <c r="K95" s="14" t="s">
        <v>19</v>
      </c>
      <c r="L95" s="14">
        <v>23</v>
      </c>
    </row>
    <row r="96" spans="10:12" x14ac:dyDescent="0.25">
      <c r="K96" s="13" t="s">
        <v>75</v>
      </c>
      <c r="L96" s="13">
        <v>29</v>
      </c>
    </row>
    <row r="97" spans="10:13" x14ac:dyDescent="0.25">
      <c r="K97" s="14" t="s">
        <v>134</v>
      </c>
      <c r="L97" s="14">
        <v>332</v>
      </c>
    </row>
    <row r="98" spans="10:13" x14ac:dyDescent="0.25">
      <c r="K98" s="14" t="s">
        <v>54</v>
      </c>
      <c r="L98" s="14">
        <v>36</v>
      </c>
    </row>
    <row r="99" spans="10:13" x14ac:dyDescent="0.25">
      <c r="J99" s="4">
        <v>43034</v>
      </c>
      <c r="K99" s="14" t="s">
        <v>53</v>
      </c>
      <c r="L99" s="14">
        <v>70</v>
      </c>
    </row>
    <row r="100" spans="10:13" x14ac:dyDescent="0.25">
      <c r="K100" s="14" t="s">
        <v>102</v>
      </c>
      <c r="L100" s="14">
        <v>150</v>
      </c>
    </row>
    <row r="101" spans="10:13" x14ac:dyDescent="0.25">
      <c r="K101" s="13" t="s">
        <v>54</v>
      </c>
      <c r="L101" s="13">
        <v>20</v>
      </c>
    </row>
    <row r="102" spans="10:13" x14ac:dyDescent="0.25">
      <c r="K102" s="14" t="s">
        <v>55</v>
      </c>
      <c r="L102" s="14">
        <v>135</v>
      </c>
      <c r="M102">
        <f>SUM(L102,L100,L99)</f>
        <v>355</v>
      </c>
    </row>
    <row r="103" spans="10:13" x14ac:dyDescent="0.25">
      <c r="J103" s="4">
        <v>43035</v>
      </c>
      <c r="K103" s="13" t="s">
        <v>53</v>
      </c>
      <c r="L103" s="13">
        <v>52</v>
      </c>
    </row>
    <row r="104" spans="10:13" x14ac:dyDescent="0.25">
      <c r="K104" s="13" t="s">
        <v>60</v>
      </c>
      <c r="L104" s="13">
        <v>21</v>
      </c>
    </row>
    <row r="105" spans="10:13" x14ac:dyDescent="0.25">
      <c r="K105" s="14" t="s">
        <v>55</v>
      </c>
      <c r="L105" s="14">
        <v>360</v>
      </c>
    </row>
    <row r="106" spans="10:13" x14ac:dyDescent="0.25">
      <c r="J106" s="4">
        <v>43036</v>
      </c>
      <c r="K106" s="14" t="s">
        <v>55</v>
      </c>
      <c r="L106" s="14">
        <v>20</v>
      </c>
    </row>
    <row r="107" spans="10:13" x14ac:dyDescent="0.25">
      <c r="J107" s="4">
        <v>43037</v>
      </c>
      <c r="K107" s="14" t="s">
        <v>19</v>
      </c>
      <c r="L107" s="14">
        <v>11</v>
      </c>
    </row>
    <row r="108" spans="10:13" x14ac:dyDescent="0.25">
      <c r="J108" s="4"/>
      <c r="K108" s="14" t="s">
        <v>81</v>
      </c>
      <c r="L108" s="14">
        <v>5</v>
      </c>
    </row>
    <row r="109" spans="10:13" x14ac:dyDescent="0.25">
      <c r="J109" s="4"/>
      <c r="K109" s="14" t="s">
        <v>135</v>
      </c>
      <c r="L109" s="14">
        <v>0</v>
      </c>
    </row>
    <row r="110" spans="10:13" x14ac:dyDescent="0.25">
      <c r="K110" s="14" t="s">
        <v>19</v>
      </c>
      <c r="L110" s="14">
        <v>10</v>
      </c>
    </row>
    <row r="111" spans="10:13" x14ac:dyDescent="0.25">
      <c r="K111" s="14" t="s">
        <v>19</v>
      </c>
      <c r="L111" s="14">
        <v>38</v>
      </c>
    </row>
    <row r="112" spans="10:13" x14ac:dyDescent="0.25">
      <c r="K112" s="14" t="s">
        <v>60</v>
      </c>
      <c r="L112" s="14">
        <v>40</v>
      </c>
    </row>
    <row r="113" spans="10:13" x14ac:dyDescent="0.25">
      <c r="K113" s="14" t="s">
        <v>19</v>
      </c>
      <c r="L113" s="14">
        <v>34</v>
      </c>
    </row>
    <row r="114" spans="10:13" x14ac:dyDescent="0.25">
      <c r="K114" s="14" t="s">
        <v>138</v>
      </c>
      <c r="L114" s="14">
        <v>20</v>
      </c>
    </row>
    <row r="115" spans="10:13" x14ac:dyDescent="0.25">
      <c r="K115" s="14" t="s">
        <v>56</v>
      </c>
      <c r="L115" s="14">
        <v>20</v>
      </c>
      <c r="M115">
        <f>SUM(L107:L115)</f>
        <v>178</v>
      </c>
    </row>
    <row r="116" spans="10:13" x14ac:dyDescent="0.25">
      <c r="J116" s="4">
        <v>43038</v>
      </c>
      <c r="K116" s="14" t="s">
        <v>136</v>
      </c>
      <c r="L116" s="14">
        <v>35</v>
      </c>
    </row>
    <row r="117" spans="10:13" x14ac:dyDescent="0.25">
      <c r="K117" s="14" t="s">
        <v>83</v>
      </c>
      <c r="L117" s="14">
        <v>36</v>
      </c>
      <c r="M117">
        <f>SUM(L116:L117)</f>
        <v>71</v>
      </c>
    </row>
    <row r="118" spans="10:13" x14ac:dyDescent="0.25">
      <c r="J118" s="4">
        <v>43039</v>
      </c>
      <c r="K118" s="13" t="s">
        <v>118</v>
      </c>
      <c r="L118" s="13">
        <v>20</v>
      </c>
    </row>
    <row r="119" spans="10:13" x14ac:dyDescent="0.25">
      <c r="K119" s="13" t="s">
        <v>53</v>
      </c>
      <c r="L119" s="13">
        <v>40</v>
      </c>
    </row>
    <row r="120" spans="10:13" x14ac:dyDescent="0.25">
      <c r="K120" s="14" t="s">
        <v>118</v>
      </c>
      <c r="L120" s="14">
        <v>12</v>
      </c>
    </row>
    <row r="121" spans="10:13" x14ac:dyDescent="0.25">
      <c r="K121" s="13" t="s">
        <v>55</v>
      </c>
      <c r="L121" s="13">
        <v>38</v>
      </c>
    </row>
  </sheetData>
  <mergeCells count="4">
    <mergeCell ref="G1:H1"/>
    <mergeCell ref="O1:T1"/>
    <mergeCell ref="O2:Q2"/>
    <mergeCell ref="R2:T2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2"/>
  <sheetViews>
    <sheetView topLeftCell="A4" workbookViewId="0">
      <selection activeCell="C9" sqref="C9"/>
    </sheetView>
  </sheetViews>
  <sheetFormatPr defaultRowHeight="15" x14ac:dyDescent="0.25"/>
  <cols>
    <col min="1" max="1" width="10.85546875" customWidth="1"/>
    <col min="4" max="4" width="10.5703125" customWidth="1"/>
  </cols>
  <sheetData>
    <row r="1" spans="1:21" x14ac:dyDescent="0.25">
      <c r="A1" s="15" t="s">
        <v>0</v>
      </c>
      <c r="B1" s="15">
        <v>3285</v>
      </c>
      <c r="D1" t="s">
        <v>7</v>
      </c>
      <c r="E1">
        <v>42803</v>
      </c>
      <c r="G1" s="55" t="s">
        <v>16</v>
      </c>
      <c r="H1" s="55"/>
      <c r="I1" s="4">
        <v>43040</v>
      </c>
      <c r="J1" s="13" t="s">
        <v>118</v>
      </c>
      <c r="K1" s="13">
        <v>20</v>
      </c>
      <c r="O1" s="56" t="s">
        <v>18</v>
      </c>
      <c r="P1" s="57"/>
      <c r="Q1" s="57"/>
      <c r="R1" s="57"/>
      <c r="S1" s="57"/>
      <c r="T1" s="58"/>
    </row>
    <row r="2" spans="1:21" x14ac:dyDescent="0.25">
      <c r="A2" s="15" t="s">
        <v>1</v>
      </c>
      <c r="B2" s="15">
        <v>1500</v>
      </c>
      <c r="D2" t="s">
        <v>9</v>
      </c>
      <c r="E2">
        <v>836</v>
      </c>
      <c r="G2" s="4">
        <v>43040</v>
      </c>
      <c r="H2">
        <v>80</v>
      </c>
      <c r="J2" s="13" t="s">
        <v>53</v>
      </c>
      <c r="K2" s="13">
        <v>40</v>
      </c>
      <c r="O2" s="63" t="s">
        <v>110</v>
      </c>
      <c r="P2" s="55"/>
      <c r="Q2" s="55"/>
      <c r="R2" s="55" t="s">
        <v>111</v>
      </c>
      <c r="S2" s="55"/>
      <c r="T2" s="64"/>
    </row>
    <row r="3" spans="1:21" x14ac:dyDescent="0.25">
      <c r="A3" s="15" t="s">
        <v>37</v>
      </c>
      <c r="B3" s="15">
        <v>5000</v>
      </c>
      <c r="D3" t="s">
        <v>103</v>
      </c>
      <c r="E3">
        <v>5000</v>
      </c>
      <c r="G3" s="4">
        <v>43041</v>
      </c>
      <c r="H3">
        <v>43</v>
      </c>
      <c r="J3" s="13" t="s">
        <v>60</v>
      </c>
      <c r="K3" s="13">
        <v>20</v>
      </c>
      <c r="O3" s="4">
        <v>43042</v>
      </c>
      <c r="P3" t="s">
        <v>81</v>
      </c>
      <c r="Q3">
        <v>353</v>
      </c>
      <c r="R3" s="4">
        <v>43058</v>
      </c>
      <c r="S3" t="s">
        <v>160</v>
      </c>
      <c r="T3">
        <v>332</v>
      </c>
    </row>
    <row r="4" spans="1:21" x14ac:dyDescent="0.25">
      <c r="A4" s="15" t="s">
        <v>13</v>
      </c>
      <c r="B4" s="15">
        <v>406</v>
      </c>
      <c r="D4" t="s">
        <v>6</v>
      </c>
      <c r="E4">
        <f>SUM(E1:E3)</f>
        <v>48639</v>
      </c>
      <c r="G4" s="4">
        <v>43042</v>
      </c>
      <c r="H4">
        <v>32</v>
      </c>
      <c r="J4" t="s">
        <v>55</v>
      </c>
      <c r="K4">
        <v>30</v>
      </c>
      <c r="O4" s="4">
        <v>43058</v>
      </c>
      <c r="P4" t="s">
        <v>55</v>
      </c>
      <c r="Q4">
        <v>155</v>
      </c>
    </row>
    <row r="5" spans="1:21" x14ac:dyDescent="0.25">
      <c r="A5" s="15" t="s">
        <v>3</v>
      </c>
      <c r="B5" s="15">
        <v>4885</v>
      </c>
      <c r="G5" s="4">
        <v>43043</v>
      </c>
      <c r="H5">
        <v>0</v>
      </c>
      <c r="I5" s="4">
        <v>43041</v>
      </c>
      <c r="J5" s="13" t="s">
        <v>60</v>
      </c>
      <c r="K5" s="13">
        <v>23</v>
      </c>
    </row>
    <row r="6" spans="1:21" x14ac:dyDescent="0.25">
      <c r="A6" s="15" t="s">
        <v>2</v>
      </c>
      <c r="B6" s="15">
        <v>9147</v>
      </c>
      <c r="D6" t="s">
        <v>10</v>
      </c>
      <c r="E6">
        <f>SUM(E4-B11)</f>
        <v>13216</v>
      </c>
      <c r="G6" s="4">
        <v>43044</v>
      </c>
      <c r="H6">
        <v>0</v>
      </c>
      <c r="J6" s="14" t="s">
        <v>55</v>
      </c>
      <c r="K6" s="14">
        <v>93</v>
      </c>
      <c r="Q6">
        <f>SUM(Q3:Q5)</f>
        <v>508</v>
      </c>
      <c r="T6">
        <f>SUM(T3:T5)</f>
        <v>332</v>
      </c>
      <c r="U6">
        <f>SUM(Q6,T6)</f>
        <v>840</v>
      </c>
    </row>
    <row r="7" spans="1:21" x14ac:dyDescent="0.25">
      <c r="A7" s="15" t="s">
        <v>31</v>
      </c>
      <c r="B7" s="15">
        <v>500</v>
      </c>
      <c r="D7" t="s">
        <v>40</v>
      </c>
      <c r="E7">
        <v>6000</v>
      </c>
      <c r="G7" s="4">
        <v>43045</v>
      </c>
      <c r="H7">
        <v>0</v>
      </c>
      <c r="J7" s="13" t="s">
        <v>54</v>
      </c>
      <c r="K7" s="13">
        <v>20</v>
      </c>
    </row>
    <row r="8" spans="1:21" x14ac:dyDescent="0.25">
      <c r="A8" s="15" t="s">
        <v>5</v>
      </c>
      <c r="B8" s="15">
        <v>3200</v>
      </c>
      <c r="D8" t="s">
        <v>29</v>
      </c>
      <c r="E8">
        <f>SUM(E6-E7)</f>
        <v>7216</v>
      </c>
      <c r="G8" s="4">
        <v>43046</v>
      </c>
      <c r="H8">
        <v>36</v>
      </c>
      <c r="I8" s="4">
        <v>43042</v>
      </c>
      <c r="J8" s="14" t="s">
        <v>142</v>
      </c>
      <c r="K8" s="14">
        <v>50</v>
      </c>
    </row>
    <row r="9" spans="1:21" x14ac:dyDescent="0.25">
      <c r="A9" s="15" t="s">
        <v>166</v>
      </c>
      <c r="B9" s="15">
        <v>6750</v>
      </c>
      <c r="G9" s="4">
        <v>43047</v>
      </c>
      <c r="H9">
        <v>57</v>
      </c>
      <c r="J9" s="14" t="s">
        <v>19</v>
      </c>
      <c r="K9" s="14">
        <v>34</v>
      </c>
    </row>
    <row r="10" spans="1:21" x14ac:dyDescent="0.25">
      <c r="A10" s="15" t="s">
        <v>133</v>
      </c>
      <c r="B10" s="15">
        <v>750</v>
      </c>
      <c r="G10" s="4">
        <v>43048</v>
      </c>
      <c r="H10">
        <v>24</v>
      </c>
      <c r="J10" s="14" t="s">
        <v>143</v>
      </c>
      <c r="K10" s="14">
        <v>35</v>
      </c>
    </row>
    <row r="11" spans="1:21" x14ac:dyDescent="0.25">
      <c r="A11" s="10" t="s">
        <v>6</v>
      </c>
      <c r="B11" s="25">
        <f>SUM(B1:B10)</f>
        <v>35423</v>
      </c>
      <c r="G11" s="4">
        <v>43049</v>
      </c>
      <c r="H11">
        <v>32</v>
      </c>
      <c r="J11" s="14" t="s">
        <v>19</v>
      </c>
      <c r="K11" s="14">
        <v>12</v>
      </c>
    </row>
    <row r="12" spans="1:21" x14ac:dyDescent="0.25">
      <c r="G12" s="4">
        <v>43050</v>
      </c>
      <c r="H12">
        <v>0</v>
      </c>
      <c r="J12" s="13" t="s">
        <v>54</v>
      </c>
      <c r="K12" s="13">
        <v>32</v>
      </c>
    </row>
    <row r="13" spans="1:21" x14ac:dyDescent="0.25">
      <c r="C13" t="s">
        <v>139</v>
      </c>
      <c r="D13">
        <f>SUM(B14:B23)</f>
        <v>1317</v>
      </c>
      <c r="E13" t="s">
        <v>140</v>
      </c>
      <c r="F13">
        <f>SUM(D13:D23)</f>
        <v>3909</v>
      </c>
      <c r="G13" s="4">
        <v>43051</v>
      </c>
      <c r="H13">
        <v>0</v>
      </c>
      <c r="J13" s="14" t="s">
        <v>148</v>
      </c>
      <c r="K13" s="14">
        <v>10</v>
      </c>
    </row>
    <row r="14" spans="1:21" x14ac:dyDescent="0.25">
      <c r="A14" s="4">
        <v>43040</v>
      </c>
      <c r="B14">
        <v>30</v>
      </c>
      <c r="C14" s="4">
        <v>43050</v>
      </c>
      <c r="D14">
        <v>100</v>
      </c>
      <c r="E14" s="4">
        <v>43060</v>
      </c>
      <c r="F14">
        <v>120</v>
      </c>
      <c r="G14" s="4">
        <v>43052</v>
      </c>
      <c r="H14">
        <v>0</v>
      </c>
      <c r="I14" s="4">
        <v>43043</v>
      </c>
      <c r="J14" s="14" t="s">
        <v>19</v>
      </c>
      <c r="K14" s="14">
        <v>37</v>
      </c>
    </row>
    <row r="15" spans="1:21" x14ac:dyDescent="0.25">
      <c r="A15" s="4">
        <v>43041</v>
      </c>
      <c r="B15">
        <v>93</v>
      </c>
      <c r="C15" s="4">
        <v>43051</v>
      </c>
      <c r="D15">
        <v>376</v>
      </c>
      <c r="E15" s="4">
        <v>43061</v>
      </c>
      <c r="F15">
        <v>25</v>
      </c>
      <c r="G15" s="4">
        <v>43053</v>
      </c>
      <c r="H15">
        <v>0</v>
      </c>
      <c r="J15" s="14" t="s">
        <v>144</v>
      </c>
      <c r="K15" s="14">
        <v>80</v>
      </c>
    </row>
    <row r="16" spans="1:21" x14ac:dyDescent="0.25">
      <c r="A16" s="4">
        <v>43042</v>
      </c>
      <c r="B16">
        <v>141</v>
      </c>
      <c r="C16" s="4">
        <v>43052</v>
      </c>
      <c r="D16">
        <v>472</v>
      </c>
      <c r="E16" s="4">
        <v>43062</v>
      </c>
      <c r="F16">
        <v>351</v>
      </c>
      <c r="G16" s="4">
        <v>43054</v>
      </c>
      <c r="H16">
        <v>40</v>
      </c>
      <c r="J16" s="14" t="s">
        <v>129</v>
      </c>
      <c r="K16" s="14">
        <v>30</v>
      </c>
    </row>
    <row r="17" spans="1:19" x14ac:dyDescent="0.25">
      <c r="A17" s="4">
        <v>43043</v>
      </c>
      <c r="B17">
        <v>147</v>
      </c>
      <c r="C17" s="4">
        <v>43053</v>
      </c>
      <c r="D17">
        <v>396</v>
      </c>
      <c r="E17" s="4">
        <v>43063</v>
      </c>
      <c r="F17">
        <v>11</v>
      </c>
      <c r="G17" s="4">
        <v>43055</v>
      </c>
      <c r="H17">
        <v>52</v>
      </c>
      <c r="I17" s="4">
        <v>43044</v>
      </c>
      <c r="J17" s="14" t="s">
        <v>119</v>
      </c>
      <c r="K17" s="14">
        <v>148</v>
      </c>
    </row>
    <row r="18" spans="1:19" x14ac:dyDescent="0.25">
      <c r="A18" s="4">
        <v>43044</v>
      </c>
      <c r="B18">
        <v>148</v>
      </c>
      <c r="C18" s="4">
        <v>43054</v>
      </c>
      <c r="D18">
        <v>73</v>
      </c>
      <c r="E18" s="4">
        <v>43064</v>
      </c>
      <c r="F18">
        <v>64</v>
      </c>
      <c r="G18" s="4">
        <v>43056</v>
      </c>
      <c r="H18">
        <v>20</v>
      </c>
      <c r="I18" s="4">
        <v>43045</v>
      </c>
      <c r="J18" s="14" t="s">
        <v>145</v>
      </c>
      <c r="K18" s="14">
        <v>5</v>
      </c>
    </row>
    <row r="19" spans="1:19" x14ac:dyDescent="0.25">
      <c r="A19" s="4">
        <v>43045</v>
      </c>
      <c r="B19">
        <v>165</v>
      </c>
      <c r="C19" s="4">
        <v>43055</v>
      </c>
      <c r="D19">
        <v>85</v>
      </c>
      <c r="E19" s="4">
        <v>43065</v>
      </c>
      <c r="F19" s="14">
        <v>20</v>
      </c>
      <c r="G19" s="4">
        <v>43057</v>
      </c>
      <c r="H19" s="4"/>
      <c r="J19" s="14" t="s">
        <v>146</v>
      </c>
      <c r="K19" s="14">
        <v>145</v>
      </c>
    </row>
    <row r="20" spans="1:19" x14ac:dyDescent="0.25">
      <c r="A20" s="4">
        <v>43046</v>
      </c>
      <c r="B20">
        <v>383</v>
      </c>
      <c r="C20" s="4">
        <v>43056</v>
      </c>
      <c r="D20">
        <v>136</v>
      </c>
      <c r="E20" s="4">
        <v>43066</v>
      </c>
      <c r="F20" s="14">
        <v>126</v>
      </c>
      <c r="G20" s="4">
        <v>43058</v>
      </c>
      <c r="H20">
        <v>52</v>
      </c>
      <c r="J20" s="14" t="s">
        <v>147</v>
      </c>
      <c r="K20" s="14">
        <v>15</v>
      </c>
    </row>
    <row r="21" spans="1:19" x14ac:dyDescent="0.25">
      <c r="A21" s="4">
        <v>43047</v>
      </c>
      <c r="B21">
        <v>97</v>
      </c>
      <c r="C21" s="4">
        <v>43057</v>
      </c>
      <c r="D21">
        <v>228</v>
      </c>
      <c r="E21" s="4">
        <v>43067</v>
      </c>
      <c r="F21" s="14">
        <v>350</v>
      </c>
      <c r="G21" s="4">
        <v>43059</v>
      </c>
      <c r="H21">
        <v>0</v>
      </c>
      <c r="I21" s="4">
        <v>43046</v>
      </c>
      <c r="J21" s="14" t="s">
        <v>19</v>
      </c>
      <c r="K21" s="14">
        <v>37</v>
      </c>
      <c r="R21" s="25" t="s">
        <v>137</v>
      </c>
      <c r="S21" s="25">
        <v>100</v>
      </c>
    </row>
    <row r="22" spans="1:19" x14ac:dyDescent="0.25">
      <c r="A22" s="4">
        <v>43048</v>
      </c>
      <c r="B22">
        <v>93</v>
      </c>
      <c r="C22" s="4">
        <v>43058</v>
      </c>
      <c r="D22">
        <v>578</v>
      </c>
      <c r="E22" s="4">
        <v>43068</v>
      </c>
      <c r="F22" s="14">
        <v>27</v>
      </c>
      <c r="G22" s="4">
        <v>43060</v>
      </c>
      <c r="H22">
        <v>45</v>
      </c>
      <c r="J22" s="14" t="s">
        <v>82</v>
      </c>
      <c r="K22" s="14">
        <v>35</v>
      </c>
      <c r="R22" s="25" t="s">
        <v>0</v>
      </c>
      <c r="S22" s="25">
        <v>10885</v>
      </c>
    </row>
    <row r="23" spans="1:19" x14ac:dyDescent="0.25">
      <c r="A23" s="4">
        <v>43049</v>
      </c>
      <c r="B23">
        <v>20</v>
      </c>
      <c r="C23" s="4">
        <v>43059</v>
      </c>
      <c r="D23">
        <v>148</v>
      </c>
      <c r="E23" s="4">
        <v>43069</v>
      </c>
      <c r="F23" s="14">
        <v>142</v>
      </c>
      <c r="G23" s="4">
        <v>43061</v>
      </c>
      <c r="H23">
        <v>12</v>
      </c>
      <c r="J23" s="14" t="s">
        <v>54</v>
      </c>
      <c r="K23" s="14">
        <v>10</v>
      </c>
      <c r="R23" s="25" t="s">
        <v>48</v>
      </c>
      <c r="S23" s="25">
        <v>2000</v>
      </c>
    </row>
    <row r="24" spans="1:19" x14ac:dyDescent="0.25">
      <c r="A24" s="4"/>
      <c r="E24" s="4" t="s">
        <v>6</v>
      </c>
      <c r="F24">
        <f>SUM(F13:F23)</f>
        <v>5145</v>
      </c>
      <c r="G24" s="4">
        <v>43062</v>
      </c>
      <c r="H24">
        <v>0</v>
      </c>
      <c r="J24" s="14" t="s">
        <v>81</v>
      </c>
      <c r="K24" s="14">
        <v>5</v>
      </c>
      <c r="R24" s="25" t="s">
        <v>89</v>
      </c>
      <c r="S24" s="25">
        <v>128</v>
      </c>
    </row>
    <row r="25" spans="1:19" x14ac:dyDescent="0.25">
      <c r="G25" s="4">
        <v>43063</v>
      </c>
      <c r="H25">
        <v>16</v>
      </c>
      <c r="J25" s="14" t="s">
        <v>54</v>
      </c>
      <c r="K25" s="14">
        <v>10</v>
      </c>
      <c r="R25" s="25" t="s">
        <v>47</v>
      </c>
      <c r="S25" s="25">
        <v>1500</v>
      </c>
    </row>
    <row r="26" spans="1:19" x14ac:dyDescent="0.25">
      <c r="G26" s="4">
        <v>43064</v>
      </c>
      <c r="J26" s="13" t="s">
        <v>55</v>
      </c>
      <c r="K26" s="13">
        <v>36</v>
      </c>
      <c r="R26" s="25" t="s">
        <v>125</v>
      </c>
      <c r="S26" s="25">
        <v>385</v>
      </c>
    </row>
    <row r="27" spans="1:19" x14ac:dyDescent="0.25">
      <c r="G27" s="4">
        <v>43065</v>
      </c>
      <c r="H27">
        <v>0</v>
      </c>
      <c r="J27" s="14" t="s">
        <v>81</v>
      </c>
      <c r="K27" s="14">
        <v>261</v>
      </c>
      <c r="R27" s="25" t="s">
        <v>126</v>
      </c>
      <c r="S27" s="25">
        <v>289</v>
      </c>
    </row>
    <row r="28" spans="1:19" x14ac:dyDescent="0.25">
      <c r="G28" s="4">
        <v>43066</v>
      </c>
      <c r="H28">
        <v>0</v>
      </c>
      <c r="J28" s="14" t="s">
        <v>55</v>
      </c>
      <c r="K28" s="14">
        <v>25</v>
      </c>
      <c r="R28" s="25" t="s">
        <v>6</v>
      </c>
      <c r="S28" s="25">
        <f>SUM(S21:S27)</f>
        <v>15287</v>
      </c>
    </row>
    <row r="29" spans="1:19" x14ac:dyDescent="0.25">
      <c r="G29" s="4">
        <v>43067</v>
      </c>
      <c r="H29">
        <v>0</v>
      </c>
      <c r="I29" s="4">
        <v>43047</v>
      </c>
      <c r="J29" s="13" t="s">
        <v>109</v>
      </c>
      <c r="K29" s="13">
        <v>40</v>
      </c>
      <c r="R29" s="36" t="s">
        <v>141</v>
      </c>
      <c r="S29" s="36">
        <v>3058</v>
      </c>
    </row>
    <row r="30" spans="1:19" x14ac:dyDescent="0.25">
      <c r="G30" s="4">
        <v>43068</v>
      </c>
      <c r="H30">
        <v>0</v>
      </c>
      <c r="J30" s="13" t="s">
        <v>60</v>
      </c>
      <c r="K30" s="13">
        <v>17</v>
      </c>
      <c r="R30" s="37"/>
      <c r="S30" s="38"/>
    </row>
    <row r="31" spans="1:19" x14ac:dyDescent="0.25">
      <c r="G31" s="4">
        <v>43069</v>
      </c>
      <c r="H31">
        <v>45</v>
      </c>
      <c r="J31" s="14" t="s">
        <v>19</v>
      </c>
      <c r="K31" s="14">
        <v>7</v>
      </c>
      <c r="R31" s="37"/>
      <c r="S31" s="38"/>
    </row>
    <row r="32" spans="1:19" x14ac:dyDescent="0.25">
      <c r="G32" t="s">
        <v>34</v>
      </c>
      <c r="H32">
        <f>SUM(H2:H31)</f>
        <v>586</v>
      </c>
      <c r="J32" s="14" t="s">
        <v>149</v>
      </c>
      <c r="K32" s="14">
        <v>30</v>
      </c>
      <c r="R32" s="37"/>
      <c r="S32" s="38"/>
    </row>
    <row r="33" spans="9:19" ht="15.75" thickBot="1" x14ac:dyDescent="0.3">
      <c r="J33" s="14" t="s">
        <v>55</v>
      </c>
      <c r="K33" s="14">
        <v>60</v>
      </c>
      <c r="R33" s="39"/>
      <c r="S33" s="40"/>
    </row>
    <row r="34" spans="9:19" x14ac:dyDescent="0.25">
      <c r="I34" s="4">
        <v>43048</v>
      </c>
      <c r="J34" s="14" t="s">
        <v>54</v>
      </c>
      <c r="K34" s="14">
        <v>12</v>
      </c>
    </row>
    <row r="35" spans="9:19" x14ac:dyDescent="0.25">
      <c r="J35" s="14" t="s">
        <v>149</v>
      </c>
      <c r="K35" s="14">
        <v>20</v>
      </c>
    </row>
    <row r="36" spans="9:19" x14ac:dyDescent="0.25">
      <c r="J36" s="13" t="s">
        <v>55</v>
      </c>
      <c r="K36" s="13">
        <v>24</v>
      </c>
    </row>
    <row r="37" spans="9:19" x14ac:dyDescent="0.25">
      <c r="J37" s="14" t="s">
        <v>81</v>
      </c>
      <c r="K37" s="14">
        <v>61</v>
      </c>
    </row>
    <row r="38" spans="9:19" x14ac:dyDescent="0.25">
      <c r="I38" s="4">
        <v>43049</v>
      </c>
      <c r="J38" s="13" t="s">
        <v>154</v>
      </c>
      <c r="K38" s="13">
        <v>32</v>
      </c>
    </row>
    <row r="39" spans="9:19" x14ac:dyDescent="0.25">
      <c r="J39" s="14" t="s">
        <v>60</v>
      </c>
      <c r="K39" s="14">
        <v>20</v>
      </c>
    </row>
    <row r="40" spans="9:19" x14ac:dyDescent="0.25">
      <c r="I40" s="4">
        <v>43050</v>
      </c>
      <c r="J40" s="14" t="s">
        <v>53</v>
      </c>
      <c r="K40" s="14">
        <v>80</v>
      </c>
    </row>
    <row r="41" spans="9:19" x14ac:dyDescent="0.25">
      <c r="J41" s="14" t="s">
        <v>54</v>
      </c>
      <c r="K41" s="14">
        <v>20</v>
      </c>
    </row>
    <row r="42" spans="9:19" x14ac:dyDescent="0.25">
      <c r="I42" s="4">
        <v>43051</v>
      </c>
      <c r="J42" s="14" t="s">
        <v>155</v>
      </c>
      <c r="K42" s="14">
        <v>111</v>
      </c>
    </row>
    <row r="43" spans="9:19" x14ac:dyDescent="0.25">
      <c r="J43" s="14" t="s">
        <v>19</v>
      </c>
      <c r="K43" s="14">
        <v>26</v>
      </c>
    </row>
    <row r="44" spans="9:19" x14ac:dyDescent="0.25">
      <c r="J44" s="14" t="s">
        <v>156</v>
      </c>
      <c r="K44" s="14">
        <v>100</v>
      </c>
    </row>
    <row r="45" spans="9:19" x14ac:dyDescent="0.25">
      <c r="J45" s="14" t="s">
        <v>118</v>
      </c>
      <c r="K45" s="14">
        <v>25</v>
      </c>
    </row>
    <row r="46" spans="9:19" x14ac:dyDescent="0.25">
      <c r="J46" s="14" t="s">
        <v>56</v>
      </c>
      <c r="K46" s="14">
        <v>17</v>
      </c>
    </row>
    <row r="47" spans="9:19" x14ac:dyDescent="0.25">
      <c r="J47" s="14" t="s">
        <v>157</v>
      </c>
      <c r="K47" s="14">
        <v>47</v>
      </c>
    </row>
    <row r="48" spans="9:19" x14ac:dyDescent="0.25">
      <c r="J48" s="14" t="s">
        <v>158</v>
      </c>
      <c r="K48" s="14">
        <v>35</v>
      </c>
    </row>
    <row r="49" spans="9:12" x14ac:dyDescent="0.25">
      <c r="J49" s="14" t="s">
        <v>54</v>
      </c>
      <c r="K49" s="14">
        <v>15</v>
      </c>
      <c r="L49">
        <f>SUM(K42:K49)</f>
        <v>376</v>
      </c>
    </row>
    <row r="50" spans="9:12" x14ac:dyDescent="0.25">
      <c r="I50" s="4">
        <v>43052</v>
      </c>
      <c r="J50" s="14" t="s">
        <v>102</v>
      </c>
      <c r="K50" s="14">
        <v>100</v>
      </c>
    </row>
    <row r="51" spans="9:12" x14ac:dyDescent="0.25">
      <c r="J51" s="14" t="s">
        <v>159</v>
      </c>
      <c r="K51" s="14">
        <v>40</v>
      </c>
    </row>
    <row r="52" spans="9:12" x14ac:dyDescent="0.25">
      <c r="J52" s="14" t="s">
        <v>160</v>
      </c>
      <c r="K52" s="14">
        <v>332</v>
      </c>
      <c r="L52">
        <f>SUM(K50:K52)</f>
        <v>472</v>
      </c>
    </row>
    <row r="53" spans="9:12" x14ac:dyDescent="0.25">
      <c r="I53" s="4">
        <v>43053</v>
      </c>
      <c r="J53" s="14" t="s">
        <v>53</v>
      </c>
      <c r="K53" s="14">
        <v>100</v>
      </c>
    </row>
    <row r="54" spans="9:12" x14ac:dyDescent="0.25">
      <c r="J54" s="14" t="s">
        <v>118</v>
      </c>
      <c r="K54" s="14">
        <v>36</v>
      </c>
    </row>
    <row r="55" spans="9:12" x14ac:dyDescent="0.25">
      <c r="J55" s="14" t="s">
        <v>55</v>
      </c>
      <c r="K55" s="14">
        <v>260</v>
      </c>
      <c r="L55">
        <f>SUM(K53:K55)</f>
        <v>396</v>
      </c>
    </row>
    <row r="56" spans="9:12" x14ac:dyDescent="0.25">
      <c r="I56" s="4">
        <v>43054</v>
      </c>
      <c r="J56" s="14" t="s">
        <v>157</v>
      </c>
      <c r="K56" s="14">
        <v>58</v>
      </c>
    </row>
    <row r="57" spans="9:12" x14ac:dyDescent="0.25">
      <c r="J57" s="14" t="s">
        <v>60</v>
      </c>
      <c r="K57" s="14">
        <v>15</v>
      </c>
    </row>
    <row r="58" spans="9:12" x14ac:dyDescent="0.25">
      <c r="J58" s="13" t="s">
        <v>54</v>
      </c>
      <c r="K58" s="13">
        <v>40</v>
      </c>
    </row>
    <row r="59" spans="9:12" x14ac:dyDescent="0.25">
      <c r="I59" s="4">
        <v>43055</v>
      </c>
      <c r="J59" s="14" t="s">
        <v>53</v>
      </c>
      <c r="K59" s="14">
        <v>70</v>
      </c>
    </row>
    <row r="60" spans="9:12" x14ac:dyDescent="0.25">
      <c r="J60" s="14" t="s">
        <v>60</v>
      </c>
      <c r="K60" s="14">
        <v>15</v>
      </c>
    </row>
    <row r="61" spans="9:12" x14ac:dyDescent="0.25">
      <c r="J61" s="13" t="s">
        <v>55</v>
      </c>
      <c r="K61" s="13">
        <v>52</v>
      </c>
    </row>
    <row r="62" spans="9:12" x14ac:dyDescent="0.25">
      <c r="I62" s="4">
        <v>43056</v>
      </c>
      <c r="J62" s="14" t="s">
        <v>19</v>
      </c>
      <c r="K62" s="14">
        <v>36</v>
      </c>
    </row>
    <row r="63" spans="9:12" x14ac:dyDescent="0.25">
      <c r="J63" s="14" t="s">
        <v>53</v>
      </c>
      <c r="K63" s="14">
        <v>100</v>
      </c>
    </row>
    <row r="64" spans="9:12" x14ac:dyDescent="0.25">
      <c r="J64" s="13" t="s">
        <v>60</v>
      </c>
      <c r="K64" s="13">
        <v>20</v>
      </c>
    </row>
    <row r="65" spans="9:12" x14ac:dyDescent="0.25">
      <c r="I65" s="4">
        <v>43057</v>
      </c>
      <c r="J65" s="14" t="s">
        <v>53</v>
      </c>
      <c r="K65" s="14">
        <v>70</v>
      </c>
    </row>
    <row r="66" spans="9:12" x14ac:dyDescent="0.25">
      <c r="J66" s="14" t="s">
        <v>81</v>
      </c>
      <c r="K66" s="14">
        <v>146</v>
      </c>
    </row>
    <row r="67" spans="9:12" x14ac:dyDescent="0.25">
      <c r="J67" s="14" t="s">
        <v>118</v>
      </c>
      <c r="K67" s="14">
        <v>12</v>
      </c>
    </row>
    <row r="68" spans="9:12" x14ac:dyDescent="0.25">
      <c r="I68" s="4">
        <v>43058</v>
      </c>
      <c r="J68" s="13" t="s">
        <v>109</v>
      </c>
      <c r="K68" s="13">
        <v>52</v>
      </c>
    </row>
    <row r="69" spans="9:12" x14ac:dyDescent="0.25">
      <c r="J69" s="14" t="s">
        <v>19</v>
      </c>
      <c r="K69" s="14">
        <v>28</v>
      </c>
    </row>
    <row r="70" spans="9:12" x14ac:dyDescent="0.25">
      <c r="J70" s="14" t="s">
        <v>135</v>
      </c>
      <c r="K70" s="14">
        <v>450</v>
      </c>
    </row>
    <row r="71" spans="9:12" x14ac:dyDescent="0.25">
      <c r="J71" s="14" t="s">
        <v>60</v>
      </c>
      <c r="K71" s="14">
        <v>50</v>
      </c>
    </row>
    <row r="72" spans="9:12" x14ac:dyDescent="0.25">
      <c r="J72" s="14" t="s">
        <v>54</v>
      </c>
      <c r="K72" s="14">
        <v>30</v>
      </c>
    </row>
    <row r="73" spans="9:12" x14ac:dyDescent="0.25">
      <c r="J73" s="14" t="s">
        <v>162</v>
      </c>
      <c r="K73" s="14">
        <v>20</v>
      </c>
      <c r="L73">
        <f>SUM(K69:K73)</f>
        <v>578</v>
      </c>
    </row>
    <row r="74" spans="9:12" x14ac:dyDescent="0.25">
      <c r="I74" s="4">
        <v>43059</v>
      </c>
      <c r="J74" s="14" t="s">
        <v>54</v>
      </c>
      <c r="K74" s="14">
        <v>15</v>
      </c>
    </row>
    <row r="75" spans="9:12" x14ac:dyDescent="0.25">
      <c r="I75" s="4"/>
      <c r="J75" s="14" t="s">
        <v>163</v>
      </c>
      <c r="K75" s="14">
        <v>48</v>
      </c>
    </row>
    <row r="76" spans="9:12" x14ac:dyDescent="0.25">
      <c r="J76" s="14" t="s">
        <v>55</v>
      </c>
      <c r="K76" s="14">
        <v>85</v>
      </c>
    </row>
    <row r="77" spans="9:12" x14ac:dyDescent="0.25">
      <c r="I77" s="4">
        <v>43060</v>
      </c>
      <c r="J77" s="14" t="s">
        <v>157</v>
      </c>
      <c r="K77" s="14">
        <v>60</v>
      </c>
    </row>
    <row r="78" spans="9:12" x14ac:dyDescent="0.25">
      <c r="J78" s="14" t="s">
        <v>101</v>
      </c>
      <c r="K78" s="14">
        <v>60</v>
      </c>
    </row>
    <row r="79" spans="9:12" x14ac:dyDescent="0.25">
      <c r="J79" s="13" t="s">
        <v>164</v>
      </c>
      <c r="K79" s="13">
        <v>45</v>
      </c>
    </row>
    <row r="80" spans="9:12" x14ac:dyDescent="0.25">
      <c r="I80" s="4">
        <v>43061</v>
      </c>
      <c r="J80" s="14" t="s">
        <v>143</v>
      </c>
      <c r="K80" s="14">
        <v>25</v>
      </c>
    </row>
    <row r="81" spans="9:11" x14ac:dyDescent="0.25">
      <c r="J81" s="13" t="s">
        <v>54</v>
      </c>
      <c r="K81" s="13">
        <v>12</v>
      </c>
    </row>
    <row r="82" spans="9:11" x14ac:dyDescent="0.25">
      <c r="I82" s="4">
        <v>43062</v>
      </c>
      <c r="J82" s="14" t="s">
        <v>81</v>
      </c>
      <c r="K82" s="14">
        <v>251</v>
      </c>
    </row>
    <row r="83" spans="9:11" x14ac:dyDescent="0.25">
      <c r="J83" s="14" t="s">
        <v>102</v>
      </c>
      <c r="K83" s="14">
        <v>100</v>
      </c>
    </row>
    <row r="84" spans="9:11" x14ac:dyDescent="0.25">
      <c r="I84" s="4">
        <v>43063</v>
      </c>
      <c r="J84" s="14" t="s">
        <v>19</v>
      </c>
      <c r="K84" s="14">
        <v>11</v>
      </c>
    </row>
    <row r="85" spans="9:11" x14ac:dyDescent="0.25">
      <c r="J85" s="13" t="s">
        <v>54</v>
      </c>
      <c r="K85" s="13">
        <v>16</v>
      </c>
    </row>
    <row r="86" spans="9:11" x14ac:dyDescent="0.25">
      <c r="I86" s="4">
        <v>43064</v>
      </c>
      <c r="J86" s="14" t="s">
        <v>19</v>
      </c>
      <c r="K86" s="14">
        <v>21</v>
      </c>
    </row>
    <row r="87" spans="9:11" x14ac:dyDescent="0.25">
      <c r="J87" s="14" t="s">
        <v>118</v>
      </c>
      <c r="K87" s="14">
        <v>13</v>
      </c>
    </row>
    <row r="88" spans="9:11" x14ac:dyDescent="0.25">
      <c r="J88" s="14" t="s">
        <v>55</v>
      </c>
      <c r="K88" s="14">
        <v>30</v>
      </c>
    </row>
    <row r="89" spans="9:11" x14ac:dyDescent="0.25">
      <c r="I89" s="4">
        <v>43065</v>
      </c>
      <c r="J89" s="14" t="s">
        <v>81</v>
      </c>
      <c r="K89" s="14">
        <v>20</v>
      </c>
    </row>
    <row r="90" spans="9:11" x14ac:dyDescent="0.25">
      <c r="I90" s="4">
        <v>43066</v>
      </c>
      <c r="J90" s="14" t="s">
        <v>19</v>
      </c>
      <c r="K90" s="14">
        <v>20</v>
      </c>
    </row>
    <row r="91" spans="9:11" x14ac:dyDescent="0.25">
      <c r="J91" s="14" t="s">
        <v>83</v>
      </c>
      <c r="K91" s="14">
        <v>11</v>
      </c>
    </row>
    <row r="92" spans="9:11" x14ac:dyDescent="0.25">
      <c r="J92" s="14" t="s">
        <v>167</v>
      </c>
      <c r="K92" s="14">
        <v>25</v>
      </c>
    </row>
    <row r="93" spans="9:11" x14ac:dyDescent="0.25">
      <c r="J93" s="14" t="s">
        <v>144</v>
      </c>
      <c r="K93" s="14">
        <v>70</v>
      </c>
    </row>
    <row r="94" spans="9:11" x14ac:dyDescent="0.25">
      <c r="I94" s="4">
        <v>43067</v>
      </c>
      <c r="J94" s="14" t="s">
        <v>63</v>
      </c>
      <c r="K94" s="14">
        <v>150</v>
      </c>
    </row>
    <row r="95" spans="9:11" x14ac:dyDescent="0.25">
      <c r="J95" s="14" t="s">
        <v>55</v>
      </c>
      <c r="K95" s="14">
        <v>180</v>
      </c>
    </row>
    <row r="96" spans="9:11" x14ac:dyDescent="0.25">
      <c r="J96" s="14" t="s">
        <v>54</v>
      </c>
      <c r="K96" s="14">
        <v>20</v>
      </c>
    </row>
    <row r="97" spans="9:11" x14ac:dyDescent="0.25">
      <c r="I97" s="4">
        <v>43068</v>
      </c>
      <c r="J97" s="14" t="s">
        <v>54</v>
      </c>
      <c r="K97" s="14">
        <v>17</v>
      </c>
    </row>
    <row r="98" spans="9:11" x14ac:dyDescent="0.25">
      <c r="J98" s="14" t="s">
        <v>36</v>
      </c>
      <c r="K98" s="14">
        <v>10</v>
      </c>
    </row>
    <row r="99" spans="9:11" x14ac:dyDescent="0.25">
      <c r="I99" s="4">
        <v>43069</v>
      </c>
      <c r="J99" s="14" t="s">
        <v>19</v>
      </c>
      <c r="K99" s="14">
        <v>37</v>
      </c>
    </row>
    <row r="100" spans="9:11" x14ac:dyDescent="0.25">
      <c r="J100" s="14" t="s">
        <v>81</v>
      </c>
      <c r="K100" s="14">
        <v>5</v>
      </c>
    </row>
    <row r="101" spans="9:11" x14ac:dyDescent="0.25">
      <c r="J101" s="14" t="s">
        <v>55</v>
      </c>
      <c r="K101" s="14">
        <v>100</v>
      </c>
    </row>
    <row r="102" spans="9:11" x14ac:dyDescent="0.25">
      <c r="J102" s="13" t="s">
        <v>55</v>
      </c>
      <c r="K102" s="13">
        <v>45</v>
      </c>
    </row>
  </sheetData>
  <mergeCells count="4">
    <mergeCell ref="O1:T1"/>
    <mergeCell ref="O2:Q2"/>
    <mergeCell ref="R2:T2"/>
    <mergeCell ref="G1:H1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3"/>
  <sheetViews>
    <sheetView workbookViewId="0">
      <selection activeCell="B3" sqref="B3"/>
    </sheetView>
  </sheetViews>
  <sheetFormatPr defaultRowHeight="15" x14ac:dyDescent="0.25"/>
  <cols>
    <col min="4" max="4" width="10.42578125" bestFit="1" customWidth="1"/>
  </cols>
  <sheetData>
    <row r="1" spans="1:20" x14ac:dyDescent="0.25">
      <c r="A1" s="26" t="s">
        <v>0</v>
      </c>
      <c r="B1" s="26">
        <v>3000</v>
      </c>
      <c r="D1" t="s">
        <v>7</v>
      </c>
      <c r="E1">
        <v>44795</v>
      </c>
      <c r="G1" s="55" t="s">
        <v>16</v>
      </c>
      <c r="H1" s="55"/>
      <c r="I1" s="4">
        <v>43070</v>
      </c>
      <c r="J1" t="s">
        <v>169</v>
      </c>
      <c r="K1">
        <v>10</v>
      </c>
      <c r="N1" s="56" t="s">
        <v>18</v>
      </c>
      <c r="O1" s="57"/>
      <c r="P1" s="57"/>
      <c r="Q1" s="57"/>
      <c r="R1" s="57"/>
      <c r="S1" s="58"/>
    </row>
    <row r="2" spans="1:20" x14ac:dyDescent="0.25">
      <c r="A2" s="26" t="s">
        <v>1</v>
      </c>
      <c r="B2" s="26">
        <v>1500</v>
      </c>
      <c r="D2" t="s">
        <v>150</v>
      </c>
      <c r="E2">
        <v>807</v>
      </c>
      <c r="G2" s="4">
        <v>43070</v>
      </c>
      <c r="H2">
        <v>41</v>
      </c>
      <c r="J2" t="s">
        <v>155</v>
      </c>
      <c r="K2">
        <v>80</v>
      </c>
      <c r="N2" s="63" t="s">
        <v>171</v>
      </c>
      <c r="O2" s="55"/>
      <c r="P2" s="55"/>
      <c r="Q2" s="55" t="s">
        <v>110</v>
      </c>
      <c r="R2" s="55"/>
      <c r="S2" s="64"/>
    </row>
    <row r="3" spans="1:20" x14ac:dyDescent="0.25">
      <c r="A3" s="26" t="s">
        <v>37</v>
      </c>
      <c r="B3" s="26">
        <v>5000</v>
      </c>
      <c r="D3" t="s">
        <v>34</v>
      </c>
      <c r="E3">
        <f>SUM(E1:E2)</f>
        <v>45602</v>
      </c>
      <c r="G3" s="4">
        <v>43071</v>
      </c>
      <c r="H3">
        <v>20</v>
      </c>
      <c r="J3" t="s">
        <v>170</v>
      </c>
      <c r="K3">
        <v>78</v>
      </c>
      <c r="N3" s="4">
        <v>43062</v>
      </c>
      <c r="O3" t="s">
        <v>165</v>
      </c>
      <c r="P3">
        <v>622</v>
      </c>
      <c r="Q3" s="4">
        <v>43080</v>
      </c>
      <c r="R3" t="s">
        <v>160</v>
      </c>
      <c r="S3">
        <v>332</v>
      </c>
    </row>
    <row r="4" spans="1:20" x14ac:dyDescent="0.25">
      <c r="A4" s="26" t="s">
        <v>13</v>
      </c>
      <c r="B4" s="26">
        <v>589</v>
      </c>
      <c r="G4" s="4">
        <v>43072</v>
      </c>
      <c r="H4">
        <v>0</v>
      </c>
      <c r="J4" s="13" t="s">
        <v>60</v>
      </c>
      <c r="K4" s="13">
        <v>29</v>
      </c>
      <c r="N4" s="4">
        <v>43065</v>
      </c>
      <c r="O4" t="s">
        <v>168</v>
      </c>
      <c r="P4">
        <v>170</v>
      </c>
      <c r="Q4" s="4">
        <v>43086</v>
      </c>
      <c r="R4" t="s">
        <v>195</v>
      </c>
      <c r="S4">
        <v>1147</v>
      </c>
    </row>
    <row r="5" spans="1:20" x14ac:dyDescent="0.25">
      <c r="A5" s="26" t="s">
        <v>151</v>
      </c>
      <c r="B5" s="26">
        <v>840</v>
      </c>
      <c r="G5" s="4">
        <v>43073</v>
      </c>
      <c r="H5">
        <v>0</v>
      </c>
      <c r="J5" s="13" t="s">
        <v>54</v>
      </c>
      <c r="K5" s="13">
        <v>12</v>
      </c>
      <c r="N5" s="4">
        <v>43075</v>
      </c>
      <c r="O5" t="s">
        <v>179</v>
      </c>
      <c r="P5">
        <v>500</v>
      </c>
    </row>
    <row r="6" spans="1:20" x14ac:dyDescent="0.25">
      <c r="A6" s="26" t="s">
        <v>152</v>
      </c>
      <c r="B6" s="26">
        <v>500</v>
      </c>
      <c r="D6" t="s">
        <v>10</v>
      </c>
      <c r="E6">
        <f>SUM(E3-B10)</f>
        <v>21526</v>
      </c>
      <c r="G6" s="4">
        <v>43074</v>
      </c>
      <c r="H6">
        <v>42</v>
      </c>
      <c r="I6" s="4">
        <v>43071</v>
      </c>
      <c r="J6" s="13" t="s">
        <v>130</v>
      </c>
      <c r="K6" s="13">
        <v>20</v>
      </c>
      <c r="P6">
        <f>SUM(P3:P5)</f>
        <v>1292</v>
      </c>
      <c r="S6">
        <f>SUM(S3:S5)</f>
        <v>1479</v>
      </c>
      <c r="T6">
        <f>SUM(P6,S6)</f>
        <v>2771</v>
      </c>
    </row>
    <row r="7" spans="1:20" x14ac:dyDescent="0.25">
      <c r="A7" s="26" t="s">
        <v>2</v>
      </c>
      <c r="B7" s="26">
        <v>9147</v>
      </c>
      <c r="D7" t="s">
        <v>40</v>
      </c>
      <c r="E7">
        <v>6000</v>
      </c>
      <c r="G7" s="4">
        <v>43075</v>
      </c>
      <c r="H7">
        <v>0</v>
      </c>
      <c r="J7" s="14" t="s">
        <v>56</v>
      </c>
      <c r="K7" s="14">
        <v>15</v>
      </c>
    </row>
    <row r="8" spans="1:20" x14ac:dyDescent="0.25">
      <c r="A8" s="26" t="s">
        <v>153</v>
      </c>
      <c r="B8" s="26">
        <v>500</v>
      </c>
      <c r="D8" t="s">
        <v>29</v>
      </c>
      <c r="E8">
        <f>SUM(E6-E7)</f>
        <v>15526</v>
      </c>
      <c r="G8" s="4">
        <v>43076</v>
      </c>
      <c r="H8">
        <v>0</v>
      </c>
      <c r="J8" s="14" t="s">
        <v>19</v>
      </c>
      <c r="K8" s="14">
        <v>240</v>
      </c>
    </row>
    <row r="9" spans="1:20" x14ac:dyDescent="0.25">
      <c r="A9" s="26" t="s">
        <v>161</v>
      </c>
      <c r="B9" s="26">
        <v>3000</v>
      </c>
      <c r="G9" s="4">
        <v>43077</v>
      </c>
      <c r="H9">
        <v>48</v>
      </c>
      <c r="J9" s="14" t="s">
        <v>106</v>
      </c>
      <c r="K9" s="14">
        <v>60</v>
      </c>
    </row>
    <row r="10" spans="1:20" x14ac:dyDescent="0.25">
      <c r="A10" t="s">
        <v>6</v>
      </c>
      <c r="B10">
        <f>SUM(B1:B9)</f>
        <v>24076</v>
      </c>
      <c r="G10" s="4">
        <v>43078</v>
      </c>
      <c r="H10">
        <v>0</v>
      </c>
      <c r="J10" s="14" t="s">
        <v>172</v>
      </c>
      <c r="K10" s="14">
        <v>40</v>
      </c>
    </row>
    <row r="11" spans="1:20" x14ac:dyDescent="0.25">
      <c r="G11" s="4">
        <v>43079</v>
      </c>
      <c r="H11">
        <v>200</v>
      </c>
      <c r="J11" s="14" t="s">
        <v>55</v>
      </c>
      <c r="K11" s="14">
        <v>110</v>
      </c>
      <c r="L11">
        <f>SUM(K7:K11)</f>
        <v>465</v>
      </c>
    </row>
    <row r="12" spans="1:20" x14ac:dyDescent="0.25">
      <c r="G12" s="4">
        <v>43080</v>
      </c>
      <c r="H12">
        <v>0</v>
      </c>
      <c r="I12" s="4">
        <v>43072</v>
      </c>
      <c r="J12" s="14" t="s">
        <v>19</v>
      </c>
      <c r="K12" s="14">
        <v>17</v>
      </c>
    </row>
    <row r="13" spans="1:20" x14ac:dyDescent="0.25">
      <c r="A13" s="4">
        <v>43070</v>
      </c>
      <c r="B13">
        <v>168</v>
      </c>
      <c r="C13" s="4">
        <v>43080</v>
      </c>
      <c r="D13">
        <v>180</v>
      </c>
      <c r="E13" s="4">
        <v>43090</v>
      </c>
      <c r="F13">
        <v>89</v>
      </c>
      <c r="G13" s="4">
        <v>43081</v>
      </c>
      <c r="H13">
        <v>27</v>
      </c>
      <c r="J13" s="14" t="s">
        <v>19</v>
      </c>
      <c r="K13" s="14">
        <v>8</v>
      </c>
    </row>
    <row r="14" spans="1:20" x14ac:dyDescent="0.25">
      <c r="A14" s="4">
        <v>43071</v>
      </c>
      <c r="B14">
        <v>465</v>
      </c>
      <c r="C14" s="4">
        <v>43081</v>
      </c>
      <c r="D14">
        <v>11</v>
      </c>
      <c r="E14" s="4">
        <v>43091</v>
      </c>
      <c r="F14">
        <v>140</v>
      </c>
      <c r="G14" s="4">
        <v>43082</v>
      </c>
      <c r="H14">
        <v>107</v>
      </c>
      <c r="J14" s="14" t="s">
        <v>53</v>
      </c>
      <c r="K14" s="14">
        <v>205</v>
      </c>
      <c r="L14">
        <f>SUM(K12:K14)</f>
        <v>230</v>
      </c>
      <c r="S14" s="25" t="s">
        <v>0</v>
      </c>
      <c r="T14" s="25">
        <v>10885</v>
      </c>
    </row>
    <row r="15" spans="1:20" x14ac:dyDescent="0.25">
      <c r="A15" s="4">
        <v>43072</v>
      </c>
      <c r="B15">
        <v>230</v>
      </c>
      <c r="C15" s="4">
        <v>43082</v>
      </c>
      <c r="D15">
        <v>15</v>
      </c>
      <c r="E15" s="4">
        <v>43092</v>
      </c>
      <c r="F15">
        <v>197</v>
      </c>
      <c r="G15" s="4">
        <v>43083</v>
      </c>
      <c r="H15">
        <v>87</v>
      </c>
      <c r="I15" s="4">
        <v>43073</v>
      </c>
      <c r="J15" s="14" t="s">
        <v>101</v>
      </c>
      <c r="K15" s="14">
        <v>10</v>
      </c>
      <c r="S15" s="25" t="s">
        <v>48</v>
      </c>
      <c r="T15" s="25">
        <v>900</v>
      </c>
    </row>
    <row r="16" spans="1:20" x14ac:dyDescent="0.25">
      <c r="A16" s="4">
        <v>43073</v>
      </c>
      <c r="B16">
        <v>182</v>
      </c>
      <c r="C16" s="4">
        <v>43083</v>
      </c>
      <c r="D16">
        <v>60</v>
      </c>
      <c r="E16" s="4">
        <v>43093</v>
      </c>
      <c r="F16">
        <v>100</v>
      </c>
      <c r="G16" s="4">
        <v>43084</v>
      </c>
      <c r="H16">
        <v>46</v>
      </c>
      <c r="J16" s="14" t="s">
        <v>173</v>
      </c>
      <c r="K16" s="14">
        <v>30</v>
      </c>
      <c r="S16" s="25" t="s">
        <v>89</v>
      </c>
      <c r="T16" s="25">
        <v>288</v>
      </c>
    </row>
    <row r="17" spans="1:20" x14ac:dyDescent="0.25">
      <c r="A17" s="4">
        <v>43074</v>
      </c>
      <c r="B17">
        <v>27</v>
      </c>
      <c r="C17" s="4">
        <v>43084</v>
      </c>
      <c r="D17">
        <v>51</v>
      </c>
      <c r="E17" s="4">
        <v>43094</v>
      </c>
      <c r="F17">
        <v>360</v>
      </c>
      <c r="G17" s="4">
        <v>43085</v>
      </c>
      <c r="H17">
        <v>57</v>
      </c>
      <c r="J17" s="14" t="s">
        <v>54</v>
      </c>
      <c r="K17" s="14">
        <v>15</v>
      </c>
      <c r="S17" s="25" t="s">
        <v>47</v>
      </c>
      <c r="T17" s="25">
        <v>1535</v>
      </c>
    </row>
    <row r="18" spans="1:20" x14ac:dyDescent="0.25">
      <c r="A18" s="4">
        <v>43075</v>
      </c>
      <c r="B18">
        <v>80</v>
      </c>
      <c r="C18" s="4">
        <v>43085</v>
      </c>
      <c r="D18">
        <v>114</v>
      </c>
      <c r="E18" s="4">
        <v>43095</v>
      </c>
      <c r="F18">
        <v>215</v>
      </c>
      <c r="G18" s="4">
        <v>43086</v>
      </c>
      <c r="H18">
        <v>0</v>
      </c>
      <c r="J18" s="14" t="s">
        <v>164</v>
      </c>
      <c r="K18" s="14">
        <v>80</v>
      </c>
      <c r="S18" s="25" t="s">
        <v>6</v>
      </c>
      <c r="T18" s="25">
        <f>SUM(T14:T17)</f>
        <v>13608</v>
      </c>
    </row>
    <row r="19" spans="1:20" x14ac:dyDescent="0.25">
      <c r="A19" s="4">
        <v>43076</v>
      </c>
      <c r="B19">
        <v>1135</v>
      </c>
      <c r="C19" s="4">
        <v>43086</v>
      </c>
      <c r="D19">
        <v>279</v>
      </c>
      <c r="E19" s="4">
        <v>43096</v>
      </c>
      <c r="F19">
        <v>226</v>
      </c>
      <c r="G19" s="4">
        <v>43087</v>
      </c>
      <c r="H19">
        <v>0</v>
      </c>
      <c r="J19" s="14" t="s">
        <v>61</v>
      </c>
      <c r="K19" s="14">
        <v>47</v>
      </c>
      <c r="L19">
        <f>SUM(K15:K19)</f>
        <v>182</v>
      </c>
      <c r="S19" s="25" t="s">
        <v>141</v>
      </c>
      <c r="T19" s="25">
        <v>2722</v>
      </c>
    </row>
    <row r="20" spans="1:20" x14ac:dyDescent="0.25">
      <c r="A20" s="4">
        <v>43077</v>
      </c>
      <c r="B20">
        <v>97</v>
      </c>
      <c r="C20" s="4">
        <v>43087</v>
      </c>
      <c r="D20">
        <v>457</v>
      </c>
      <c r="E20" s="4">
        <v>43097</v>
      </c>
      <c r="F20">
        <v>240</v>
      </c>
      <c r="G20" s="4">
        <v>43088</v>
      </c>
      <c r="H20">
        <v>139</v>
      </c>
      <c r="I20" s="4">
        <v>43074</v>
      </c>
      <c r="J20" s="14" t="s">
        <v>101</v>
      </c>
      <c r="K20" s="14">
        <v>10</v>
      </c>
    </row>
    <row r="21" spans="1:20" x14ac:dyDescent="0.25">
      <c r="A21" s="4">
        <v>43078</v>
      </c>
      <c r="B21">
        <v>212</v>
      </c>
      <c r="C21" s="4">
        <v>43088</v>
      </c>
      <c r="D21">
        <v>0</v>
      </c>
      <c r="E21" s="4">
        <v>43098</v>
      </c>
      <c r="F21">
        <v>320</v>
      </c>
      <c r="G21" s="4">
        <v>43089</v>
      </c>
      <c r="H21">
        <v>133</v>
      </c>
      <c r="J21" s="14" t="s">
        <v>19</v>
      </c>
      <c r="K21" s="14">
        <v>17</v>
      </c>
    </row>
    <row r="22" spans="1:20" x14ac:dyDescent="0.25">
      <c r="A22" s="4">
        <v>43079</v>
      </c>
      <c r="B22">
        <v>154</v>
      </c>
      <c r="C22" s="4">
        <v>43089</v>
      </c>
      <c r="D22">
        <v>200</v>
      </c>
      <c r="E22" s="4">
        <v>43099</v>
      </c>
      <c r="F22">
        <v>628</v>
      </c>
      <c r="G22" s="4">
        <v>43090</v>
      </c>
      <c r="H22">
        <v>151</v>
      </c>
      <c r="J22" s="13" t="s">
        <v>118</v>
      </c>
      <c r="K22" s="13">
        <v>20</v>
      </c>
      <c r="T22" s="25"/>
    </row>
    <row r="23" spans="1:20" x14ac:dyDescent="0.25">
      <c r="E23" s="4">
        <v>43100</v>
      </c>
      <c r="F23">
        <v>80</v>
      </c>
      <c r="G23" s="4">
        <v>43091</v>
      </c>
      <c r="H23">
        <v>42</v>
      </c>
      <c r="J23" s="13" t="s">
        <v>54</v>
      </c>
      <c r="K23" s="13">
        <v>22</v>
      </c>
    </row>
    <row r="24" spans="1:20" x14ac:dyDescent="0.25">
      <c r="B24">
        <f>SUM(B13:B22)</f>
        <v>2750</v>
      </c>
      <c r="D24">
        <f>SUM(D13:D22)</f>
        <v>1367</v>
      </c>
      <c r="F24">
        <f>SUM(F13:F23)</f>
        <v>2595</v>
      </c>
      <c r="G24" s="4">
        <v>43092</v>
      </c>
      <c r="H24">
        <v>70</v>
      </c>
      <c r="I24" s="4">
        <v>43075</v>
      </c>
      <c r="J24" s="14" t="s">
        <v>119</v>
      </c>
      <c r="K24" s="14">
        <v>50</v>
      </c>
    </row>
    <row r="25" spans="1:20" x14ac:dyDescent="0.25">
      <c r="A25" s="65" t="s">
        <v>6</v>
      </c>
      <c r="B25" s="65"/>
      <c r="C25" s="65"/>
      <c r="D25" s="65">
        <f>SUM(F13:F23,D13:D22,B13:B22)</f>
        <v>6712</v>
      </c>
      <c r="E25" s="65"/>
      <c r="F25" s="65"/>
      <c r="G25" s="4">
        <v>43093</v>
      </c>
      <c r="H25">
        <v>0</v>
      </c>
      <c r="J25" s="14" t="s">
        <v>174</v>
      </c>
      <c r="K25" s="14">
        <v>10</v>
      </c>
    </row>
    <row r="26" spans="1:20" x14ac:dyDescent="0.25">
      <c r="G26" s="4">
        <v>43094</v>
      </c>
      <c r="H26">
        <v>0</v>
      </c>
      <c r="J26" s="14" t="s">
        <v>89</v>
      </c>
      <c r="K26" s="14">
        <v>20</v>
      </c>
    </row>
    <row r="27" spans="1:20" x14ac:dyDescent="0.25">
      <c r="G27" s="4">
        <v>43095</v>
      </c>
      <c r="H27">
        <v>102</v>
      </c>
      <c r="I27" s="4">
        <v>43076</v>
      </c>
      <c r="J27" s="14" t="s">
        <v>175</v>
      </c>
      <c r="K27" s="14">
        <v>80</v>
      </c>
    </row>
    <row r="28" spans="1:20" x14ac:dyDescent="0.25">
      <c r="G28" s="4">
        <v>43096</v>
      </c>
      <c r="H28">
        <v>20</v>
      </c>
      <c r="J28" s="14" t="s">
        <v>54</v>
      </c>
      <c r="K28" s="14">
        <v>20</v>
      </c>
    </row>
    <row r="29" spans="1:20" x14ac:dyDescent="0.25">
      <c r="G29" s="4">
        <v>43097</v>
      </c>
      <c r="H29">
        <v>26</v>
      </c>
      <c r="J29" s="14" t="s">
        <v>172</v>
      </c>
      <c r="K29" s="14">
        <v>70</v>
      </c>
    </row>
    <row r="30" spans="1:20" x14ac:dyDescent="0.25">
      <c r="G30" s="4">
        <v>43098</v>
      </c>
      <c r="H30">
        <v>100</v>
      </c>
      <c r="J30" s="14" t="s">
        <v>146</v>
      </c>
      <c r="K30" s="14">
        <v>100</v>
      </c>
    </row>
    <row r="31" spans="1:20" x14ac:dyDescent="0.25">
      <c r="G31" s="4">
        <v>43099</v>
      </c>
      <c r="H31">
        <v>0</v>
      </c>
      <c r="J31" s="14" t="s">
        <v>176</v>
      </c>
      <c r="K31" s="14">
        <v>290</v>
      </c>
    </row>
    <row r="32" spans="1:20" x14ac:dyDescent="0.25">
      <c r="G32" s="4">
        <v>43100</v>
      </c>
      <c r="H32">
        <v>0</v>
      </c>
      <c r="J32" s="14" t="s">
        <v>89</v>
      </c>
      <c r="K32" s="14">
        <v>45</v>
      </c>
    </row>
    <row r="33" spans="8:12" x14ac:dyDescent="0.25">
      <c r="H33">
        <f>SUM(H2:H32)</f>
        <v>1458</v>
      </c>
      <c r="J33" s="14" t="s">
        <v>118</v>
      </c>
      <c r="K33" s="14">
        <v>30</v>
      </c>
    </row>
    <row r="34" spans="8:12" x14ac:dyDescent="0.25">
      <c r="J34" s="14" t="s">
        <v>177</v>
      </c>
      <c r="K34" s="14">
        <v>500</v>
      </c>
      <c r="L34">
        <f>SUM(K27:K34)</f>
        <v>1135</v>
      </c>
    </row>
    <row r="35" spans="8:12" x14ac:dyDescent="0.25">
      <c r="I35" s="4">
        <v>43077</v>
      </c>
      <c r="J35" s="14" t="s">
        <v>19</v>
      </c>
      <c r="K35" s="14">
        <v>27</v>
      </c>
    </row>
    <row r="36" spans="8:12" x14ac:dyDescent="0.25">
      <c r="J36" s="14" t="s">
        <v>178</v>
      </c>
      <c r="K36" s="14">
        <v>70</v>
      </c>
    </row>
    <row r="37" spans="8:12" x14ac:dyDescent="0.25">
      <c r="J37" s="13" t="s">
        <v>55</v>
      </c>
      <c r="K37" s="13">
        <v>36</v>
      </c>
    </row>
    <row r="38" spans="8:12" x14ac:dyDescent="0.25">
      <c r="J38" s="13" t="s">
        <v>54</v>
      </c>
      <c r="K38" s="13">
        <v>12</v>
      </c>
      <c r="L38">
        <f>SUM(K35:K38)</f>
        <v>145</v>
      </c>
    </row>
    <row r="39" spans="8:12" x14ac:dyDescent="0.25">
      <c r="I39" s="4">
        <v>43078</v>
      </c>
      <c r="J39" s="14" t="s">
        <v>19</v>
      </c>
      <c r="K39" s="14">
        <v>17</v>
      </c>
    </row>
    <row r="40" spans="8:12" x14ac:dyDescent="0.25">
      <c r="J40" s="14" t="s">
        <v>53</v>
      </c>
      <c r="K40" s="14">
        <v>140</v>
      </c>
    </row>
    <row r="41" spans="8:12" x14ac:dyDescent="0.25">
      <c r="J41" s="14" t="s">
        <v>60</v>
      </c>
      <c r="K41" s="14">
        <v>15</v>
      </c>
    </row>
    <row r="42" spans="8:12" x14ac:dyDescent="0.25">
      <c r="J42" s="14" t="s">
        <v>55</v>
      </c>
      <c r="K42" s="14">
        <v>40</v>
      </c>
      <c r="L42">
        <f>SUM(K39:K42)</f>
        <v>212</v>
      </c>
    </row>
    <row r="43" spans="8:12" x14ac:dyDescent="0.25">
      <c r="I43" s="4">
        <v>43079</v>
      </c>
      <c r="J43" s="14" t="s">
        <v>19</v>
      </c>
      <c r="K43" s="14">
        <v>17</v>
      </c>
    </row>
    <row r="44" spans="8:12" x14ac:dyDescent="0.25">
      <c r="J44" s="14" t="s">
        <v>60</v>
      </c>
      <c r="K44" s="14">
        <v>15</v>
      </c>
    </row>
    <row r="45" spans="8:12" x14ac:dyDescent="0.25">
      <c r="J45" s="14" t="s">
        <v>19</v>
      </c>
      <c r="K45" s="14">
        <v>17</v>
      </c>
    </row>
    <row r="46" spans="8:12" x14ac:dyDescent="0.25">
      <c r="J46" s="14" t="s">
        <v>58</v>
      </c>
      <c r="K46" s="14">
        <v>15</v>
      </c>
    </row>
    <row r="47" spans="8:12" x14ac:dyDescent="0.25">
      <c r="J47" s="14" t="s">
        <v>172</v>
      </c>
      <c r="K47" s="14">
        <v>70</v>
      </c>
    </row>
    <row r="48" spans="8:12" x14ac:dyDescent="0.25">
      <c r="J48" s="13" t="s">
        <v>55</v>
      </c>
      <c r="K48" s="13">
        <v>200</v>
      </c>
    </row>
    <row r="49" spans="9:12" x14ac:dyDescent="0.25">
      <c r="J49" s="14" t="s">
        <v>180</v>
      </c>
      <c r="K49" s="14">
        <v>20</v>
      </c>
      <c r="L49">
        <f>SUM(K43:K47,K49)</f>
        <v>154</v>
      </c>
    </row>
    <row r="50" spans="9:12" x14ac:dyDescent="0.25">
      <c r="I50" s="4">
        <v>43080</v>
      </c>
      <c r="J50" s="14" t="s">
        <v>144</v>
      </c>
      <c r="K50" s="14">
        <v>100</v>
      </c>
    </row>
    <row r="51" spans="9:12" x14ac:dyDescent="0.25">
      <c r="J51" s="14" t="s">
        <v>181</v>
      </c>
      <c r="K51" s="14">
        <v>40</v>
      </c>
    </row>
    <row r="52" spans="9:12" x14ac:dyDescent="0.25">
      <c r="J52" s="14" t="s">
        <v>77</v>
      </c>
      <c r="K52" s="14">
        <v>10</v>
      </c>
    </row>
    <row r="53" spans="9:12" x14ac:dyDescent="0.25">
      <c r="J53" s="14" t="s">
        <v>174</v>
      </c>
      <c r="K53" s="14">
        <v>30</v>
      </c>
      <c r="L53">
        <f>SUM(K50:K53)</f>
        <v>180</v>
      </c>
    </row>
    <row r="54" spans="9:12" x14ac:dyDescent="0.25">
      <c r="I54" s="4">
        <v>43081</v>
      </c>
      <c r="J54" s="14" t="s">
        <v>19</v>
      </c>
      <c r="K54" s="14">
        <v>11</v>
      </c>
    </row>
    <row r="55" spans="9:12" x14ac:dyDescent="0.25">
      <c r="J55" s="13" t="s">
        <v>55</v>
      </c>
      <c r="K55" s="13">
        <v>27</v>
      </c>
    </row>
    <row r="56" spans="9:12" x14ac:dyDescent="0.25">
      <c r="I56" s="4">
        <v>43082</v>
      </c>
      <c r="J56" s="14" t="s">
        <v>19</v>
      </c>
      <c r="K56" s="14">
        <v>15</v>
      </c>
    </row>
    <row r="57" spans="9:12" x14ac:dyDescent="0.25">
      <c r="J57" s="13" t="s">
        <v>75</v>
      </c>
      <c r="K57" s="13">
        <v>17</v>
      </c>
    </row>
    <row r="58" spans="9:12" x14ac:dyDescent="0.25">
      <c r="J58" s="13" t="s">
        <v>53</v>
      </c>
      <c r="K58" s="13">
        <v>90</v>
      </c>
    </row>
    <row r="59" spans="9:12" x14ac:dyDescent="0.25">
      <c r="I59" s="4">
        <v>43083</v>
      </c>
      <c r="J59" s="13" t="s">
        <v>183</v>
      </c>
      <c r="K59" s="13">
        <v>23</v>
      </c>
    </row>
    <row r="60" spans="9:12" x14ac:dyDescent="0.25">
      <c r="J60" s="14" t="s">
        <v>19</v>
      </c>
      <c r="K60" s="14">
        <v>15</v>
      </c>
    </row>
    <row r="61" spans="9:12" x14ac:dyDescent="0.25">
      <c r="J61" s="13" t="s">
        <v>60</v>
      </c>
      <c r="K61" s="13">
        <v>17</v>
      </c>
    </row>
    <row r="62" spans="9:12" x14ac:dyDescent="0.25">
      <c r="J62" s="13" t="s">
        <v>54</v>
      </c>
      <c r="K62" s="13">
        <v>47</v>
      </c>
    </row>
    <row r="63" spans="9:12" x14ac:dyDescent="0.25">
      <c r="J63" s="14" t="s">
        <v>55</v>
      </c>
      <c r="K63" s="14">
        <v>45</v>
      </c>
    </row>
    <row r="64" spans="9:12" x14ac:dyDescent="0.25">
      <c r="I64" s="4">
        <v>43084</v>
      </c>
      <c r="J64" s="13" t="s">
        <v>184</v>
      </c>
      <c r="K64" s="13">
        <v>23</v>
      </c>
    </row>
    <row r="65" spans="9:12" x14ac:dyDescent="0.25">
      <c r="J65" s="13" t="s">
        <v>172</v>
      </c>
      <c r="K65" s="13">
        <v>23</v>
      </c>
    </row>
    <row r="66" spans="9:12" x14ac:dyDescent="0.25">
      <c r="J66" s="14" t="s">
        <v>19</v>
      </c>
      <c r="K66" s="14">
        <v>11</v>
      </c>
    </row>
    <row r="67" spans="9:12" x14ac:dyDescent="0.25">
      <c r="J67" s="14" t="s">
        <v>54</v>
      </c>
      <c r="K67" s="14">
        <v>40</v>
      </c>
    </row>
    <row r="68" spans="9:12" x14ac:dyDescent="0.25">
      <c r="I68" s="4">
        <v>43085</v>
      </c>
      <c r="J68" s="14" t="s">
        <v>101</v>
      </c>
      <c r="K68" s="14">
        <v>30</v>
      </c>
    </row>
    <row r="69" spans="9:12" x14ac:dyDescent="0.25">
      <c r="J69" s="14" t="s">
        <v>60</v>
      </c>
      <c r="K69" s="14">
        <v>44</v>
      </c>
    </row>
    <row r="70" spans="9:12" x14ac:dyDescent="0.25">
      <c r="J70" s="13" t="s">
        <v>54</v>
      </c>
      <c r="K70" s="13">
        <v>12</v>
      </c>
    </row>
    <row r="71" spans="9:12" x14ac:dyDescent="0.25">
      <c r="J71" s="14" t="s">
        <v>185</v>
      </c>
      <c r="K71" s="14">
        <v>40</v>
      </c>
    </row>
    <row r="72" spans="9:12" x14ac:dyDescent="0.25">
      <c r="J72" s="13" t="s">
        <v>55</v>
      </c>
      <c r="K72" s="13">
        <v>45</v>
      </c>
    </row>
    <row r="73" spans="9:12" x14ac:dyDescent="0.25">
      <c r="I73" s="4">
        <v>43086</v>
      </c>
      <c r="J73" s="14" t="s">
        <v>184</v>
      </c>
      <c r="K73" s="14">
        <v>110</v>
      </c>
    </row>
    <row r="74" spans="9:12" x14ac:dyDescent="0.25">
      <c r="J74" s="14" t="s">
        <v>19</v>
      </c>
      <c r="K74" s="14">
        <v>19</v>
      </c>
    </row>
    <row r="75" spans="9:12" x14ac:dyDescent="0.25">
      <c r="J75" s="14" t="s">
        <v>187</v>
      </c>
      <c r="K75" s="14">
        <v>50</v>
      </c>
    </row>
    <row r="76" spans="9:12" x14ac:dyDescent="0.25">
      <c r="J76" s="14" t="s">
        <v>19</v>
      </c>
      <c r="K76" s="14">
        <v>15</v>
      </c>
    </row>
    <row r="77" spans="9:12" x14ac:dyDescent="0.25">
      <c r="J77" s="14" t="s">
        <v>55</v>
      </c>
      <c r="K77" s="14">
        <v>85</v>
      </c>
      <c r="L77">
        <f>SUM(K73:K77)</f>
        <v>279</v>
      </c>
    </row>
    <row r="78" spans="9:12" x14ac:dyDescent="0.25">
      <c r="I78" s="4">
        <v>43087</v>
      </c>
      <c r="J78" s="14" t="s">
        <v>75</v>
      </c>
      <c r="K78" s="14">
        <v>80</v>
      </c>
    </row>
    <row r="79" spans="9:12" x14ac:dyDescent="0.25">
      <c r="J79" s="14" t="s">
        <v>155</v>
      </c>
      <c r="K79" s="14">
        <v>22</v>
      </c>
    </row>
    <row r="80" spans="9:12" x14ac:dyDescent="0.25">
      <c r="J80" s="14" t="s">
        <v>55</v>
      </c>
      <c r="K80" s="14">
        <v>355</v>
      </c>
      <c r="L80">
        <f>SUM(K78:K80)</f>
        <v>457</v>
      </c>
    </row>
    <row r="81" spans="9:11" x14ac:dyDescent="0.25">
      <c r="I81" s="4">
        <v>43088</v>
      </c>
      <c r="J81" s="13" t="s">
        <v>75</v>
      </c>
      <c r="K81" s="13">
        <v>50</v>
      </c>
    </row>
    <row r="82" spans="9:11" x14ac:dyDescent="0.25">
      <c r="J82" s="13" t="s">
        <v>53</v>
      </c>
      <c r="K82" s="13">
        <v>69</v>
      </c>
    </row>
    <row r="83" spans="9:11" x14ac:dyDescent="0.25">
      <c r="J83" s="13" t="s">
        <v>58</v>
      </c>
      <c r="K83" s="13">
        <v>20</v>
      </c>
    </row>
    <row r="84" spans="9:11" x14ac:dyDescent="0.25">
      <c r="I84" s="4">
        <v>43089</v>
      </c>
      <c r="J84" s="14" t="s">
        <v>188</v>
      </c>
      <c r="K84" s="14">
        <v>60</v>
      </c>
    </row>
    <row r="85" spans="9:11" x14ac:dyDescent="0.25">
      <c r="J85" s="14" t="s">
        <v>61</v>
      </c>
      <c r="K85" s="14">
        <v>100</v>
      </c>
    </row>
    <row r="86" spans="9:11" x14ac:dyDescent="0.25">
      <c r="J86" s="14" t="s">
        <v>101</v>
      </c>
      <c r="K86" s="14">
        <v>40</v>
      </c>
    </row>
    <row r="87" spans="9:11" x14ac:dyDescent="0.25">
      <c r="J87" s="13" t="s">
        <v>189</v>
      </c>
      <c r="K87" s="13">
        <v>29</v>
      </c>
    </row>
    <row r="88" spans="9:11" x14ac:dyDescent="0.25">
      <c r="J88" s="13" t="s">
        <v>164</v>
      </c>
      <c r="K88" s="13">
        <v>92</v>
      </c>
    </row>
    <row r="89" spans="9:11" x14ac:dyDescent="0.25">
      <c r="J89" s="13" t="s">
        <v>54</v>
      </c>
      <c r="K89" s="13">
        <v>12</v>
      </c>
    </row>
    <row r="90" spans="9:11" x14ac:dyDescent="0.25">
      <c r="I90" s="4">
        <v>43090</v>
      </c>
      <c r="J90" s="13" t="s">
        <v>190</v>
      </c>
      <c r="K90" s="13">
        <v>46</v>
      </c>
    </row>
    <row r="91" spans="9:11" x14ac:dyDescent="0.25">
      <c r="J91" s="14" t="s">
        <v>191</v>
      </c>
      <c r="K91" s="14">
        <v>74</v>
      </c>
    </row>
    <row r="92" spans="9:11" x14ac:dyDescent="0.25">
      <c r="J92" s="14" t="s">
        <v>54</v>
      </c>
      <c r="K92" s="14">
        <v>15</v>
      </c>
    </row>
    <row r="93" spans="9:11" x14ac:dyDescent="0.25">
      <c r="J93" s="13" t="s">
        <v>58</v>
      </c>
      <c r="K93" s="13">
        <v>105</v>
      </c>
    </row>
    <row r="94" spans="9:11" x14ac:dyDescent="0.25">
      <c r="I94" s="4">
        <v>43091</v>
      </c>
      <c r="J94" s="13" t="s">
        <v>192</v>
      </c>
      <c r="K94" s="13">
        <v>42</v>
      </c>
    </row>
    <row r="95" spans="9:11" x14ac:dyDescent="0.25">
      <c r="J95" s="14" t="s">
        <v>101</v>
      </c>
      <c r="K95" s="14">
        <v>20</v>
      </c>
    </row>
    <row r="96" spans="9:11" x14ac:dyDescent="0.25">
      <c r="J96" s="14" t="s">
        <v>60</v>
      </c>
      <c r="K96" s="14">
        <v>15</v>
      </c>
    </row>
    <row r="97" spans="4:11" x14ac:dyDescent="0.25">
      <c r="J97" s="14" t="s">
        <v>55</v>
      </c>
      <c r="K97" s="14">
        <v>65</v>
      </c>
    </row>
    <row r="98" spans="4:11" x14ac:dyDescent="0.25">
      <c r="J98" s="14" t="s">
        <v>88</v>
      </c>
      <c r="K98" s="14">
        <v>40</v>
      </c>
    </row>
    <row r="99" spans="4:11" x14ac:dyDescent="0.25">
      <c r="I99" s="4">
        <v>43092</v>
      </c>
      <c r="J99" s="14" t="s">
        <v>82</v>
      </c>
      <c r="K99" s="14">
        <v>30</v>
      </c>
    </row>
    <row r="100" spans="4:11" x14ac:dyDescent="0.25">
      <c r="J100" s="14" t="s">
        <v>193</v>
      </c>
      <c r="K100" s="14">
        <v>117</v>
      </c>
    </row>
    <row r="101" spans="4:11" x14ac:dyDescent="0.25">
      <c r="J101" s="13" t="s">
        <v>55</v>
      </c>
      <c r="K101" s="13">
        <v>70</v>
      </c>
    </row>
    <row r="102" spans="4:11" x14ac:dyDescent="0.25">
      <c r="J102" s="14" t="s">
        <v>54</v>
      </c>
      <c r="K102" s="14">
        <v>20</v>
      </c>
    </row>
    <row r="103" spans="4:11" x14ac:dyDescent="0.25">
      <c r="J103" s="14" t="s">
        <v>164</v>
      </c>
      <c r="K103" s="14">
        <v>20</v>
      </c>
    </row>
    <row r="104" spans="4:11" x14ac:dyDescent="0.25">
      <c r="J104" s="14" t="s">
        <v>54</v>
      </c>
      <c r="K104" s="14">
        <v>10</v>
      </c>
    </row>
    <row r="105" spans="4:11" x14ac:dyDescent="0.25">
      <c r="I105" s="4">
        <v>43093</v>
      </c>
      <c r="J105" s="14" t="s">
        <v>196</v>
      </c>
      <c r="K105" s="14">
        <v>100</v>
      </c>
    </row>
    <row r="106" spans="4:11" x14ac:dyDescent="0.25">
      <c r="I106" s="4">
        <v>43094</v>
      </c>
      <c r="J106" s="14" t="s">
        <v>197</v>
      </c>
      <c r="K106" s="14">
        <v>200</v>
      </c>
    </row>
    <row r="107" spans="4:11" x14ac:dyDescent="0.25">
      <c r="J107" s="14" t="s">
        <v>55</v>
      </c>
      <c r="K107" s="14">
        <v>160</v>
      </c>
    </row>
    <row r="108" spans="4:11" x14ac:dyDescent="0.25">
      <c r="I108" s="4">
        <v>43095</v>
      </c>
      <c r="J108" s="14" t="s">
        <v>53</v>
      </c>
      <c r="K108" s="14">
        <v>135</v>
      </c>
    </row>
    <row r="109" spans="4:11" x14ac:dyDescent="0.25">
      <c r="J109" s="13" t="s">
        <v>60</v>
      </c>
      <c r="K109" s="13">
        <v>70</v>
      </c>
    </row>
    <row r="110" spans="4:11" x14ac:dyDescent="0.25">
      <c r="J110" s="14" t="s">
        <v>164</v>
      </c>
      <c r="K110" s="14">
        <v>80</v>
      </c>
    </row>
    <row r="111" spans="4:11" x14ac:dyDescent="0.25">
      <c r="D111" t="s">
        <v>150</v>
      </c>
      <c r="E111">
        <v>3046</v>
      </c>
      <c r="J111" s="13" t="s">
        <v>54</v>
      </c>
      <c r="K111" s="13">
        <v>32</v>
      </c>
    </row>
    <row r="112" spans="4:11" x14ac:dyDescent="0.25">
      <c r="D112" t="s">
        <v>102</v>
      </c>
      <c r="E112">
        <v>500</v>
      </c>
      <c r="I112" s="4">
        <v>43096</v>
      </c>
      <c r="J112" s="14" t="s">
        <v>198</v>
      </c>
      <c r="K112" s="14">
        <v>9</v>
      </c>
    </row>
    <row r="113" spans="4:12" x14ac:dyDescent="0.25">
      <c r="D113" t="s">
        <v>205</v>
      </c>
      <c r="E113">
        <v>500</v>
      </c>
      <c r="J113" s="14" t="s">
        <v>60</v>
      </c>
      <c r="K113" s="14">
        <v>45</v>
      </c>
    </row>
    <row r="114" spans="4:12" x14ac:dyDescent="0.25">
      <c r="E114">
        <v>2046</v>
      </c>
      <c r="J114" s="14" t="s">
        <v>53</v>
      </c>
      <c r="K114" s="14">
        <v>70</v>
      </c>
    </row>
    <row r="115" spans="4:12" x14ac:dyDescent="0.25">
      <c r="J115" s="13" t="s">
        <v>54</v>
      </c>
      <c r="K115" s="13">
        <v>20</v>
      </c>
    </row>
    <row r="116" spans="4:12" x14ac:dyDescent="0.25">
      <c r="J116" s="14" t="s">
        <v>199</v>
      </c>
      <c r="K116" s="14">
        <v>92</v>
      </c>
    </row>
    <row r="117" spans="4:12" x14ac:dyDescent="0.25">
      <c r="J117" s="14" t="s">
        <v>54</v>
      </c>
      <c r="K117" s="14">
        <v>10</v>
      </c>
      <c r="L117">
        <f>SUM(K116:K117,K114,K113,K112)</f>
        <v>226</v>
      </c>
    </row>
    <row r="118" spans="4:12" x14ac:dyDescent="0.25">
      <c r="I118" s="4">
        <v>43097</v>
      </c>
      <c r="J118" s="14" t="s">
        <v>58</v>
      </c>
      <c r="K118" s="14">
        <v>15</v>
      </c>
    </row>
    <row r="119" spans="4:12" x14ac:dyDescent="0.25">
      <c r="J119" s="13" t="s">
        <v>55</v>
      </c>
      <c r="K119" s="13">
        <v>26</v>
      </c>
    </row>
    <row r="120" spans="4:12" x14ac:dyDescent="0.25">
      <c r="J120" s="14" t="s">
        <v>204</v>
      </c>
      <c r="K120" s="14">
        <v>225</v>
      </c>
    </row>
    <row r="121" spans="4:12" x14ac:dyDescent="0.25">
      <c r="I121" s="4">
        <v>43098</v>
      </c>
      <c r="J121" s="14" t="s">
        <v>58</v>
      </c>
      <c r="K121" s="14">
        <v>15</v>
      </c>
    </row>
    <row r="122" spans="4:12" x14ac:dyDescent="0.25">
      <c r="J122" s="13" t="s">
        <v>88</v>
      </c>
      <c r="K122" s="13">
        <v>100</v>
      </c>
    </row>
    <row r="123" spans="4:12" x14ac:dyDescent="0.25">
      <c r="J123" s="14" t="s">
        <v>197</v>
      </c>
      <c r="K123" s="14">
        <v>305</v>
      </c>
    </row>
    <row r="124" spans="4:12" x14ac:dyDescent="0.25">
      <c r="I124" s="4">
        <v>43099</v>
      </c>
      <c r="J124" s="14" t="s">
        <v>83</v>
      </c>
      <c r="K124" s="14">
        <v>44</v>
      </c>
    </row>
    <row r="125" spans="4:12" x14ac:dyDescent="0.25">
      <c r="J125" s="14" t="s">
        <v>102</v>
      </c>
      <c r="K125" s="14">
        <v>200</v>
      </c>
    </row>
    <row r="126" spans="4:12" x14ac:dyDescent="0.25">
      <c r="J126" s="14" t="s">
        <v>206</v>
      </c>
      <c r="K126" s="14">
        <v>27</v>
      </c>
    </row>
    <row r="127" spans="4:12" x14ac:dyDescent="0.25">
      <c r="J127" s="14" t="s">
        <v>207</v>
      </c>
      <c r="K127" s="14">
        <v>80</v>
      </c>
    </row>
    <row r="128" spans="4:12" x14ac:dyDescent="0.25">
      <c r="J128" s="14" t="s">
        <v>208</v>
      </c>
      <c r="K128" s="14">
        <v>40</v>
      </c>
    </row>
    <row r="129" spans="9:12" x14ac:dyDescent="0.25">
      <c r="J129" s="14" t="s">
        <v>209</v>
      </c>
      <c r="K129" s="14">
        <v>20</v>
      </c>
    </row>
    <row r="130" spans="9:12" x14ac:dyDescent="0.25">
      <c r="J130" s="14" t="s">
        <v>119</v>
      </c>
      <c r="K130" s="14">
        <v>45</v>
      </c>
    </row>
    <row r="131" spans="9:12" x14ac:dyDescent="0.25">
      <c r="J131" s="14" t="s">
        <v>106</v>
      </c>
      <c r="K131" s="14">
        <v>110</v>
      </c>
      <c r="L131">
        <f>SUM(K124:K132)</f>
        <v>628</v>
      </c>
    </row>
    <row r="132" spans="9:12" x14ac:dyDescent="0.25">
      <c r="J132" s="14" t="s">
        <v>55</v>
      </c>
      <c r="K132" s="14">
        <v>62</v>
      </c>
    </row>
    <row r="133" spans="9:12" x14ac:dyDescent="0.25">
      <c r="I133" s="4">
        <v>43465</v>
      </c>
      <c r="J133" s="14" t="s">
        <v>210</v>
      </c>
      <c r="K133" s="14">
        <v>80</v>
      </c>
    </row>
  </sheetData>
  <mergeCells count="6">
    <mergeCell ref="N1:S1"/>
    <mergeCell ref="N2:P2"/>
    <mergeCell ref="Q2:S2"/>
    <mergeCell ref="G1:H1"/>
    <mergeCell ref="A25:C25"/>
    <mergeCell ref="D25:F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5"/>
  <sheetViews>
    <sheetView workbookViewId="0">
      <selection activeCell="A9" sqref="A9"/>
    </sheetView>
  </sheetViews>
  <sheetFormatPr defaultRowHeight="15" x14ac:dyDescent="0.25"/>
  <cols>
    <col min="1" max="1" width="12.28515625" customWidth="1"/>
  </cols>
  <sheetData>
    <row r="1" spans="1:20" x14ac:dyDescent="0.25">
      <c r="A1" s="15" t="s">
        <v>0</v>
      </c>
      <c r="B1" s="15">
        <v>3142</v>
      </c>
      <c r="D1" t="s">
        <v>7</v>
      </c>
      <c r="E1">
        <v>47123</v>
      </c>
      <c r="G1" s="62" t="s">
        <v>16</v>
      </c>
      <c r="H1" s="62"/>
      <c r="I1" s="4">
        <v>43101</v>
      </c>
      <c r="J1" t="s">
        <v>75</v>
      </c>
      <c r="K1">
        <v>35</v>
      </c>
      <c r="N1" s="56" t="s">
        <v>18</v>
      </c>
      <c r="O1" s="57"/>
      <c r="P1" s="57"/>
      <c r="Q1" s="57"/>
      <c r="R1" s="57"/>
      <c r="S1" s="58"/>
    </row>
    <row r="2" spans="1:20" x14ac:dyDescent="0.25">
      <c r="A2" s="15" t="s">
        <v>1</v>
      </c>
      <c r="B2" s="15">
        <v>1500</v>
      </c>
      <c r="D2" t="s">
        <v>8</v>
      </c>
      <c r="E2">
        <v>2046</v>
      </c>
      <c r="G2" s="4">
        <v>43101</v>
      </c>
      <c r="H2">
        <v>0</v>
      </c>
      <c r="J2" t="s">
        <v>88</v>
      </c>
      <c r="K2">
        <v>110</v>
      </c>
      <c r="N2" s="63" t="s">
        <v>171</v>
      </c>
      <c r="O2" s="55"/>
      <c r="P2" s="55"/>
      <c r="Q2" s="55" t="s">
        <v>110</v>
      </c>
      <c r="R2" s="55"/>
      <c r="S2" s="64"/>
    </row>
    <row r="3" spans="1:20" x14ac:dyDescent="0.25">
      <c r="A3" s="15" t="s">
        <v>216</v>
      </c>
      <c r="B3" s="15">
        <v>1000</v>
      </c>
      <c r="D3" t="s">
        <v>34</v>
      </c>
      <c r="E3">
        <f>SUM(E1:E2)</f>
        <v>49169</v>
      </c>
      <c r="G3" s="4">
        <v>43102</v>
      </c>
      <c r="H3">
        <v>0</v>
      </c>
      <c r="J3" t="s">
        <v>60</v>
      </c>
      <c r="K3">
        <v>35</v>
      </c>
      <c r="N3" s="4">
        <v>43086</v>
      </c>
      <c r="O3" t="s">
        <v>81</v>
      </c>
      <c r="P3">
        <v>750</v>
      </c>
      <c r="Q3" s="4">
        <v>43109</v>
      </c>
      <c r="R3" t="s">
        <v>215</v>
      </c>
      <c r="S3">
        <v>150</v>
      </c>
    </row>
    <row r="4" spans="1:20" x14ac:dyDescent="0.25">
      <c r="A4" s="10" t="s">
        <v>13</v>
      </c>
      <c r="B4" s="10">
        <v>589</v>
      </c>
      <c r="G4" s="4">
        <v>43103</v>
      </c>
      <c r="H4">
        <v>64</v>
      </c>
      <c r="I4" s="4">
        <v>43102</v>
      </c>
      <c r="J4" t="s">
        <v>92</v>
      </c>
      <c r="K4">
        <v>10</v>
      </c>
      <c r="N4" s="4">
        <v>43098</v>
      </c>
      <c r="O4" t="s">
        <v>55</v>
      </c>
      <c r="P4">
        <v>999</v>
      </c>
      <c r="Q4" s="4">
        <v>43109</v>
      </c>
      <c r="R4" t="s">
        <v>160</v>
      </c>
      <c r="S4">
        <v>165</v>
      </c>
    </row>
    <row r="5" spans="1:20" x14ac:dyDescent="0.25">
      <c r="A5" s="15" t="s">
        <v>151</v>
      </c>
      <c r="B5" s="15">
        <v>2771</v>
      </c>
      <c r="D5" t="s">
        <v>10</v>
      </c>
      <c r="E5">
        <f>SUM(E3-B9)</f>
        <v>20520</v>
      </c>
      <c r="G5" s="4">
        <v>43104</v>
      </c>
      <c r="H5">
        <v>219</v>
      </c>
      <c r="J5" t="s">
        <v>89</v>
      </c>
      <c r="K5">
        <v>100</v>
      </c>
      <c r="Q5" s="4">
        <v>43115</v>
      </c>
      <c r="R5" t="s">
        <v>219</v>
      </c>
      <c r="S5">
        <v>899</v>
      </c>
    </row>
    <row r="6" spans="1:20" x14ac:dyDescent="0.25">
      <c r="A6" s="15" t="s">
        <v>2</v>
      </c>
      <c r="B6" s="15">
        <v>9147</v>
      </c>
      <c r="D6" t="s">
        <v>40</v>
      </c>
      <c r="E6">
        <v>6500</v>
      </c>
      <c r="G6" s="4">
        <v>43105</v>
      </c>
      <c r="H6">
        <v>20</v>
      </c>
      <c r="I6" s="4">
        <v>43103</v>
      </c>
      <c r="J6" s="13" t="s">
        <v>53</v>
      </c>
      <c r="K6" s="13">
        <v>64</v>
      </c>
      <c r="R6" t="s">
        <v>229</v>
      </c>
      <c r="S6">
        <v>589</v>
      </c>
    </row>
    <row r="7" spans="1:20" x14ac:dyDescent="0.25">
      <c r="A7" s="15" t="s">
        <v>194</v>
      </c>
      <c r="B7" s="15">
        <v>10000</v>
      </c>
      <c r="D7" t="s">
        <v>29</v>
      </c>
      <c r="E7">
        <f>SUM(E5-E6)</f>
        <v>14020</v>
      </c>
      <c r="G7" s="4">
        <v>43106</v>
      </c>
      <c r="H7">
        <v>45</v>
      </c>
      <c r="J7" t="s">
        <v>55</v>
      </c>
      <c r="K7">
        <v>45</v>
      </c>
      <c r="P7">
        <f>SUM(P3:P6)</f>
        <v>1749</v>
      </c>
      <c r="S7">
        <f>SUM(S3:S6)</f>
        <v>1803</v>
      </c>
      <c r="T7">
        <f>SUM(S7,P7)</f>
        <v>3552</v>
      </c>
    </row>
    <row r="8" spans="1:20" x14ac:dyDescent="0.25">
      <c r="A8" s="15" t="s">
        <v>31</v>
      </c>
      <c r="B8" s="15">
        <v>500</v>
      </c>
      <c r="C8" s="14"/>
      <c r="G8" s="4">
        <v>43107</v>
      </c>
      <c r="H8">
        <v>0</v>
      </c>
      <c r="J8" t="s">
        <v>54</v>
      </c>
      <c r="K8">
        <v>13</v>
      </c>
      <c r="N8" t="s">
        <v>200</v>
      </c>
      <c r="O8">
        <v>500</v>
      </c>
    </row>
    <row r="9" spans="1:20" x14ac:dyDescent="0.25">
      <c r="A9" s="10" t="s">
        <v>6</v>
      </c>
      <c r="B9" s="10">
        <f>SUM(B1:B8)</f>
        <v>28649</v>
      </c>
      <c r="C9" s="14"/>
      <c r="G9" s="4">
        <v>43108</v>
      </c>
      <c r="H9">
        <v>0</v>
      </c>
      <c r="I9" s="4">
        <v>43104</v>
      </c>
      <c r="J9" t="s">
        <v>211</v>
      </c>
      <c r="K9">
        <v>145</v>
      </c>
      <c r="N9" t="s">
        <v>203</v>
      </c>
      <c r="O9">
        <v>0</v>
      </c>
    </row>
    <row r="10" spans="1:20" x14ac:dyDescent="0.25">
      <c r="G10" s="4">
        <v>43109</v>
      </c>
      <c r="H10">
        <v>124</v>
      </c>
      <c r="J10" t="s">
        <v>86</v>
      </c>
      <c r="K10">
        <v>38</v>
      </c>
      <c r="N10" t="s">
        <v>202</v>
      </c>
      <c r="O10">
        <v>355</v>
      </c>
    </row>
    <row r="11" spans="1:20" x14ac:dyDescent="0.25">
      <c r="G11" s="4">
        <v>43110</v>
      </c>
      <c r="H11">
        <v>113</v>
      </c>
      <c r="J11" t="s">
        <v>212</v>
      </c>
      <c r="K11">
        <v>100</v>
      </c>
      <c r="N11" t="s">
        <v>201</v>
      </c>
      <c r="O11">
        <v>0</v>
      </c>
    </row>
    <row r="12" spans="1:20" x14ac:dyDescent="0.25">
      <c r="G12" s="4">
        <v>43111</v>
      </c>
      <c r="H12">
        <v>0</v>
      </c>
      <c r="J12" t="s">
        <v>19</v>
      </c>
      <c r="K12">
        <v>15</v>
      </c>
      <c r="N12" t="s">
        <v>81</v>
      </c>
      <c r="O12">
        <v>0</v>
      </c>
    </row>
    <row r="13" spans="1:20" x14ac:dyDescent="0.25">
      <c r="A13" s="4">
        <v>43101</v>
      </c>
      <c r="B13">
        <v>180</v>
      </c>
      <c r="C13" s="4">
        <v>43111</v>
      </c>
      <c r="D13">
        <v>154</v>
      </c>
      <c r="E13" s="4">
        <v>43121</v>
      </c>
      <c r="F13">
        <v>880</v>
      </c>
      <c r="G13" s="4">
        <v>43112</v>
      </c>
      <c r="H13">
        <v>130</v>
      </c>
      <c r="J13" s="13" t="s">
        <v>54</v>
      </c>
      <c r="K13" s="13">
        <v>60</v>
      </c>
      <c r="O13">
        <f>SUM(O8:O12)</f>
        <v>855</v>
      </c>
    </row>
    <row r="14" spans="1:20" x14ac:dyDescent="0.25">
      <c r="A14" s="4">
        <v>43102</v>
      </c>
      <c r="B14">
        <v>110</v>
      </c>
      <c r="C14" s="4">
        <v>43112</v>
      </c>
      <c r="D14">
        <v>85</v>
      </c>
      <c r="E14" s="4">
        <v>43122</v>
      </c>
      <c r="F14">
        <v>650</v>
      </c>
      <c r="G14" s="4">
        <v>43113</v>
      </c>
      <c r="H14">
        <v>0</v>
      </c>
      <c r="J14" s="13" t="s">
        <v>88</v>
      </c>
      <c r="K14" s="13">
        <v>45</v>
      </c>
    </row>
    <row r="15" spans="1:20" x14ac:dyDescent="0.25">
      <c r="A15" s="4">
        <v>43103</v>
      </c>
      <c r="B15">
        <v>58</v>
      </c>
      <c r="C15" s="4">
        <v>43113</v>
      </c>
      <c r="D15">
        <v>196</v>
      </c>
      <c r="E15" s="4">
        <v>43123</v>
      </c>
      <c r="F15">
        <v>70</v>
      </c>
      <c r="G15" s="4">
        <v>43114</v>
      </c>
      <c r="H15">
        <v>0</v>
      </c>
      <c r="J15" s="13" t="s">
        <v>213</v>
      </c>
      <c r="K15" s="13">
        <v>114</v>
      </c>
      <c r="S15" s="25" t="s">
        <v>0</v>
      </c>
      <c r="T15" s="25">
        <v>10885</v>
      </c>
    </row>
    <row r="16" spans="1:20" x14ac:dyDescent="0.25">
      <c r="A16" s="4">
        <v>43104</v>
      </c>
      <c r="B16">
        <v>308</v>
      </c>
      <c r="C16" s="4">
        <v>43114</v>
      </c>
      <c r="D16">
        <v>0</v>
      </c>
      <c r="E16" s="4">
        <v>43124</v>
      </c>
      <c r="F16">
        <v>80</v>
      </c>
      <c r="G16" s="4">
        <v>43115</v>
      </c>
      <c r="H16">
        <v>0</v>
      </c>
      <c r="J16" s="14" t="s">
        <v>54</v>
      </c>
      <c r="K16" s="14">
        <v>10</v>
      </c>
      <c r="S16" s="25" t="s">
        <v>48</v>
      </c>
      <c r="T16" s="25">
        <v>1200</v>
      </c>
    </row>
    <row r="17" spans="1:20" x14ac:dyDescent="0.25">
      <c r="A17" s="4">
        <v>43105</v>
      </c>
      <c r="B17">
        <v>250</v>
      </c>
      <c r="C17" s="4">
        <v>43115</v>
      </c>
      <c r="D17">
        <v>150</v>
      </c>
      <c r="E17" s="4">
        <v>43125</v>
      </c>
      <c r="F17">
        <v>166</v>
      </c>
      <c r="G17" s="4">
        <v>43116</v>
      </c>
      <c r="H17">
        <v>0</v>
      </c>
      <c r="I17" s="4">
        <v>43105</v>
      </c>
      <c r="J17" s="14" t="s">
        <v>214</v>
      </c>
      <c r="K17" s="14">
        <v>25</v>
      </c>
      <c r="S17" s="25" t="s">
        <v>89</v>
      </c>
      <c r="T17" s="25">
        <v>256</v>
      </c>
    </row>
    <row r="18" spans="1:20" x14ac:dyDescent="0.25">
      <c r="A18" s="4">
        <v>43106</v>
      </c>
      <c r="B18">
        <v>327</v>
      </c>
      <c r="C18" s="4">
        <v>43116</v>
      </c>
      <c r="D18">
        <v>150</v>
      </c>
      <c r="E18" s="4">
        <v>43126</v>
      </c>
      <c r="F18">
        <v>43</v>
      </c>
      <c r="G18" s="4">
        <v>43117</v>
      </c>
      <c r="H18">
        <v>0</v>
      </c>
      <c r="J18" s="14" t="s">
        <v>88</v>
      </c>
      <c r="K18" s="14">
        <v>115</v>
      </c>
      <c r="S18" s="25" t="s">
        <v>47</v>
      </c>
      <c r="T18" s="25">
        <v>1535</v>
      </c>
    </row>
    <row r="19" spans="1:20" x14ac:dyDescent="0.25">
      <c r="A19" s="4">
        <v>43107</v>
      </c>
      <c r="B19">
        <v>220</v>
      </c>
      <c r="C19" s="4">
        <v>43117</v>
      </c>
      <c r="D19">
        <v>57</v>
      </c>
      <c r="E19" s="4">
        <v>43127</v>
      </c>
      <c r="F19">
        <v>400</v>
      </c>
      <c r="G19" s="4">
        <v>43118</v>
      </c>
      <c r="H19">
        <v>84</v>
      </c>
      <c r="J19" s="14" t="s">
        <v>77</v>
      </c>
      <c r="K19" s="14">
        <v>10</v>
      </c>
      <c r="S19" s="25" t="s">
        <v>46</v>
      </c>
      <c r="T19" s="25">
        <v>260</v>
      </c>
    </row>
    <row r="20" spans="1:20" x14ac:dyDescent="0.25">
      <c r="A20" s="4">
        <v>43108</v>
      </c>
      <c r="B20">
        <v>244</v>
      </c>
      <c r="C20" s="4">
        <v>43118</v>
      </c>
      <c r="D20">
        <v>91</v>
      </c>
      <c r="E20" s="4">
        <v>43128</v>
      </c>
      <c r="F20">
        <v>80</v>
      </c>
      <c r="G20" s="4">
        <v>43119</v>
      </c>
      <c r="H20">
        <v>16</v>
      </c>
      <c r="J20" s="14" t="s">
        <v>102</v>
      </c>
      <c r="K20" s="14">
        <v>100</v>
      </c>
      <c r="S20" s="25" t="s">
        <v>182</v>
      </c>
      <c r="T20" s="25">
        <v>200</v>
      </c>
    </row>
    <row r="21" spans="1:20" x14ac:dyDescent="0.25">
      <c r="A21" s="4">
        <v>43109</v>
      </c>
      <c r="B21">
        <v>15</v>
      </c>
      <c r="C21" s="4">
        <v>43119</v>
      </c>
      <c r="D21">
        <v>115</v>
      </c>
      <c r="E21" s="4">
        <v>43129</v>
      </c>
      <c r="F21">
        <v>197</v>
      </c>
      <c r="G21" s="4">
        <v>43120</v>
      </c>
      <c r="H21">
        <v>0</v>
      </c>
      <c r="J21" s="13" t="s">
        <v>54</v>
      </c>
      <c r="K21" s="13">
        <v>20</v>
      </c>
      <c r="S21" s="25" t="s">
        <v>6</v>
      </c>
      <c r="T21" s="25">
        <f>SUM(T15:T20)</f>
        <v>14336</v>
      </c>
    </row>
    <row r="22" spans="1:20" x14ac:dyDescent="0.25">
      <c r="A22" s="4">
        <v>43110</v>
      </c>
      <c r="B22">
        <v>160</v>
      </c>
      <c r="C22" s="4">
        <v>43120</v>
      </c>
      <c r="D22">
        <v>108</v>
      </c>
      <c r="E22" s="4">
        <v>43130</v>
      </c>
      <c r="F22">
        <v>59</v>
      </c>
      <c r="G22" s="4">
        <v>43121</v>
      </c>
      <c r="H22">
        <v>0</v>
      </c>
      <c r="I22" s="4">
        <v>43106</v>
      </c>
      <c r="J22" s="14" t="s">
        <v>60</v>
      </c>
      <c r="K22" s="14">
        <v>85</v>
      </c>
      <c r="S22" s="25"/>
      <c r="T22" s="25">
        <f>SUM(T21/5)</f>
        <v>2867.2</v>
      </c>
    </row>
    <row r="23" spans="1:20" x14ac:dyDescent="0.25">
      <c r="A23" s="4"/>
      <c r="E23" s="4">
        <v>43131</v>
      </c>
      <c r="F23">
        <v>190</v>
      </c>
      <c r="G23" s="4">
        <v>43122</v>
      </c>
      <c r="H23">
        <v>0</v>
      </c>
      <c r="J23" s="14" t="s">
        <v>102</v>
      </c>
      <c r="K23" s="14">
        <v>100</v>
      </c>
    </row>
    <row r="24" spans="1:20" x14ac:dyDescent="0.25">
      <c r="A24" s="4">
        <v>43110</v>
      </c>
      <c r="B24">
        <f>SUM(B13:B22)</f>
        <v>1872</v>
      </c>
      <c r="D24">
        <f>SUM(D13:D22)</f>
        <v>1106</v>
      </c>
      <c r="F24">
        <f>SUM(B24,D24,F13:F23)</f>
        <v>5793</v>
      </c>
      <c r="G24" s="4">
        <v>43123</v>
      </c>
      <c r="H24">
        <v>0</v>
      </c>
      <c r="J24" s="14" t="s">
        <v>55</v>
      </c>
      <c r="K24" s="14">
        <v>42</v>
      </c>
    </row>
    <row r="25" spans="1:20" x14ac:dyDescent="0.25">
      <c r="G25" s="4">
        <v>43124</v>
      </c>
      <c r="H25">
        <v>0</v>
      </c>
      <c r="J25" s="13" t="s">
        <v>88</v>
      </c>
      <c r="K25" s="13">
        <v>45</v>
      </c>
    </row>
    <row r="26" spans="1:20" x14ac:dyDescent="0.25">
      <c r="G26" s="4">
        <v>43125</v>
      </c>
      <c r="H26">
        <v>0</v>
      </c>
      <c r="J26" s="14" t="s">
        <v>55</v>
      </c>
      <c r="K26" s="14">
        <v>100</v>
      </c>
    </row>
    <row r="27" spans="1:20" x14ac:dyDescent="0.25">
      <c r="G27" s="4">
        <v>43126</v>
      </c>
      <c r="H27">
        <v>0</v>
      </c>
      <c r="I27" s="4">
        <v>43107</v>
      </c>
      <c r="J27" s="14" t="s">
        <v>54</v>
      </c>
      <c r="K27" s="14">
        <v>20</v>
      </c>
    </row>
    <row r="28" spans="1:20" x14ac:dyDescent="0.25">
      <c r="G28" s="4">
        <v>43127</v>
      </c>
      <c r="H28">
        <v>0</v>
      </c>
      <c r="J28" s="14" t="s">
        <v>102</v>
      </c>
      <c r="K28" s="14">
        <v>200</v>
      </c>
    </row>
    <row r="29" spans="1:20" x14ac:dyDescent="0.25">
      <c r="G29" s="4">
        <v>43128</v>
      </c>
      <c r="H29">
        <v>0</v>
      </c>
      <c r="I29" s="4">
        <v>43108</v>
      </c>
      <c r="J29" s="14" t="s">
        <v>101</v>
      </c>
      <c r="K29" s="14">
        <v>29</v>
      </c>
    </row>
    <row r="30" spans="1:20" x14ac:dyDescent="0.25">
      <c r="G30" s="4">
        <v>43129</v>
      </c>
      <c r="H30">
        <v>0</v>
      </c>
      <c r="J30" s="14" t="s">
        <v>54</v>
      </c>
      <c r="K30" s="14">
        <v>30</v>
      </c>
    </row>
    <row r="31" spans="1:20" x14ac:dyDescent="0.25">
      <c r="G31" s="4">
        <v>43130</v>
      </c>
      <c r="H31">
        <v>70</v>
      </c>
      <c r="J31" s="14" t="s">
        <v>55</v>
      </c>
      <c r="K31" s="14">
        <v>185</v>
      </c>
      <c r="L31">
        <f>SUM(K29:K31)</f>
        <v>244</v>
      </c>
    </row>
    <row r="32" spans="1:20" x14ac:dyDescent="0.25">
      <c r="G32" s="4">
        <v>43131</v>
      </c>
      <c r="H32">
        <v>0</v>
      </c>
      <c r="I32" s="4">
        <v>43109</v>
      </c>
      <c r="J32" s="14" t="s">
        <v>19</v>
      </c>
      <c r="K32" s="14">
        <v>15</v>
      </c>
    </row>
    <row r="33" spans="7:11" x14ac:dyDescent="0.25">
      <c r="G33" t="s">
        <v>6</v>
      </c>
      <c r="H33">
        <f>SUM(H2:H32)</f>
        <v>885</v>
      </c>
      <c r="J33" s="13" t="s">
        <v>53</v>
      </c>
      <c r="K33" s="13">
        <v>60</v>
      </c>
    </row>
    <row r="34" spans="7:11" x14ac:dyDescent="0.25">
      <c r="J34" s="13" t="s">
        <v>55</v>
      </c>
      <c r="K34" s="13">
        <v>64</v>
      </c>
    </row>
    <row r="35" spans="7:11" x14ac:dyDescent="0.25">
      <c r="I35" s="4">
        <v>43110</v>
      </c>
      <c r="J35" s="14" t="s">
        <v>217</v>
      </c>
      <c r="K35" s="14">
        <v>80</v>
      </c>
    </row>
    <row r="36" spans="7:11" x14ac:dyDescent="0.25">
      <c r="J36" s="14" t="s">
        <v>157</v>
      </c>
      <c r="K36" s="14">
        <v>80</v>
      </c>
    </row>
    <row r="37" spans="7:11" x14ac:dyDescent="0.25">
      <c r="J37" s="13" t="s">
        <v>130</v>
      </c>
      <c r="K37" s="13">
        <v>80</v>
      </c>
    </row>
    <row r="38" spans="7:11" x14ac:dyDescent="0.25">
      <c r="J38" s="13" t="s">
        <v>88</v>
      </c>
      <c r="K38" s="13">
        <v>33</v>
      </c>
    </row>
    <row r="39" spans="7:11" x14ac:dyDescent="0.25">
      <c r="I39" s="4">
        <v>43111</v>
      </c>
      <c r="J39" s="14" t="s">
        <v>55</v>
      </c>
      <c r="K39" s="14">
        <v>70</v>
      </c>
    </row>
    <row r="40" spans="7:11" x14ac:dyDescent="0.25">
      <c r="J40" s="14" t="s">
        <v>75</v>
      </c>
      <c r="K40" s="14">
        <v>20</v>
      </c>
    </row>
    <row r="41" spans="7:11" x14ac:dyDescent="0.25">
      <c r="J41" s="14" t="s">
        <v>54</v>
      </c>
      <c r="K41" s="14">
        <v>24</v>
      </c>
    </row>
    <row r="42" spans="7:11" x14ac:dyDescent="0.25">
      <c r="J42" s="14" t="s">
        <v>55</v>
      </c>
      <c r="K42" s="14">
        <v>40</v>
      </c>
    </row>
    <row r="43" spans="7:11" x14ac:dyDescent="0.25">
      <c r="I43" s="4">
        <v>43112</v>
      </c>
      <c r="J43" s="14" t="s">
        <v>214</v>
      </c>
      <c r="K43" s="14">
        <v>25</v>
      </c>
    </row>
    <row r="44" spans="7:11" x14ac:dyDescent="0.25">
      <c r="J44" s="14" t="s">
        <v>101</v>
      </c>
      <c r="K44" s="14">
        <v>25</v>
      </c>
    </row>
    <row r="45" spans="7:11" x14ac:dyDescent="0.25">
      <c r="J45" s="13" t="s">
        <v>130</v>
      </c>
      <c r="K45" s="13">
        <v>80</v>
      </c>
    </row>
    <row r="46" spans="7:11" x14ac:dyDescent="0.25">
      <c r="J46" s="14" t="s">
        <v>130</v>
      </c>
      <c r="K46" s="14">
        <v>35</v>
      </c>
    </row>
    <row r="47" spans="7:11" x14ac:dyDescent="0.25">
      <c r="J47" s="13" t="s">
        <v>55</v>
      </c>
      <c r="K47" s="13">
        <v>50</v>
      </c>
    </row>
    <row r="48" spans="7:11" x14ac:dyDescent="0.25">
      <c r="I48" s="4">
        <v>43113</v>
      </c>
      <c r="J48" s="14" t="s">
        <v>102</v>
      </c>
      <c r="K48" s="14">
        <v>100</v>
      </c>
    </row>
    <row r="49" spans="9:11" x14ac:dyDescent="0.25">
      <c r="J49" s="14" t="s">
        <v>54</v>
      </c>
      <c r="K49" s="14">
        <v>31</v>
      </c>
    </row>
    <row r="50" spans="9:11" x14ac:dyDescent="0.25">
      <c r="J50" s="14" t="s">
        <v>55</v>
      </c>
      <c r="K50" s="14">
        <v>60</v>
      </c>
    </row>
    <row r="51" spans="9:11" x14ac:dyDescent="0.25">
      <c r="J51" s="14" t="s">
        <v>81</v>
      </c>
      <c r="K51" s="14">
        <v>5</v>
      </c>
    </row>
    <row r="52" spans="9:11" x14ac:dyDescent="0.25">
      <c r="I52" s="4">
        <v>43114</v>
      </c>
      <c r="J52" s="14" t="s">
        <v>62</v>
      </c>
      <c r="K52" s="14">
        <v>0</v>
      </c>
    </row>
    <row r="53" spans="9:11" x14ac:dyDescent="0.25">
      <c r="I53" s="4">
        <v>43115</v>
      </c>
      <c r="J53" s="14" t="s">
        <v>102</v>
      </c>
      <c r="K53" s="14">
        <v>100</v>
      </c>
    </row>
    <row r="54" spans="9:11" x14ac:dyDescent="0.25">
      <c r="J54" s="14" t="s">
        <v>60</v>
      </c>
      <c r="K54" s="14">
        <v>50</v>
      </c>
    </row>
    <row r="55" spans="9:11" x14ac:dyDescent="0.25">
      <c r="I55" s="4">
        <v>43116</v>
      </c>
      <c r="J55" s="14" t="s">
        <v>83</v>
      </c>
      <c r="K55" s="14">
        <v>21</v>
      </c>
    </row>
    <row r="56" spans="9:11" x14ac:dyDescent="0.25">
      <c r="J56" s="14" t="s">
        <v>167</v>
      </c>
      <c r="K56" s="14">
        <v>25</v>
      </c>
    </row>
    <row r="57" spans="9:11" x14ac:dyDescent="0.25">
      <c r="J57" s="14" t="s">
        <v>102</v>
      </c>
      <c r="K57" s="14">
        <v>100</v>
      </c>
    </row>
    <row r="58" spans="9:11" x14ac:dyDescent="0.25">
      <c r="J58" s="14" t="s">
        <v>218</v>
      </c>
      <c r="K58" s="14">
        <v>5</v>
      </c>
    </row>
    <row r="59" spans="9:11" x14ac:dyDescent="0.25">
      <c r="I59" s="4">
        <v>43117</v>
      </c>
      <c r="J59" s="14" t="s">
        <v>19</v>
      </c>
      <c r="K59" s="14">
        <v>30</v>
      </c>
    </row>
    <row r="60" spans="9:11" x14ac:dyDescent="0.25">
      <c r="J60" s="14" t="s">
        <v>81</v>
      </c>
      <c r="K60" s="14">
        <v>5</v>
      </c>
    </row>
    <row r="61" spans="9:11" x14ac:dyDescent="0.25">
      <c r="J61" s="14" t="s">
        <v>54</v>
      </c>
      <c r="K61" s="14">
        <v>22</v>
      </c>
    </row>
    <row r="62" spans="9:11" x14ac:dyDescent="0.25">
      <c r="I62" s="4">
        <v>43118</v>
      </c>
      <c r="J62" s="14" t="s">
        <v>60</v>
      </c>
      <c r="K62" s="14">
        <v>15</v>
      </c>
    </row>
    <row r="63" spans="9:11" x14ac:dyDescent="0.25">
      <c r="J63" s="13" t="s">
        <v>53</v>
      </c>
      <c r="K63" s="13">
        <v>64</v>
      </c>
    </row>
    <row r="64" spans="9:11" x14ac:dyDescent="0.25">
      <c r="J64" s="13" t="s">
        <v>54</v>
      </c>
      <c r="K64" s="13">
        <v>20</v>
      </c>
    </row>
    <row r="65" spans="9:12" x14ac:dyDescent="0.25">
      <c r="J65" s="14" t="s">
        <v>55</v>
      </c>
      <c r="K65" s="14">
        <v>60</v>
      </c>
    </row>
    <row r="66" spans="9:12" x14ac:dyDescent="0.25">
      <c r="J66" s="14" t="s">
        <v>54</v>
      </c>
      <c r="K66" s="14">
        <v>16</v>
      </c>
    </row>
    <row r="67" spans="9:12" x14ac:dyDescent="0.25">
      <c r="I67" s="4">
        <v>43119</v>
      </c>
      <c r="J67" s="14" t="s">
        <v>53</v>
      </c>
      <c r="K67" s="14">
        <v>65</v>
      </c>
    </row>
    <row r="68" spans="9:12" x14ac:dyDescent="0.25">
      <c r="J68" s="14" t="s">
        <v>55</v>
      </c>
      <c r="K68" s="14">
        <v>50</v>
      </c>
    </row>
    <row r="69" spans="9:12" x14ac:dyDescent="0.25">
      <c r="J69" s="13" t="s">
        <v>54</v>
      </c>
      <c r="K69" s="13">
        <v>16</v>
      </c>
    </row>
    <row r="70" spans="9:12" x14ac:dyDescent="0.25">
      <c r="I70" s="4">
        <v>43120</v>
      </c>
      <c r="J70" s="14" t="s">
        <v>53</v>
      </c>
      <c r="K70" s="14">
        <v>90</v>
      </c>
    </row>
    <row r="71" spans="9:12" x14ac:dyDescent="0.25">
      <c r="J71" s="14" t="s">
        <v>54</v>
      </c>
      <c r="K71" s="14">
        <v>10</v>
      </c>
    </row>
    <row r="72" spans="9:12" x14ac:dyDescent="0.25">
      <c r="J72" s="14" t="s">
        <v>19</v>
      </c>
      <c r="K72" s="14">
        <v>8</v>
      </c>
    </row>
    <row r="73" spans="9:12" x14ac:dyDescent="0.25">
      <c r="J73" s="13" t="s">
        <v>55</v>
      </c>
      <c r="K73" s="13">
        <v>42</v>
      </c>
    </row>
    <row r="74" spans="9:12" x14ac:dyDescent="0.25">
      <c r="I74" s="4">
        <v>43121</v>
      </c>
      <c r="J74" s="14" t="s">
        <v>53</v>
      </c>
      <c r="K74" s="14">
        <v>110</v>
      </c>
    </row>
    <row r="75" spans="9:12" x14ac:dyDescent="0.25">
      <c r="J75" s="14" t="s">
        <v>221</v>
      </c>
      <c r="K75" s="14">
        <v>45</v>
      </c>
    </row>
    <row r="76" spans="9:12" x14ac:dyDescent="0.25">
      <c r="J76" s="14" t="s">
        <v>119</v>
      </c>
      <c r="K76" s="14">
        <v>630</v>
      </c>
    </row>
    <row r="77" spans="9:12" x14ac:dyDescent="0.25">
      <c r="J77" s="14" t="s">
        <v>55</v>
      </c>
      <c r="K77" s="14">
        <v>95</v>
      </c>
      <c r="L77">
        <f>SUM(K74:K77)</f>
        <v>880</v>
      </c>
    </row>
    <row r="78" spans="9:12" x14ac:dyDescent="0.25">
      <c r="I78" s="4">
        <v>43122</v>
      </c>
      <c r="J78" s="14" t="s">
        <v>119</v>
      </c>
      <c r="K78" s="14">
        <v>525</v>
      </c>
    </row>
    <row r="79" spans="9:12" x14ac:dyDescent="0.25">
      <c r="J79" s="14" t="s">
        <v>155</v>
      </c>
      <c r="K79" s="14">
        <v>110</v>
      </c>
    </row>
    <row r="80" spans="9:12" x14ac:dyDescent="0.25">
      <c r="J80" s="14" t="s">
        <v>54</v>
      </c>
      <c r="K80" s="14">
        <v>15</v>
      </c>
      <c r="L80">
        <f>SUM(K78:K80)</f>
        <v>650</v>
      </c>
    </row>
    <row r="81" spans="9:12" x14ac:dyDescent="0.25">
      <c r="I81" s="4">
        <v>43123</v>
      </c>
      <c r="J81" s="14" t="s">
        <v>55</v>
      </c>
      <c r="K81" s="14">
        <v>50</v>
      </c>
    </row>
    <row r="82" spans="9:12" x14ac:dyDescent="0.25">
      <c r="J82" s="14" t="s">
        <v>60</v>
      </c>
      <c r="K82" s="14">
        <v>20</v>
      </c>
    </row>
    <row r="83" spans="9:12" x14ac:dyDescent="0.25">
      <c r="I83" s="4">
        <v>43124</v>
      </c>
      <c r="J83" s="14" t="s">
        <v>149</v>
      </c>
      <c r="K83" s="14">
        <v>80</v>
      </c>
    </row>
    <row r="84" spans="9:12" x14ac:dyDescent="0.25">
      <c r="I84" s="4">
        <v>43125</v>
      </c>
      <c r="J84" s="14" t="s">
        <v>88</v>
      </c>
      <c r="K84" s="14">
        <v>30</v>
      </c>
    </row>
    <row r="85" spans="9:12" x14ac:dyDescent="0.25">
      <c r="J85" s="14" t="s">
        <v>55</v>
      </c>
      <c r="K85" s="14">
        <v>100</v>
      </c>
    </row>
    <row r="86" spans="9:12" x14ac:dyDescent="0.25">
      <c r="J86" s="14" t="s">
        <v>54</v>
      </c>
      <c r="K86" s="14">
        <v>15</v>
      </c>
    </row>
    <row r="87" spans="9:12" x14ac:dyDescent="0.25">
      <c r="J87" s="14" t="s">
        <v>19</v>
      </c>
      <c r="K87" s="14">
        <v>21</v>
      </c>
    </row>
    <row r="88" spans="9:12" x14ac:dyDescent="0.25">
      <c r="I88" s="4">
        <v>43126</v>
      </c>
      <c r="J88" s="14" t="s">
        <v>54</v>
      </c>
      <c r="K88" s="14">
        <v>10</v>
      </c>
    </row>
    <row r="89" spans="9:12" x14ac:dyDescent="0.25">
      <c r="J89" s="14" t="s">
        <v>77</v>
      </c>
      <c r="K89" s="14">
        <v>10</v>
      </c>
    </row>
    <row r="90" spans="9:12" x14ac:dyDescent="0.25">
      <c r="J90" s="14" t="s">
        <v>19</v>
      </c>
      <c r="K90" s="14">
        <v>23</v>
      </c>
    </row>
    <row r="91" spans="9:12" x14ac:dyDescent="0.25">
      <c r="I91" s="4">
        <v>43127</v>
      </c>
      <c r="J91" s="14" t="s">
        <v>167</v>
      </c>
      <c r="K91" s="14">
        <v>50</v>
      </c>
    </row>
    <row r="92" spans="9:12" x14ac:dyDescent="0.25">
      <c r="J92" s="14" t="s">
        <v>222</v>
      </c>
      <c r="K92" s="14">
        <v>350</v>
      </c>
    </row>
    <row r="93" spans="9:12" x14ac:dyDescent="0.25">
      <c r="I93" s="4">
        <v>43128</v>
      </c>
      <c r="J93" s="14" t="s">
        <v>60</v>
      </c>
      <c r="K93" s="14">
        <v>80</v>
      </c>
    </row>
    <row r="94" spans="9:12" x14ac:dyDescent="0.25">
      <c r="I94" s="4">
        <v>43129</v>
      </c>
      <c r="J94" s="14" t="s">
        <v>223</v>
      </c>
      <c r="K94" s="14">
        <v>39</v>
      </c>
    </row>
    <row r="95" spans="9:12" x14ac:dyDescent="0.25">
      <c r="J95" s="14" t="s">
        <v>157</v>
      </c>
      <c r="K95" s="14">
        <v>42</v>
      </c>
    </row>
    <row r="96" spans="9:12" x14ac:dyDescent="0.25">
      <c r="J96" s="14" t="s">
        <v>55</v>
      </c>
      <c r="K96" s="14">
        <v>116</v>
      </c>
      <c r="L96">
        <f>SUM(K94:K96)</f>
        <v>197</v>
      </c>
    </row>
    <row r="97" spans="9:11" x14ac:dyDescent="0.25">
      <c r="I97" s="4">
        <v>43130</v>
      </c>
      <c r="J97" s="14" t="s">
        <v>224</v>
      </c>
      <c r="K97" s="14">
        <v>44</v>
      </c>
    </row>
    <row r="98" spans="9:11" x14ac:dyDescent="0.25">
      <c r="J98" s="14" t="s">
        <v>54</v>
      </c>
      <c r="K98" s="14">
        <v>5</v>
      </c>
    </row>
    <row r="99" spans="9:11" x14ac:dyDescent="0.25">
      <c r="J99" s="14" t="s">
        <v>81</v>
      </c>
      <c r="K99" s="14">
        <v>10</v>
      </c>
    </row>
    <row r="100" spans="9:11" x14ac:dyDescent="0.25">
      <c r="J100" s="13" t="s">
        <v>88</v>
      </c>
      <c r="K100" s="13">
        <v>25</v>
      </c>
    </row>
    <row r="101" spans="9:11" x14ac:dyDescent="0.25">
      <c r="J101" s="13" t="s">
        <v>54</v>
      </c>
      <c r="K101" s="13">
        <v>12</v>
      </c>
    </row>
    <row r="102" spans="9:11" x14ac:dyDescent="0.25">
      <c r="J102" s="13" t="s">
        <v>55</v>
      </c>
      <c r="K102" s="13">
        <v>33</v>
      </c>
    </row>
    <row r="103" spans="9:11" x14ac:dyDescent="0.25">
      <c r="I103" s="4">
        <v>43131</v>
      </c>
      <c r="J103" s="14" t="s">
        <v>53</v>
      </c>
      <c r="K103" s="14">
        <v>90</v>
      </c>
    </row>
    <row r="104" spans="9:11" x14ac:dyDescent="0.25">
      <c r="J104" s="14" t="s">
        <v>55</v>
      </c>
      <c r="K104" s="14">
        <v>90</v>
      </c>
    </row>
    <row r="105" spans="9:11" x14ac:dyDescent="0.25">
      <c r="J105" s="14" t="s">
        <v>54</v>
      </c>
      <c r="K105" s="14">
        <v>10</v>
      </c>
    </row>
  </sheetData>
  <mergeCells count="4">
    <mergeCell ref="N1:S1"/>
    <mergeCell ref="N2:P2"/>
    <mergeCell ref="Q2:S2"/>
    <mergeCell ref="G1:H1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99"/>
  <sheetViews>
    <sheetView workbookViewId="0">
      <selection activeCell="B11" sqref="B11"/>
    </sheetView>
  </sheetViews>
  <sheetFormatPr defaultRowHeight="15" x14ac:dyDescent="0.25"/>
  <cols>
    <col min="14" max="14" width="9.7109375" bestFit="1" customWidth="1"/>
  </cols>
  <sheetData>
    <row r="1" spans="1:21" x14ac:dyDescent="0.25">
      <c r="A1" s="26" t="s">
        <v>0</v>
      </c>
      <c r="B1" s="26">
        <v>2964</v>
      </c>
      <c r="D1" t="s">
        <v>7</v>
      </c>
      <c r="E1">
        <v>47477</v>
      </c>
      <c r="G1" s="62" t="s">
        <v>16</v>
      </c>
      <c r="H1" s="62"/>
      <c r="I1" s="4">
        <v>43132</v>
      </c>
      <c r="J1" t="s">
        <v>225</v>
      </c>
      <c r="K1">
        <v>61</v>
      </c>
      <c r="N1" s="56" t="s">
        <v>18</v>
      </c>
      <c r="O1" s="57"/>
      <c r="P1" s="57"/>
      <c r="Q1" s="57"/>
      <c r="R1" s="57"/>
      <c r="S1" s="58"/>
    </row>
    <row r="2" spans="1:21" x14ac:dyDescent="0.25">
      <c r="A2" s="26" t="s">
        <v>1</v>
      </c>
      <c r="B2" s="26">
        <v>1500</v>
      </c>
      <c r="D2" t="s">
        <v>8</v>
      </c>
      <c r="E2">
        <v>6308</v>
      </c>
      <c r="G2" s="4">
        <v>43132</v>
      </c>
      <c r="H2">
        <v>125</v>
      </c>
      <c r="J2" t="s">
        <v>54</v>
      </c>
      <c r="K2">
        <v>45</v>
      </c>
      <c r="N2" s="63" t="s">
        <v>171</v>
      </c>
      <c r="O2" s="55"/>
      <c r="P2" s="55"/>
      <c r="Q2" s="55" t="s">
        <v>110</v>
      </c>
      <c r="R2" s="55"/>
      <c r="S2" s="64"/>
    </row>
    <row r="3" spans="1:21" x14ac:dyDescent="0.25">
      <c r="A3" s="26" t="s">
        <v>2</v>
      </c>
      <c r="B3" s="26">
        <v>9147</v>
      </c>
      <c r="D3" t="s">
        <v>6</v>
      </c>
      <c r="E3">
        <f>SUM(E1:E2)</f>
        <v>53785</v>
      </c>
      <c r="G3" s="4">
        <v>43133</v>
      </c>
      <c r="H3">
        <v>120</v>
      </c>
      <c r="J3" t="s">
        <v>101</v>
      </c>
      <c r="K3">
        <v>20</v>
      </c>
      <c r="N3" s="4">
        <v>43121</v>
      </c>
      <c r="O3" t="s">
        <v>221</v>
      </c>
      <c r="P3">
        <v>450</v>
      </c>
      <c r="Q3" s="4">
        <v>43124</v>
      </c>
      <c r="R3" t="s">
        <v>227</v>
      </c>
      <c r="S3">
        <v>280</v>
      </c>
    </row>
    <row r="4" spans="1:21" x14ac:dyDescent="0.25">
      <c r="A4" s="26" t="s">
        <v>13</v>
      </c>
      <c r="B4" s="26">
        <v>644</v>
      </c>
      <c r="G4" s="4">
        <v>43134</v>
      </c>
      <c r="H4">
        <v>0</v>
      </c>
      <c r="J4" s="13" t="s">
        <v>60</v>
      </c>
      <c r="K4" s="13">
        <v>17</v>
      </c>
      <c r="N4" s="4">
        <v>43124</v>
      </c>
      <c r="O4" t="s">
        <v>81</v>
      </c>
      <c r="P4">
        <v>149</v>
      </c>
      <c r="Q4" s="4">
        <v>43127</v>
      </c>
      <c r="R4" t="s">
        <v>228</v>
      </c>
      <c r="S4">
        <v>260</v>
      </c>
    </row>
    <row r="5" spans="1:21" x14ac:dyDescent="0.25">
      <c r="A5" s="26" t="s">
        <v>151</v>
      </c>
      <c r="B5" s="26">
        <v>3552</v>
      </c>
      <c r="D5" t="s">
        <v>10</v>
      </c>
      <c r="E5">
        <f>SUM(E3-B11)</f>
        <v>17803</v>
      </c>
      <c r="G5" s="4">
        <v>43135</v>
      </c>
      <c r="H5">
        <v>0</v>
      </c>
      <c r="J5" s="13" t="s">
        <v>54</v>
      </c>
      <c r="K5" s="13">
        <v>20</v>
      </c>
      <c r="N5" s="4">
        <v>43125</v>
      </c>
      <c r="O5" t="s">
        <v>230</v>
      </c>
      <c r="P5">
        <v>300</v>
      </c>
    </row>
    <row r="6" spans="1:21" x14ac:dyDescent="0.25">
      <c r="A6" s="26" t="s">
        <v>186</v>
      </c>
      <c r="B6" s="26">
        <v>4150</v>
      </c>
      <c r="D6" t="s">
        <v>28</v>
      </c>
      <c r="E6">
        <v>5832</v>
      </c>
      <c r="G6" s="4">
        <v>43136</v>
      </c>
      <c r="H6">
        <v>0</v>
      </c>
      <c r="J6" s="13" t="s">
        <v>55</v>
      </c>
      <c r="K6" s="13">
        <v>68</v>
      </c>
      <c r="N6" s="4">
        <v>43143</v>
      </c>
      <c r="O6" t="s">
        <v>241</v>
      </c>
      <c r="P6">
        <v>460</v>
      </c>
    </row>
    <row r="7" spans="1:21" x14ac:dyDescent="0.25">
      <c r="A7" s="26" t="s">
        <v>37</v>
      </c>
      <c r="B7" s="26">
        <v>7500</v>
      </c>
      <c r="D7" t="s">
        <v>29</v>
      </c>
      <c r="E7">
        <f>SUM(E5-E6)</f>
        <v>11971</v>
      </c>
      <c r="G7" s="4">
        <v>43137</v>
      </c>
      <c r="H7">
        <v>17</v>
      </c>
      <c r="I7" s="4">
        <v>43133</v>
      </c>
      <c r="J7" s="41" t="s">
        <v>63</v>
      </c>
      <c r="K7" s="41">
        <v>200</v>
      </c>
      <c r="N7" s="4">
        <v>43141</v>
      </c>
      <c r="O7" t="s">
        <v>55</v>
      </c>
      <c r="P7">
        <v>250</v>
      </c>
    </row>
    <row r="8" spans="1:21" x14ac:dyDescent="0.25">
      <c r="A8" s="26" t="s">
        <v>220</v>
      </c>
      <c r="B8" s="26">
        <v>500</v>
      </c>
      <c r="G8" s="4">
        <v>43138</v>
      </c>
      <c r="H8">
        <v>46</v>
      </c>
      <c r="J8" s="13" t="s">
        <v>53</v>
      </c>
      <c r="K8" s="13">
        <v>70</v>
      </c>
      <c r="P8">
        <f>SUM(P3:P7)</f>
        <v>1609</v>
      </c>
      <c r="S8">
        <f>SUM(S3:S7)</f>
        <v>540</v>
      </c>
      <c r="T8">
        <f>SUM('Feb''18'!S8,'Feb''18'!P8)</f>
        <v>2149</v>
      </c>
    </row>
    <row r="9" spans="1:21" x14ac:dyDescent="0.25">
      <c r="A9" s="26" t="s">
        <v>231</v>
      </c>
      <c r="B9" s="26">
        <v>5000</v>
      </c>
      <c r="G9" s="4">
        <v>43139</v>
      </c>
      <c r="H9">
        <v>40</v>
      </c>
      <c r="J9" s="14" t="s">
        <v>54</v>
      </c>
      <c r="K9" s="14">
        <v>40</v>
      </c>
    </row>
    <row r="10" spans="1:21" x14ac:dyDescent="0.25">
      <c r="A10" s="26" t="s">
        <v>235</v>
      </c>
      <c r="B10" s="26">
        <v>1025</v>
      </c>
      <c r="G10" s="4">
        <v>43140</v>
      </c>
      <c r="H10">
        <v>80</v>
      </c>
      <c r="J10" s="13" t="s">
        <v>25</v>
      </c>
      <c r="K10" s="13">
        <v>50</v>
      </c>
    </row>
    <row r="11" spans="1:21" x14ac:dyDescent="0.25">
      <c r="A11" t="s">
        <v>6</v>
      </c>
      <c r="B11">
        <f>SUM(B1:B10)</f>
        <v>35982</v>
      </c>
      <c r="G11" s="4">
        <v>43141</v>
      </c>
      <c r="H11">
        <v>64</v>
      </c>
      <c r="I11" s="4">
        <v>43134</v>
      </c>
      <c r="J11" s="14" t="s">
        <v>60</v>
      </c>
      <c r="K11" s="14">
        <v>40</v>
      </c>
      <c r="T11" s="25" t="s">
        <v>0</v>
      </c>
      <c r="U11" s="25">
        <v>10885</v>
      </c>
    </row>
    <row r="12" spans="1:21" x14ac:dyDescent="0.25">
      <c r="G12" s="4">
        <v>43142</v>
      </c>
      <c r="H12">
        <v>0</v>
      </c>
      <c r="J12" t="s">
        <v>81</v>
      </c>
      <c r="K12">
        <v>245</v>
      </c>
      <c r="T12" s="25" t="s">
        <v>48</v>
      </c>
      <c r="U12" s="25">
        <v>1200</v>
      </c>
    </row>
    <row r="13" spans="1:21" x14ac:dyDescent="0.25">
      <c r="G13" s="4">
        <v>43143</v>
      </c>
      <c r="H13">
        <v>0</v>
      </c>
      <c r="J13" t="s">
        <v>53</v>
      </c>
      <c r="K13">
        <v>175</v>
      </c>
      <c r="T13" s="25" t="s">
        <v>89</v>
      </c>
      <c r="U13" s="25">
        <v>224</v>
      </c>
    </row>
    <row r="14" spans="1:21" x14ac:dyDescent="0.25">
      <c r="A14" s="4">
        <v>43132</v>
      </c>
      <c r="B14">
        <v>126</v>
      </c>
      <c r="C14" s="4">
        <v>43142</v>
      </c>
      <c r="D14">
        <v>254</v>
      </c>
      <c r="E14" s="4">
        <v>43152</v>
      </c>
      <c r="F14">
        <v>50</v>
      </c>
      <c r="G14" s="4">
        <v>43144</v>
      </c>
      <c r="H14">
        <v>0</v>
      </c>
      <c r="J14" t="s">
        <v>55</v>
      </c>
      <c r="K14">
        <v>25</v>
      </c>
      <c r="T14" s="25" t="s">
        <v>47</v>
      </c>
      <c r="U14" s="25">
        <v>1535</v>
      </c>
    </row>
    <row r="15" spans="1:21" x14ac:dyDescent="0.25">
      <c r="A15" s="4">
        <v>43133</v>
      </c>
      <c r="B15">
        <v>240</v>
      </c>
      <c r="C15" s="4">
        <v>43143</v>
      </c>
      <c r="D15">
        <v>365</v>
      </c>
      <c r="E15" s="4">
        <v>43153</v>
      </c>
      <c r="F15">
        <v>43</v>
      </c>
      <c r="G15" s="4">
        <v>43145</v>
      </c>
      <c r="H15">
        <v>100</v>
      </c>
      <c r="J15" s="41" t="s">
        <v>232</v>
      </c>
      <c r="K15" s="41">
        <v>200</v>
      </c>
      <c r="T15" s="25" t="s">
        <v>182</v>
      </c>
      <c r="U15" s="25">
        <v>100</v>
      </c>
    </row>
    <row r="16" spans="1:21" x14ac:dyDescent="0.25">
      <c r="A16" s="4">
        <v>43134</v>
      </c>
      <c r="B16">
        <v>695</v>
      </c>
      <c r="C16" s="4">
        <v>43144</v>
      </c>
      <c r="D16">
        <v>120</v>
      </c>
      <c r="E16" s="4">
        <v>43154</v>
      </c>
      <c r="F16">
        <v>0</v>
      </c>
      <c r="G16" s="4">
        <v>43146</v>
      </c>
      <c r="H16">
        <v>0</v>
      </c>
      <c r="J16" t="s">
        <v>54</v>
      </c>
      <c r="K16">
        <v>10</v>
      </c>
      <c r="L16">
        <f>SUM(K11:K16)</f>
        <v>695</v>
      </c>
      <c r="T16" s="25" t="s">
        <v>34</v>
      </c>
      <c r="U16" s="25">
        <f>SUM(U11:U15)</f>
        <v>13944</v>
      </c>
    </row>
    <row r="17" spans="1:21" x14ac:dyDescent="0.25">
      <c r="A17" s="4">
        <v>43135</v>
      </c>
      <c r="B17">
        <v>274</v>
      </c>
      <c r="C17" s="4">
        <v>43145</v>
      </c>
      <c r="D17">
        <v>270</v>
      </c>
      <c r="E17" s="4">
        <v>43155</v>
      </c>
      <c r="F17">
        <v>94</v>
      </c>
      <c r="G17" s="4">
        <v>43147</v>
      </c>
      <c r="H17">
        <v>113</v>
      </c>
      <c r="I17" s="4">
        <v>43135</v>
      </c>
      <c r="J17" t="s">
        <v>233</v>
      </c>
      <c r="K17">
        <v>115</v>
      </c>
      <c r="T17" s="25" t="s">
        <v>226</v>
      </c>
      <c r="U17" s="25">
        <v>2789</v>
      </c>
    </row>
    <row r="18" spans="1:21" x14ac:dyDescent="0.25">
      <c r="A18" s="4">
        <v>43136</v>
      </c>
      <c r="B18">
        <v>528</v>
      </c>
      <c r="C18" s="4">
        <v>43146</v>
      </c>
      <c r="D18">
        <v>355</v>
      </c>
      <c r="E18" s="4">
        <v>43156</v>
      </c>
      <c r="F18">
        <v>543</v>
      </c>
      <c r="G18" s="4">
        <v>43148</v>
      </c>
      <c r="H18">
        <v>0</v>
      </c>
      <c r="J18" t="s">
        <v>88</v>
      </c>
      <c r="K18">
        <v>54</v>
      </c>
    </row>
    <row r="19" spans="1:21" x14ac:dyDescent="0.25">
      <c r="A19" s="4">
        <v>43137</v>
      </c>
      <c r="B19">
        <v>201</v>
      </c>
      <c r="C19" s="4">
        <v>43147</v>
      </c>
      <c r="D19">
        <v>15</v>
      </c>
      <c r="E19" s="4">
        <v>43157</v>
      </c>
      <c r="F19">
        <v>45</v>
      </c>
      <c r="G19" s="4">
        <v>43149</v>
      </c>
      <c r="H19">
        <v>0</v>
      </c>
      <c r="J19" t="s">
        <v>55</v>
      </c>
      <c r="K19">
        <v>90</v>
      </c>
    </row>
    <row r="20" spans="1:21" x14ac:dyDescent="0.25">
      <c r="A20" s="4">
        <v>43138</v>
      </c>
      <c r="B20">
        <v>44</v>
      </c>
      <c r="C20" s="4">
        <v>43148</v>
      </c>
      <c r="D20">
        <v>668</v>
      </c>
      <c r="E20" s="4">
        <v>43158</v>
      </c>
      <c r="F20">
        <v>90</v>
      </c>
      <c r="G20" s="4">
        <v>43150</v>
      </c>
      <c r="H20">
        <v>0</v>
      </c>
      <c r="J20" t="s">
        <v>54</v>
      </c>
      <c r="K20">
        <v>15</v>
      </c>
      <c r="L20">
        <f>SUM(K17:K20)</f>
        <v>274</v>
      </c>
    </row>
    <row r="21" spans="1:21" x14ac:dyDescent="0.25">
      <c r="A21" s="4">
        <v>43139</v>
      </c>
      <c r="B21">
        <v>20</v>
      </c>
      <c r="C21" s="4">
        <v>43149</v>
      </c>
      <c r="D21">
        <v>0</v>
      </c>
      <c r="E21" s="4">
        <v>43159</v>
      </c>
      <c r="F21">
        <v>90</v>
      </c>
      <c r="G21" s="4">
        <v>43151</v>
      </c>
      <c r="H21">
        <v>0</v>
      </c>
      <c r="I21" s="4">
        <v>43136</v>
      </c>
      <c r="J21" t="s">
        <v>128</v>
      </c>
      <c r="K21">
        <v>43</v>
      </c>
    </row>
    <row r="22" spans="1:21" x14ac:dyDescent="0.25">
      <c r="A22" s="4">
        <v>43140</v>
      </c>
      <c r="B22">
        <v>80</v>
      </c>
      <c r="C22" s="4">
        <v>43150</v>
      </c>
      <c r="D22">
        <v>315</v>
      </c>
      <c r="E22" s="4"/>
      <c r="G22" s="4">
        <v>43152</v>
      </c>
      <c r="H22">
        <v>110</v>
      </c>
      <c r="J22" t="s">
        <v>129</v>
      </c>
      <c r="K22">
        <v>85</v>
      </c>
    </row>
    <row r="23" spans="1:21" x14ac:dyDescent="0.25">
      <c r="A23" s="4">
        <v>43141</v>
      </c>
      <c r="B23">
        <v>310</v>
      </c>
      <c r="C23" s="4">
        <v>43151</v>
      </c>
      <c r="D23">
        <v>127</v>
      </c>
      <c r="G23" s="4">
        <v>43153</v>
      </c>
      <c r="H23">
        <v>31</v>
      </c>
      <c r="J23" t="s">
        <v>234</v>
      </c>
      <c r="K23">
        <v>50</v>
      </c>
    </row>
    <row r="24" spans="1:21" x14ac:dyDescent="0.25">
      <c r="B24">
        <f>SUM(B14:B23)</f>
        <v>2518</v>
      </c>
      <c r="D24">
        <f>SUM(D14:D23,B24)</f>
        <v>5007</v>
      </c>
      <c r="E24" t="s">
        <v>34</v>
      </c>
      <c r="F24">
        <f>SUM(F14:F21,D24)</f>
        <v>5962</v>
      </c>
      <c r="G24" s="4">
        <v>43154</v>
      </c>
      <c r="H24">
        <v>20</v>
      </c>
      <c r="J24" t="s">
        <v>53</v>
      </c>
      <c r="K24">
        <v>100</v>
      </c>
    </row>
    <row r="25" spans="1:21" x14ac:dyDescent="0.25">
      <c r="G25" s="4">
        <v>43155</v>
      </c>
      <c r="H25">
        <v>0</v>
      </c>
      <c r="J25" t="s">
        <v>19</v>
      </c>
      <c r="K25">
        <v>105</v>
      </c>
    </row>
    <row r="26" spans="1:21" x14ac:dyDescent="0.25">
      <c r="G26" s="4">
        <v>43156</v>
      </c>
      <c r="H26">
        <v>0</v>
      </c>
      <c r="J26" t="s">
        <v>118</v>
      </c>
      <c r="K26">
        <v>50</v>
      </c>
    </row>
    <row r="27" spans="1:21" x14ac:dyDescent="0.25">
      <c r="G27" s="4">
        <v>43157</v>
      </c>
      <c r="H27">
        <v>0</v>
      </c>
      <c r="J27" t="s">
        <v>61</v>
      </c>
      <c r="K27">
        <v>95</v>
      </c>
      <c r="L27">
        <f>SUM(K21:K27)</f>
        <v>528</v>
      </c>
    </row>
    <row r="28" spans="1:21" x14ac:dyDescent="0.25">
      <c r="G28" s="4">
        <v>43158</v>
      </c>
      <c r="H28">
        <v>46</v>
      </c>
      <c r="I28" s="4">
        <v>43137</v>
      </c>
      <c r="J28" t="s">
        <v>88</v>
      </c>
      <c r="K28">
        <v>10</v>
      </c>
    </row>
    <row r="29" spans="1:21" x14ac:dyDescent="0.25">
      <c r="G29" s="4">
        <v>43159</v>
      </c>
      <c r="H29">
        <v>17</v>
      </c>
      <c r="J29" s="13" t="s">
        <v>60</v>
      </c>
      <c r="K29" s="13">
        <v>17</v>
      </c>
    </row>
    <row r="30" spans="1:21" x14ac:dyDescent="0.25">
      <c r="G30" s="4"/>
      <c r="J30" t="s">
        <v>236</v>
      </c>
      <c r="K30">
        <v>126</v>
      </c>
    </row>
    <row r="31" spans="1:21" x14ac:dyDescent="0.25">
      <c r="J31" t="s">
        <v>55</v>
      </c>
      <c r="K31">
        <v>65</v>
      </c>
    </row>
    <row r="32" spans="1:21" x14ac:dyDescent="0.25">
      <c r="I32" s="4">
        <v>43138</v>
      </c>
      <c r="J32" t="s">
        <v>118</v>
      </c>
      <c r="K32">
        <v>20</v>
      </c>
    </row>
    <row r="33" spans="9:11" x14ac:dyDescent="0.25">
      <c r="J33" s="13" t="s">
        <v>88</v>
      </c>
      <c r="K33" s="13">
        <v>46</v>
      </c>
    </row>
    <row r="34" spans="9:11" x14ac:dyDescent="0.25">
      <c r="J34" t="s">
        <v>55</v>
      </c>
      <c r="K34">
        <v>24</v>
      </c>
    </row>
    <row r="35" spans="9:11" x14ac:dyDescent="0.25">
      <c r="I35" s="4">
        <v>43139</v>
      </c>
      <c r="J35" t="s">
        <v>54</v>
      </c>
      <c r="K35">
        <v>20</v>
      </c>
    </row>
    <row r="36" spans="9:11" x14ac:dyDescent="0.25">
      <c r="J36" s="13" t="s">
        <v>55</v>
      </c>
      <c r="K36" s="13">
        <v>40</v>
      </c>
    </row>
    <row r="37" spans="9:11" x14ac:dyDescent="0.25">
      <c r="I37" s="4">
        <v>43140</v>
      </c>
      <c r="J37" t="s">
        <v>61</v>
      </c>
      <c r="K37">
        <v>80</v>
      </c>
    </row>
    <row r="38" spans="9:11" x14ac:dyDescent="0.25">
      <c r="J38" s="13" t="s">
        <v>130</v>
      </c>
      <c r="K38" s="13">
        <v>80</v>
      </c>
    </row>
    <row r="39" spans="9:11" x14ac:dyDescent="0.25">
      <c r="I39" s="4">
        <v>43141</v>
      </c>
      <c r="J39" s="41" t="s">
        <v>63</v>
      </c>
      <c r="K39" s="41">
        <v>300</v>
      </c>
    </row>
    <row r="40" spans="9:11" x14ac:dyDescent="0.25">
      <c r="J40" s="13" t="s">
        <v>53</v>
      </c>
      <c r="K40" s="13">
        <v>64</v>
      </c>
    </row>
    <row r="41" spans="9:11" x14ac:dyDescent="0.25">
      <c r="J41" t="s">
        <v>54</v>
      </c>
      <c r="K41">
        <v>10</v>
      </c>
    </row>
    <row r="42" spans="9:11" x14ac:dyDescent="0.25">
      <c r="I42" s="4">
        <v>43142</v>
      </c>
      <c r="J42" s="14" t="s">
        <v>237</v>
      </c>
      <c r="K42" s="14">
        <v>110</v>
      </c>
    </row>
    <row r="43" spans="9:11" x14ac:dyDescent="0.25">
      <c r="J43" t="s">
        <v>238</v>
      </c>
      <c r="K43">
        <v>99</v>
      </c>
    </row>
    <row r="44" spans="9:11" x14ac:dyDescent="0.25">
      <c r="J44" t="s">
        <v>54</v>
      </c>
      <c r="K44">
        <v>45</v>
      </c>
    </row>
    <row r="45" spans="9:11" x14ac:dyDescent="0.25">
      <c r="I45" s="4">
        <v>43143</v>
      </c>
      <c r="J45" s="41" t="s">
        <v>102</v>
      </c>
      <c r="K45" s="41">
        <v>100</v>
      </c>
    </row>
    <row r="46" spans="9:11" x14ac:dyDescent="0.25">
      <c r="J46" t="s">
        <v>239</v>
      </c>
      <c r="K46">
        <v>58</v>
      </c>
    </row>
    <row r="47" spans="9:11" x14ac:dyDescent="0.25">
      <c r="J47" t="s">
        <v>225</v>
      </c>
      <c r="K47">
        <v>72</v>
      </c>
    </row>
    <row r="48" spans="9:11" x14ac:dyDescent="0.25">
      <c r="J48" t="s">
        <v>240</v>
      </c>
      <c r="K48">
        <v>45</v>
      </c>
    </row>
    <row r="49" spans="9:12" x14ac:dyDescent="0.25">
      <c r="J49" t="s">
        <v>54</v>
      </c>
      <c r="K49">
        <v>30</v>
      </c>
    </row>
    <row r="50" spans="9:12" x14ac:dyDescent="0.25">
      <c r="J50" t="s">
        <v>88</v>
      </c>
      <c r="K50">
        <v>60</v>
      </c>
    </row>
    <row r="51" spans="9:12" x14ac:dyDescent="0.25">
      <c r="I51" s="4">
        <v>43144</v>
      </c>
      <c r="J51" t="s">
        <v>60</v>
      </c>
      <c r="K51">
        <v>40</v>
      </c>
    </row>
    <row r="52" spans="9:12" x14ac:dyDescent="0.25">
      <c r="J52" t="s">
        <v>130</v>
      </c>
      <c r="K52">
        <v>80</v>
      </c>
    </row>
    <row r="53" spans="9:12" x14ac:dyDescent="0.25">
      <c r="I53" s="4">
        <v>43145</v>
      </c>
      <c r="J53" s="41" t="s">
        <v>63</v>
      </c>
      <c r="K53" s="41">
        <v>200</v>
      </c>
    </row>
    <row r="54" spans="9:12" x14ac:dyDescent="0.25">
      <c r="J54" t="s">
        <v>54</v>
      </c>
      <c r="K54">
        <v>20</v>
      </c>
    </row>
    <row r="55" spans="9:12" x14ac:dyDescent="0.25">
      <c r="J55" t="s">
        <v>60</v>
      </c>
      <c r="K55">
        <v>30</v>
      </c>
    </row>
    <row r="56" spans="9:12" x14ac:dyDescent="0.25">
      <c r="J56" s="13" t="s">
        <v>130</v>
      </c>
      <c r="K56" s="13">
        <v>60</v>
      </c>
    </row>
    <row r="57" spans="9:12" x14ac:dyDescent="0.25">
      <c r="J57" t="s">
        <v>118</v>
      </c>
      <c r="K57">
        <v>22</v>
      </c>
    </row>
    <row r="58" spans="9:12" x14ac:dyDescent="0.25">
      <c r="J58" s="13" t="s">
        <v>55</v>
      </c>
      <c r="K58" s="13">
        <v>40</v>
      </c>
    </row>
    <row r="59" spans="9:12" x14ac:dyDescent="0.25">
      <c r="I59" s="4">
        <v>43146</v>
      </c>
      <c r="J59" t="s">
        <v>246</v>
      </c>
      <c r="K59">
        <v>35</v>
      </c>
    </row>
    <row r="60" spans="9:12" x14ac:dyDescent="0.25">
      <c r="J60" s="14" t="s">
        <v>54</v>
      </c>
      <c r="K60" s="14">
        <v>45</v>
      </c>
    </row>
    <row r="61" spans="9:12" x14ac:dyDescent="0.25">
      <c r="J61" t="s">
        <v>247</v>
      </c>
      <c r="K61">
        <v>85</v>
      </c>
    </row>
    <row r="62" spans="9:12" x14ac:dyDescent="0.25">
      <c r="J62" t="s">
        <v>55</v>
      </c>
      <c r="K62">
        <v>190</v>
      </c>
      <c r="L62">
        <f>SUM(K59:K62)</f>
        <v>355</v>
      </c>
    </row>
    <row r="63" spans="9:12" x14ac:dyDescent="0.25">
      <c r="I63" s="4">
        <v>43147</v>
      </c>
      <c r="J63" t="s">
        <v>60</v>
      </c>
      <c r="K63">
        <v>15</v>
      </c>
    </row>
    <row r="64" spans="9:12" x14ac:dyDescent="0.25">
      <c r="J64" s="13" t="s">
        <v>54</v>
      </c>
      <c r="K64" s="13">
        <v>21</v>
      </c>
    </row>
    <row r="65" spans="9:12" x14ac:dyDescent="0.25">
      <c r="J65" s="13" t="s">
        <v>55</v>
      </c>
      <c r="K65" s="13">
        <v>92</v>
      </c>
    </row>
    <row r="66" spans="9:12" x14ac:dyDescent="0.25">
      <c r="I66" s="4">
        <v>43148</v>
      </c>
      <c r="J66" t="s">
        <v>77</v>
      </c>
      <c r="K66">
        <v>10</v>
      </c>
    </row>
    <row r="67" spans="9:12" x14ac:dyDescent="0.25">
      <c r="J67" t="s">
        <v>54</v>
      </c>
      <c r="K67">
        <v>15</v>
      </c>
    </row>
    <row r="68" spans="9:12" x14ac:dyDescent="0.25">
      <c r="J68" t="s">
        <v>130</v>
      </c>
      <c r="K68">
        <v>20</v>
      </c>
    </row>
    <row r="69" spans="9:12" x14ac:dyDescent="0.25">
      <c r="J69" t="s">
        <v>19</v>
      </c>
      <c r="K69">
        <v>578</v>
      </c>
    </row>
    <row r="70" spans="9:12" x14ac:dyDescent="0.25">
      <c r="J70" t="s">
        <v>19</v>
      </c>
      <c r="K70">
        <v>15</v>
      </c>
    </row>
    <row r="71" spans="9:12" x14ac:dyDescent="0.25">
      <c r="J71" t="s">
        <v>55</v>
      </c>
      <c r="K71">
        <v>30</v>
      </c>
      <c r="L71">
        <f>SUM(K66:K71)</f>
        <v>668</v>
      </c>
    </row>
    <row r="72" spans="9:12" x14ac:dyDescent="0.25">
      <c r="I72" s="4">
        <v>43149</v>
      </c>
      <c r="K72">
        <v>0</v>
      </c>
    </row>
    <row r="73" spans="9:12" x14ac:dyDescent="0.25">
      <c r="I73" s="4">
        <v>43150</v>
      </c>
      <c r="J73" t="s">
        <v>63</v>
      </c>
      <c r="K73">
        <v>200</v>
      </c>
    </row>
    <row r="74" spans="9:12" x14ac:dyDescent="0.25">
      <c r="J74" t="s">
        <v>248</v>
      </c>
      <c r="K74">
        <v>55</v>
      </c>
    </row>
    <row r="75" spans="9:12" x14ac:dyDescent="0.25">
      <c r="J75" t="s">
        <v>249</v>
      </c>
      <c r="K75">
        <v>60</v>
      </c>
    </row>
    <row r="76" spans="9:12" x14ac:dyDescent="0.25">
      <c r="I76" s="4">
        <v>43151</v>
      </c>
      <c r="J76" t="s">
        <v>19</v>
      </c>
      <c r="K76">
        <v>42</v>
      </c>
    </row>
    <row r="77" spans="9:12" x14ac:dyDescent="0.25">
      <c r="J77" t="s">
        <v>54</v>
      </c>
      <c r="K77">
        <v>10</v>
      </c>
    </row>
    <row r="78" spans="9:12" x14ac:dyDescent="0.25">
      <c r="J78" t="s">
        <v>81</v>
      </c>
      <c r="K78">
        <v>5</v>
      </c>
    </row>
    <row r="79" spans="9:12" x14ac:dyDescent="0.25">
      <c r="J79" t="s">
        <v>55</v>
      </c>
      <c r="K79">
        <v>50</v>
      </c>
    </row>
    <row r="80" spans="9:12" x14ac:dyDescent="0.25">
      <c r="J80" t="s">
        <v>54</v>
      </c>
      <c r="K80">
        <v>20</v>
      </c>
    </row>
    <row r="81" spans="9:12" x14ac:dyDescent="0.25">
      <c r="I81" s="4">
        <v>43152</v>
      </c>
      <c r="J81" s="13" t="s">
        <v>60</v>
      </c>
      <c r="K81" s="13">
        <v>29</v>
      </c>
    </row>
    <row r="82" spans="9:12" x14ac:dyDescent="0.25">
      <c r="J82" t="s">
        <v>54</v>
      </c>
      <c r="K82">
        <v>45</v>
      </c>
    </row>
    <row r="83" spans="9:12" x14ac:dyDescent="0.25">
      <c r="J83" t="s">
        <v>25</v>
      </c>
      <c r="K83">
        <v>5</v>
      </c>
    </row>
    <row r="84" spans="9:12" x14ac:dyDescent="0.25">
      <c r="J84" s="13" t="s">
        <v>54</v>
      </c>
      <c r="K84" s="13">
        <v>55</v>
      </c>
    </row>
    <row r="85" spans="9:12" x14ac:dyDescent="0.25">
      <c r="J85" s="13" t="s">
        <v>55</v>
      </c>
      <c r="K85" s="13">
        <v>26</v>
      </c>
    </row>
    <row r="86" spans="9:12" x14ac:dyDescent="0.25">
      <c r="I86" s="4">
        <v>43153</v>
      </c>
      <c r="J86" s="14" t="s">
        <v>250</v>
      </c>
      <c r="K86" s="14">
        <v>43</v>
      </c>
    </row>
    <row r="87" spans="9:12" x14ac:dyDescent="0.25">
      <c r="J87" s="13" t="s">
        <v>207</v>
      </c>
      <c r="K87" s="13">
        <v>31</v>
      </c>
    </row>
    <row r="88" spans="9:12" x14ac:dyDescent="0.25">
      <c r="I88" s="4">
        <v>43154</v>
      </c>
      <c r="J88" s="13" t="s">
        <v>54</v>
      </c>
      <c r="K88" s="13">
        <v>20</v>
      </c>
    </row>
    <row r="89" spans="9:12" x14ac:dyDescent="0.25">
      <c r="I89" s="4">
        <v>43155</v>
      </c>
      <c r="J89" s="14" t="s">
        <v>100</v>
      </c>
      <c r="K89" s="14">
        <v>94</v>
      </c>
    </row>
    <row r="90" spans="9:12" x14ac:dyDescent="0.25">
      <c r="I90" s="4">
        <v>43156</v>
      </c>
      <c r="J90" s="14" t="s">
        <v>19</v>
      </c>
      <c r="K90" s="14">
        <v>148</v>
      </c>
    </row>
    <row r="91" spans="9:12" x14ac:dyDescent="0.25">
      <c r="J91" s="14" t="s">
        <v>88</v>
      </c>
      <c r="K91" s="14">
        <v>65</v>
      </c>
    </row>
    <row r="92" spans="9:12" x14ac:dyDescent="0.25">
      <c r="J92" s="14" t="s">
        <v>19</v>
      </c>
      <c r="K92" s="14">
        <v>230</v>
      </c>
    </row>
    <row r="93" spans="9:12" x14ac:dyDescent="0.25">
      <c r="J93" s="41" t="s">
        <v>102</v>
      </c>
      <c r="K93" s="41">
        <v>100</v>
      </c>
      <c r="L93">
        <f>SUM(K90:K93)</f>
        <v>543</v>
      </c>
    </row>
    <row r="94" spans="9:12" x14ac:dyDescent="0.25">
      <c r="I94" s="4">
        <v>43157</v>
      </c>
      <c r="J94" s="14" t="s">
        <v>54</v>
      </c>
      <c r="K94" s="14">
        <v>45</v>
      </c>
    </row>
    <row r="95" spans="9:12" x14ac:dyDescent="0.25">
      <c r="I95" s="4">
        <v>43158</v>
      </c>
      <c r="J95" s="14" t="s">
        <v>53</v>
      </c>
      <c r="K95" s="14">
        <v>90</v>
      </c>
    </row>
    <row r="96" spans="9:12" x14ac:dyDescent="0.25">
      <c r="J96" s="13" t="s">
        <v>55</v>
      </c>
      <c r="K96" s="13">
        <v>46</v>
      </c>
    </row>
    <row r="97" spans="9:11" x14ac:dyDescent="0.25">
      <c r="I97" s="4">
        <v>43159</v>
      </c>
      <c r="J97" s="14" t="s">
        <v>53</v>
      </c>
      <c r="K97" s="14">
        <v>40</v>
      </c>
    </row>
    <row r="98" spans="9:11" x14ac:dyDescent="0.25">
      <c r="J98" s="13" t="s">
        <v>60</v>
      </c>
      <c r="K98" s="13">
        <v>17</v>
      </c>
    </row>
    <row r="99" spans="9:11" x14ac:dyDescent="0.25">
      <c r="J99" s="14" t="s">
        <v>55</v>
      </c>
      <c r="K99" s="14">
        <v>50</v>
      </c>
    </row>
  </sheetData>
  <mergeCells count="4">
    <mergeCell ref="N1:S1"/>
    <mergeCell ref="N2:P2"/>
    <mergeCell ref="Q2:S2"/>
    <mergeCell ref="G1:H1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19"/>
  <sheetViews>
    <sheetView workbookViewId="0">
      <selection activeCell="B5" sqref="B5"/>
    </sheetView>
  </sheetViews>
  <sheetFormatPr defaultRowHeight="15" x14ac:dyDescent="0.25"/>
  <sheetData>
    <row r="1" spans="1:20" x14ac:dyDescent="0.25">
      <c r="A1" s="26" t="s">
        <v>0</v>
      </c>
      <c r="B1" s="26">
        <v>3166</v>
      </c>
      <c r="D1" t="s">
        <v>7</v>
      </c>
      <c r="E1">
        <v>48696</v>
      </c>
      <c r="G1" s="62" t="s">
        <v>16</v>
      </c>
      <c r="H1" s="62"/>
      <c r="I1" s="4">
        <v>43160</v>
      </c>
      <c r="J1" t="s">
        <v>60</v>
      </c>
      <c r="K1">
        <v>40</v>
      </c>
      <c r="N1" s="56" t="s">
        <v>18</v>
      </c>
      <c r="O1" s="57"/>
      <c r="P1" s="57"/>
      <c r="Q1" s="57"/>
      <c r="R1" s="57"/>
      <c r="S1" s="58"/>
    </row>
    <row r="2" spans="1:20" x14ac:dyDescent="0.25">
      <c r="A2" s="26" t="s">
        <v>1</v>
      </c>
      <c r="B2" s="26">
        <v>1500</v>
      </c>
      <c r="D2" t="s">
        <v>243</v>
      </c>
      <c r="E2">
        <v>845</v>
      </c>
      <c r="G2" s="4">
        <v>43160</v>
      </c>
      <c r="H2">
        <v>67</v>
      </c>
      <c r="J2" t="s">
        <v>19</v>
      </c>
      <c r="K2">
        <v>27</v>
      </c>
      <c r="N2" s="63" t="s">
        <v>171</v>
      </c>
      <c r="O2" s="55"/>
      <c r="P2" s="55"/>
      <c r="Q2" s="55" t="s">
        <v>110</v>
      </c>
      <c r="R2" s="55"/>
      <c r="S2" s="64"/>
    </row>
    <row r="3" spans="1:20" x14ac:dyDescent="0.25">
      <c r="A3" s="26" t="s">
        <v>2</v>
      </c>
      <c r="B3" s="26">
        <v>9147</v>
      </c>
      <c r="D3" t="s">
        <v>6</v>
      </c>
      <c r="E3">
        <f>SUM(E1:E2)</f>
        <v>49541</v>
      </c>
      <c r="G3" s="4">
        <v>43161</v>
      </c>
      <c r="H3">
        <v>80</v>
      </c>
      <c r="J3" s="13" t="s">
        <v>60</v>
      </c>
      <c r="K3" s="13">
        <v>35</v>
      </c>
      <c r="N3" s="4">
        <v>43157</v>
      </c>
      <c r="O3" t="s">
        <v>53</v>
      </c>
      <c r="P3">
        <v>180</v>
      </c>
      <c r="Q3" s="4">
        <v>43175</v>
      </c>
      <c r="R3" t="s">
        <v>19</v>
      </c>
      <c r="S3">
        <v>0</v>
      </c>
    </row>
    <row r="4" spans="1:20" x14ac:dyDescent="0.25">
      <c r="A4" s="26" t="s">
        <v>186</v>
      </c>
      <c r="B4" s="26">
        <v>4500</v>
      </c>
      <c r="G4" s="4">
        <v>43162</v>
      </c>
      <c r="H4">
        <v>0</v>
      </c>
      <c r="J4" s="13" t="s">
        <v>55</v>
      </c>
      <c r="K4" s="13">
        <v>32</v>
      </c>
      <c r="N4" s="4">
        <v>43157</v>
      </c>
      <c r="O4" t="s">
        <v>55</v>
      </c>
      <c r="P4">
        <v>70</v>
      </c>
    </row>
    <row r="5" spans="1:20" x14ac:dyDescent="0.25">
      <c r="A5" s="26" t="s">
        <v>3</v>
      </c>
      <c r="B5" s="26">
        <v>2149</v>
      </c>
      <c r="D5" t="s">
        <v>99</v>
      </c>
      <c r="E5">
        <f>SUM(E3-B11)</f>
        <v>16991</v>
      </c>
      <c r="G5" s="4">
        <v>43163</v>
      </c>
      <c r="H5">
        <v>0</v>
      </c>
      <c r="I5" s="4">
        <v>43161</v>
      </c>
      <c r="J5" t="s">
        <v>184</v>
      </c>
      <c r="K5">
        <v>45</v>
      </c>
      <c r="N5" s="4">
        <v>43162</v>
      </c>
      <c r="O5" t="s">
        <v>55</v>
      </c>
      <c r="P5">
        <v>565</v>
      </c>
    </row>
    <row r="6" spans="1:20" x14ac:dyDescent="0.25">
      <c r="A6" s="26" t="s">
        <v>13</v>
      </c>
      <c r="B6" s="26">
        <v>588</v>
      </c>
      <c r="D6" t="s">
        <v>28</v>
      </c>
      <c r="E6">
        <v>6000</v>
      </c>
      <c r="G6" s="4">
        <v>43164</v>
      </c>
      <c r="H6">
        <v>0</v>
      </c>
      <c r="J6" s="13" t="s">
        <v>55</v>
      </c>
      <c r="K6" s="13">
        <v>80</v>
      </c>
      <c r="N6" s="4">
        <v>43177</v>
      </c>
      <c r="O6" t="s">
        <v>275</v>
      </c>
      <c r="P6">
        <v>11300</v>
      </c>
    </row>
    <row r="7" spans="1:20" x14ac:dyDescent="0.25">
      <c r="A7" s="26" t="s">
        <v>37</v>
      </c>
      <c r="B7" s="26">
        <v>7500</v>
      </c>
      <c r="D7" t="s">
        <v>244</v>
      </c>
      <c r="E7">
        <f>SUM(E5-E6)</f>
        <v>10991</v>
      </c>
      <c r="G7" s="4">
        <v>43165</v>
      </c>
      <c r="H7">
        <v>75</v>
      </c>
      <c r="I7" s="4">
        <v>43162</v>
      </c>
      <c r="J7" s="14" t="s">
        <v>54</v>
      </c>
      <c r="K7" s="14">
        <v>12</v>
      </c>
    </row>
    <row r="8" spans="1:20" x14ac:dyDescent="0.25">
      <c r="A8" s="26" t="s">
        <v>242</v>
      </c>
      <c r="B8" s="26">
        <v>500</v>
      </c>
      <c r="G8" s="4">
        <v>43166</v>
      </c>
      <c r="H8">
        <v>0</v>
      </c>
      <c r="J8" s="14" t="s">
        <v>128</v>
      </c>
      <c r="K8" s="14">
        <v>53</v>
      </c>
      <c r="P8">
        <f>SUM(P3:P7)</f>
        <v>12115</v>
      </c>
      <c r="S8">
        <f>SUM(S3:S7)</f>
        <v>0</v>
      </c>
      <c r="T8">
        <f>SUM(S8,P8)</f>
        <v>12115</v>
      </c>
    </row>
    <row r="9" spans="1:20" x14ac:dyDescent="0.25">
      <c r="A9" s="26" t="s">
        <v>253</v>
      </c>
      <c r="B9" s="26">
        <v>2500</v>
      </c>
      <c r="G9" s="4">
        <v>43167</v>
      </c>
      <c r="H9">
        <v>52</v>
      </c>
      <c r="J9" s="14" t="s">
        <v>157</v>
      </c>
      <c r="K9" s="14">
        <v>25</v>
      </c>
    </row>
    <row r="10" spans="1:20" x14ac:dyDescent="0.25">
      <c r="A10" s="26" t="s">
        <v>102</v>
      </c>
      <c r="B10" s="26">
        <v>1000</v>
      </c>
      <c r="G10" s="4">
        <v>43168</v>
      </c>
      <c r="H10">
        <v>0</v>
      </c>
      <c r="J10" s="14" t="s">
        <v>82</v>
      </c>
      <c r="K10" s="14">
        <v>30</v>
      </c>
    </row>
    <row r="11" spans="1:20" x14ac:dyDescent="0.25">
      <c r="A11" t="s">
        <v>6</v>
      </c>
      <c r="B11">
        <f>SUM(B1:B10)</f>
        <v>32550</v>
      </c>
      <c r="G11" s="4">
        <v>43169</v>
      </c>
      <c r="H11">
        <v>0</v>
      </c>
      <c r="J11" s="14" t="s">
        <v>54</v>
      </c>
      <c r="K11" s="14">
        <v>15</v>
      </c>
    </row>
    <row r="12" spans="1:20" x14ac:dyDescent="0.25">
      <c r="G12" s="4">
        <v>43170</v>
      </c>
      <c r="H12">
        <v>0</v>
      </c>
      <c r="J12" s="14" t="s">
        <v>254</v>
      </c>
      <c r="K12" s="14">
        <v>330</v>
      </c>
      <c r="L12">
        <f>SUM(K7:K12)</f>
        <v>465</v>
      </c>
    </row>
    <row r="13" spans="1:20" x14ac:dyDescent="0.25">
      <c r="A13" s="4">
        <v>43160</v>
      </c>
      <c r="B13">
        <v>67</v>
      </c>
      <c r="C13" s="4">
        <v>43170</v>
      </c>
      <c r="D13">
        <v>190</v>
      </c>
      <c r="E13" s="4">
        <v>43180</v>
      </c>
      <c r="F13">
        <v>55</v>
      </c>
      <c r="G13" s="4">
        <v>43171</v>
      </c>
      <c r="H13">
        <v>0</v>
      </c>
      <c r="I13" s="4">
        <v>43163</v>
      </c>
      <c r="J13" s="14" t="s">
        <v>54</v>
      </c>
      <c r="K13" s="14">
        <v>32</v>
      </c>
    </row>
    <row r="14" spans="1:20" x14ac:dyDescent="0.25">
      <c r="A14" s="4">
        <v>43161</v>
      </c>
      <c r="B14">
        <v>45</v>
      </c>
      <c r="C14" s="4">
        <v>43171</v>
      </c>
      <c r="D14">
        <v>374</v>
      </c>
      <c r="E14" s="4">
        <v>43181</v>
      </c>
      <c r="F14">
        <v>20</v>
      </c>
      <c r="G14" s="4">
        <v>43172</v>
      </c>
      <c r="H14">
        <v>29</v>
      </c>
      <c r="J14" s="14" t="s">
        <v>82</v>
      </c>
      <c r="K14" s="14">
        <v>40</v>
      </c>
    </row>
    <row r="15" spans="1:20" x14ac:dyDescent="0.25">
      <c r="A15" s="4">
        <v>43162</v>
      </c>
      <c r="B15">
        <v>465</v>
      </c>
      <c r="C15" s="4">
        <v>43172</v>
      </c>
      <c r="D15">
        <v>229</v>
      </c>
      <c r="E15" s="4">
        <v>43182</v>
      </c>
      <c r="F15">
        <v>250</v>
      </c>
      <c r="G15" s="4">
        <v>43173</v>
      </c>
      <c r="H15">
        <v>50</v>
      </c>
      <c r="J15" s="14" t="s">
        <v>255</v>
      </c>
      <c r="K15" s="14">
        <v>15</v>
      </c>
    </row>
    <row r="16" spans="1:20" x14ac:dyDescent="0.25">
      <c r="A16" s="4">
        <v>43163</v>
      </c>
      <c r="B16">
        <v>122</v>
      </c>
      <c r="C16" s="4">
        <v>43173</v>
      </c>
      <c r="D16">
        <v>89</v>
      </c>
      <c r="E16" s="4">
        <v>43183</v>
      </c>
      <c r="F16">
        <v>115</v>
      </c>
      <c r="G16" s="4">
        <v>43174</v>
      </c>
      <c r="H16">
        <v>0</v>
      </c>
      <c r="J16" s="14" t="s">
        <v>261</v>
      </c>
      <c r="K16" s="14">
        <v>35</v>
      </c>
      <c r="L16">
        <f>SUM(K13:K16)</f>
        <v>122</v>
      </c>
    </row>
    <row r="17" spans="1:19" x14ac:dyDescent="0.25">
      <c r="A17" s="4">
        <v>43164</v>
      </c>
      <c r="B17">
        <v>373</v>
      </c>
      <c r="C17" s="4">
        <v>43174</v>
      </c>
      <c r="D17">
        <v>0</v>
      </c>
      <c r="E17" s="4">
        <v>43184</v>
      </c>
      <c r="F17">
        <v>200</v>
      </c>
      <c r="G17" s="4">
        <v>43175</v>
      </c>
      <c r="H17">
        <v>0</v>
      </c>
      <c r="I17" s="4">
        <v>43164</v>
      </c>
      <c r="J17" s="14" t="s">
        <v>19</v>
      </c>
      <c r="K17" s="14">
        <v>29</v>
      </c>
      <c r="R17" s="25" t="s">
        <v>0</v>
      </c>
      <c r="S17" s="25">
        <v>10885</v>
      </c>
    </row>
    <row r="18" spans="1:19" x14ac:dyDescent="0.25">
      <c r="A18" s="4">
        <v>43165</v>
      </c>
      <c r="B18">
        <v>822</v>
      </c>
      <c r="C18" s="4">
        <v>43175</v>
      </c>
      <c r="D18">
        <v>291</v>
      </c>
      <c r="E18" s="4">
        <v>43185</v>
      </c>
      <c r="F18">
        <v>308</v>
      </c>
      <c r="G18" s="4">
        <v>43176</v>
      </c>
      <c r="H18">
        <v>0</v>
      </c>
      <c r="J18" s="14" t="s">
        <v>256</v>
      </c>
      <c r="K18" s="14">
        <v>75</v>
      </c>
      <c r="R18" s="25" t="s">
        <v>48</v>
      </c>
      <c r="S18" s="25">
        <v>1200</v>
      </c>
    </row>
    <row r="19" spans="1:19" x14ac:dyDescent="0.25">
      <c r="A19" s="4">
        <v>43166</v>
      </c>
      <c r="B19">
        <v>125</v>
      </c>
      <c r="C19" s="4">
        <v>43176</v>
      </c>
      <c r="D19">
        <v>30</v>
      </c>
      <c r="E19" s="4">
        <v>43186</v>
      </c>
      <c r="F19">
        <v>70</v>
      </c>
      <c r="G19" s="4">
        <v>43177</v>
      </c>
      <c r="H19">
        <v>0</v>
      </c>
      <c r="J19" s="14" t="s">
        <v>97</v>
      </c>
      <c r="K19" s="14">
        <v>55</v>
      </c>
      <c r="R19" s="25" t="s">
        <v>89</v>
      </c>
      <c r="S19" s="25">
        <v>256</v>
      </c>
    </row>
    <row r="20" spans="1:19" x14ac:dyDescent="0.25">
      <c r="A20" s="4">
        <v>43167</v>
      </c>
      <c r="B20">
        <v>82</v>
      </c>
      <c r="C20" s="4">
        <v>43177</v>
      </c>
      <c r="D20">
        <v>30</v>
      </c>
      <c r="E20" s="4">
        <v>43187</v>
      </c>
      <c r="F20">
        <v>18</v>
      </c>
      <c r="G20" s="4">
        <v>43178</v>
      </c>
      <c r="H20">
        <v>0</v>
      </c>
      <c r="J20" s="14" t="s">
        <v>54</v>
      </c>
      <c r="K20" s="14">
        <v>35</v>
      </c>
      <c r="R20" s="25" t="s">
        <v>47</v>
      </c>
      <c r="S20" s="25">
        <v>1535</v>
      </c>
    </row>
    <row r="21" spans="1:19" x14ac:dyDescent="0.25">
      <c r="A21" s="4">
        <v>43168</v>
      </c>
      <c r="B21">
        <v>146</v>
      </c>
      <c r="C21" s="4">
        <v>43178</v>
      </c>
      <c r="D21">
        <v>395</v>
      </c>
      <c r="E21" s="4">
        <v>43188</v>
      </c>
      <c r="F21">
        <v>30</v>
      </c>
      <c r="G21" s="4">
        <v>43179</v>
      </c>
      <c r="H21">
        <v>40</v>
      </c>
      <c r="J21" s="14" t="s">
        <v>128</v>
      </c>
      <c r="K21" s="14">
        <v>44</v>
      </c>
      <c r="R21" s="25" t="s">
        <v>46</v>
      </c>
      <c r="S21" s="25">
        <v>325</v>
      </c>
    </row>
    <row r="22" spans="1:19" x14ac:dyDescent="0.25">
      <c r="A22" s="4">
        <v>43169</v>
      </c>
      <c r="B22">
        <v>200</v>
      </c>
      <c r="C22" s="4">
        <v>43179</v>
      </c>
      <c r="D22">
        <v>215</v>
      </c>
      <c r="E22" s="4">
        <v>43189</v>
      </c>
      <c r="F22">
        <v>489</v>
      </c>
      <c r="G22" s="4">
        <v>43180</v>
      </c>
      <c r="H22">
        <v>76</v>
      </c>
      <c r="J22" s="14" t="s">
        <v>256</v>
      </c>
      <c r="K22" s="14">
        <v>135</v>
      </c>
      <c r="L22">
        <f>SUM(K17:K22)</f>
        <v>373</v>
      </c>
      <c r="R22" s="25" t="s">
        <v>251</v>
      </c>
      <c r="S22" s="25">
        <v>247</v>
      </c>
    </row>
    <row r="23" spans="1:19" x14ac:dyDescent="0.25">
      <c r="B23">
        <f>SUM(B13:B22)</f>
        <v>2447</v>
      </c>
      <c r="D23">
        <f>SUM(D13:D22)</f>
        <v>1843</v>
      </c>
      <c r="E23" s="4">
        <v>43190</v>
      </c>
      <c r="F23">
        <v>45</v>
      </c>
      <c r="G23" s="4">
        <v>43181</v>
      </c>
      <c r="H23">
        <v>17</v>
      </c>
      <c r="I23" s="4">
        <v>43165</v>
      </c>
      <c r="J23" s="14" t="s">
        <v>257</v>
      </c>
      <c r="K23" s="14">
        <v>700</v>
      </c>
      <c r="R23" s="25" t="s">
        <v>252</v>
      </c>
      <c r="S23" s="25">
        <v>130</v>
      </c>
    </row>
    <row r="24" spans="1:19" x14ac:dyDescent="0.25">
      <c r="F24">
        <f>SUM(F13:F23,D23,B23)</f>
        <v>5890</v>
      </c>
      <c r="G24" s="4">
        <v>43182</v>
      </c>
      <c r="H24">
        <v>0</v>
      </c>
      <c r="J24" s="14" t="s">
        <v>258</v>
      </c>
      <c r="K24" s="14">
        <v>70</v>
      </c>
      <c r="R24" s="25" t="s">
        <v>34</v>
      </c>
      <c r="S24" s="25">
        <f>SUM(S17:S23)</f>
        <v>14578</v>
      </c>
    </row>
    <row r="25" spans="1:19" x14ac:dyDescent="0.25">
      <c r="G25" s="4">
        <v>43183</v>
      </c>
      <c r="H25">
        <v>0</v>
      </c>
      <c r="J25" s="14" t="s">
        <v>82</v>
      </c>
      <c r="K25" s="14">
        <v>40</v>
      </c>
      <c r="R25" s="25" t="s">
        <v>226</v>
      </c>
      <c r="S25" s="25">
        <v>2916</v>
      </c>
    </row>
    <row r="26" spans="1:19" x14ac:dyDescent="0.25">
      <c r="G26" s="4">
        <v>43184</v>
      </c>
      <c r="H26">
        <v>0</v>
      </c>
      <c r="J26" s="14" t="s">
        <v>54</v>
      </c>
      <c r="K26" s="14">
        <v>12</v>
      </c>
    </row>
    <row r="27" spans="1:19" x14ac:dyDescent="0.25">
      <c r="G27" s="4">
        <v>43185</v>
      </c>
      <c r="H27">
        <v>0</v>
      </c>
      <c r="J27" s="13" t="s">
        <v>54</v>
      </c>
      <c r="K27" s="13">
        <v>30</v>
      </c>
    </row>
    <row r="28" spans="1:19" x14ac:dyDescent="0.25">
      <c r="G28" s="4">
        <v>43186</v>
      </c>
      <c r="H28">
        <v>45</v>
      </c>
      <c r="J28" s="13" t="s">
        <v>55</v>
      </c>
      <c r="K28" s="13">
        <v>45</v>
      </c>
    </row>
    <row r="29" spans="1:19" x14ac:dyDescent="0.25">
      <c r="G29" s="4">
        <v>43187</v>
      </c>
      <c r="H29">
        <v>80</v>
      </c>
      <c r="I29" s="4">
        <v>43166</v>
      </c>
      <c r="J29" s="14" t="s">
        <v>144</v>
      </c>
      <c r="K29" s="14">
        <v>50</v>
      </c>
    </row>
    <row r="30" spans="1:19" x14ac:dyDescent="0.25">
      <c r="G30" s="4">
        <v>43188</v>
      </c>
      <c r="H30">
        <v>115</v>
      </c>
      <c r="J30" s="14" t="s">
        <v>167</v>
      </c>
      <c r="K30" s="14">
        <v>40</v>
      </c>
    </row>
    <row r="31" spans="1:19" x14ac:dyDescent="0.25">
      <c r="G31" s="4">
        <v>43189</v>
      </c>
      <c r="H31">
        <v>0</v>
      </c>
      <c r="J31" s="14" t="s">
        <v>82</v>
      </c>
      <c r="K31" s="14">
        <v>20</v>
      </c>
    </row>
    <row r="32" spans="1:19" x14ac:dyDescent="0.25">
      <c r="G32" s="4">
        <v>43190</v>
      </c>
      <c r="H32">
        <v>77</v>
      </c>
      <c r="J32" s="14" t="s">
        <v>54</v>
      </c>
      <c r="K32" s="14">
        <v>15</v>
      </c>
    </row>
    <row r="33" spans="7:12" x14ac:dyDescent="0.25">
      <c r="G33" t="s">
        <v>245</v>
      </c>
      <c r="H33">
        <f>SUM(H2:H32)</f>
        <v>803</v>
      </c>
      <c r="I33" s="4">
        <v>43167</v>
      </c>
      <c r="J33" s="14" t="s">
        <v>184</v>
      </c>
      <c r="K33" s="14">
        <v>50</v>
      </c>
    </row>
    <row r="34" spans="7:12" x14ac:dyDescent="0.25">
      <c r="J34" s="14" t="s">
        <v>54</v>
      </c>
      <c r="K34" s="14">
        <v>12</v>
      </c>
    </row>
    <row r="35" spans="7:12" x14ac:dyDescent="0.25">
      <c r="J35" s="14" t="s">
        <v>259</v>
      </c>
      <c r="K35" s="14">
        <v>20</v>
      </c>
    </row>
    <row r="36" spans="7:12" x14ac:dyDescent="0.25">
      <c r="J36" s="13" t="s">
        <v>258</v>
      </c>
      <c r="K36" s="13">
        <v>32</v>
      </c>
    </row>
    <row r="37" spans="7:12" x14ac:dyDescent="0.25">
      <c r="J37" s="13" t="s">
        <v>260</v>
      </c>
      <c r="K37" s="13">
        <v>20</v>
      </c>
    </row>
    <row r="38" spans="7:12" x14ac:dyDescent="0.25">
      <c r="I38" s="4">
        <v>43168</v>
      </c>
      <c r="J38" s="14" t="s">
        <v>143</v>
      </c>
      <c r="K38" s="14">
        <v>106</v>
      </c>
    </row>
    <row r="39" spans="7:12" x14ac:dyDescent="0.25">
      <c r="J39" s="14" t="s">
        <v>262</v>
      </c>
      <c r="K39" s="14">
        <v>30</v>
      </c>
    </row>
    <row r="40" spans="7:12" x14ac:dyDescent="0.25">
      <c r="J40" s="14" t="s">
        <v>54</v>
      </c>
      <c r="K40" s="14">
        <v>13</v>
      </c>
    </row>
    <row r="41" spans="7:12" x14ac:dyDescent="0.25">
      <c r="I41" s="4">
        <v>43169</v>
      </c>
      <c r="J41" s="14" t="s">
        <v>54</v>
      </c>
      <c r="K41" s="14">
        <v>20</v>
      </c>
    </row>
    <row r="42" spans="7:12" x14ac:dyDescent="0.25">
      <c r="J42" s="14" t="s">
        <v>82</v>
      </c>
      <c r="K42" s="14">
        <v>30</v>
      </c>
    </row>
    <row r="43" spans="7:12" x14ac:dyDescent="0.25">
      <c r="J43" s="14" t="s">
        <v>53</v>
      </c>
      <c r="K43" s="14">
        <v>50</v>
      </c>
    </row>
    <row r="44" spans="7:12" x14ac:dyDescent="0.25">
      <c r="J44" s="14" t="s">
        <v>263</v>
      </c>
      <c r="K44" s="14">
        <v>100</v>
      </c>
      <c r="L44">
        <f>SUM(K41:K44)</f>
        <v>200</v>
      </c>
    </row>
    <row r="45" spans="7:12" x14ac:dyDescent="0.25">
      <c r="I45" s="4">
        <v>43170</v>
      </c>
      <c r="J45" s="14" t="s">
        <v>144</v>
      </c>
      <c r="K45" s="14">
        <v>80</v>
      </c>
    </row>
    <row r="46" spans="7:12" x14ac:dyDescent="0.25">
      <c r="J46" s="14" t="s">
        <v>264</v>
      </c>
      <c r="K46" s="14">
        <v>30</v>
      </c>
    </row>
    <row r="47" spans="7:12" x14ac:dyDescent="0.25">
      <c r="J47" s="14" t="s">
        <v>265</v>
      </c>
      <c r="K47" s="14">
        <v>40</v>
      </c>
    </row>
    <row r="48" spans="7:12" x14ac:dyDescent="0.25">
      <c r="J48" s="14" t="s">
        <v>54</v>
      </c>
      <c r="K48" s="14">
        <v>40</v>
      </c>
      <c r="L48">
        <f>SUM(K45:K48)</f>
        <v>190</v>
      </c>
    </row>
    <row r="49" spans="9:12" x14ac:dyDescent="0.25">
      <c r="I49" s="4">
        <v>43171</v>
      </c>
      <c r="J49" s="14" t="s">
        <v>128</v>
      </c>
      <c r="K49" s="14">
        <v>39</v>
      </c>
    </row>
    <row r="50" spans="9:12" x14ac:dyDescent="0.25">
      <c r="J50" s="14" t="s">
        <v>61</v>
      </c>
      <c r="K50" s="14">
        <v>50</v>
      </c>
    </row>
    <row r="51" spans="9:12" x14ac:dyDescent="0.25">
      <c r="J51" s="14" t="s">
        <v>54</v>
      </c>
      <c r="K51" s="14">
        <v>25</v>
      </c>
    </row>
    <row r="52" spans="9:12" x14ac:dyDescent="0.25">
      <c r="J52" s="14" t="s">
        <v>266</v>
      </c>
      <c r="K52" s="14">
        <v>20</v>
      </c>
    </row>
    <row r="53" spans="9:12" x14ac:dyDescent="0.25">
      <c r="J53" s="14" t="s">
        <v>267</v>
      </c>
      <c r="K53" s="14">
        <v>100</v>
      </c>
    </row>
    <row r="54" spans="9:12" x14ac:dyDescent="0.25">
      <c r="J54" s="14" t="s">
        <v>55</v>
      </c>
      <c r="K54" s="14">
        <v>140</v>
      </c>
      <c r="L54">
        <f>SUM(K49:K54)</f>
        <v>374</v>
      </c>
    </row>
    <row r="55" spans="9:12" x14ac:dyDescent="0.25">
      <c r="I55" s="4">
        <v>43172</v>
      </c>
      <c r="J55" s="14" t="s">
        <v>82</v>
      </c>
      <c r="K55" s="14">
        <v>40</v>
      </c>
    </row>
    <row r="56" spans="9:12" x14ac:dyDescent="0.25">
      <c r="J56" s="14" t="s">
        <v>268</v>
      </c>
      <c r="K56" s="14">
        <v>34</v>
      </c>
    </row>
    <row r="57" spans="9:12" x14ac:dyDescent="0.25">
      <c r="J57" s="14" t="s">
        <v>255</v>
      </c>
      <c r="K57" s="14">
        <v>10</v>
      </c>
    </row>
    <row r="58" spans="9:12" x14ac:dyDescent="0.25">
      <c r="J58" s="13" t="s">
        <v>54</v>
      </c>
      <c r="K58" s="13">
        <v>29</v>
      </c>
    </row>
    <row r="59" spans="9:12" x14ac:dyDescent="0.25">
      <c r="J59" s="14" t="s">
        <v>119</v>
      </c>
      <c r="K59" s="14">
        <v>145</v>
      </c>
      <c r="L59">
        <f>SUM(K55:K59)</f>
        <v>258</v>
      </c>
    </row>
    <row r="60" spans="9:12" x14ac:dyDescent="0.25">
      <c r="I60" s="4">
        <v>43173</v>
      </c>
      <c r="J60" s="14" t="s">
        <v>269</v>
      </c>
      <c r="K60" s="14">
        <v>16</v>
      </c>
    </row>
    <row r="61" spans="9:12" x14ac:dyDescent="0.25">
      <c r="J61" s="13" t="s">
        <v>82</v>
      </c>
      <c r="K61" s="13">
        <v>50</v>
      </c>
    </row>
    <row r="62" spans="9:12" x14ac:dyDescent="0.25">
      <c r="J62" s="14" t="s">
        <v>118</v>
      </c>
      <c r="K62" s="14">
        <v>12</v>
      </c>
    </row>
    <row r="63" spans="9:12" x14ac:dyDescent="0.25">
      <c r="J63" s="14" t="s">
        <v>81</v>
      </c>
      <c r="K63" s="14">
        <v>5</v>
      </c>
    </row>
    <row r="64" spans="9:12" x14ac:dyDescent="0.25">
      <c r="J64" s="14" t="s">
        <v>270</v>
      </c>
      <c r="K64" s="14">
        <v>20</v>
      </c>
    </row>
    <row r="65" spans="9:12" x14ac:dyDescent="0.25">
      <c r="J65" s="14" t="s">
        <v>19</v>
      </c>
      <c r="K65" s="14">
        <v>36</v>
      </c>
    </row>
    <row r="66" spans="9:12" x14ac:dyDescent="0.25">
      <c r="I66" s="4">
        <v>43174</v>
      </c>
      <c r="J66" s="14" t="s">
        <v>271</v>
      </c>
      <c r="K66" s="14">
        <v>0</v>
      </c>
    </row>
    <row r="67" spans="9:12" x14ac:dyDescent="0.25">
      <c r="I67" s="4">
        <v>43175</v>
      </c>
      <c r="J67" s="14" t="s">
        <v>54</v>
      </c>
      <c r="K67" s="14">
        <v>51</v>
      </c>
    </row>
    <row r="68" spans="9:12" x14ac:dyDescent="0.25">
      <c r="J68" s="14" t="s">
        <v>272</v>
      </c>
      <c r="K68" s="14">
        <v>100</v>
      </c>
    </row>
    <row r="69" spans="9:12" x14ac:dyDescent="0.25">
      <c r="J69" s="14" t="s">
        <v>60</v>
      </c>
      <c r="K69" s="14">
        <v>100</v>
      </c>
    </row>
    <row r="70" spans="9:12" x14ac:dyDescent="0.25">
      <c r="J70" s="14" t="s">
        <v>88</v>
      </c>
      <c r="K70" s="14">
        <v>40</v>
      </c>
      <c r="L70">
        <f>SUM(K67:K70)</f>
        <v>291</v>
      </c>
    </row>
    <row r="71" spans="9:12" x14ac:dyDescent="0.25">
      <c r="I71" s="4">
        <v>43176</v>
      </c>
      <c r="J71" t="s">
        <v>91</v>
      </c>
      <c r="K71" s="14">
        <v>30</v>
      </c>
    </row>
    <row r="72" spans="9:12" x14ac:dyDescent="0.25">
      <c r="I72" s="4">
        <v>43177</v>
      </c>
      <c r="J72" s="14" t="s">
        <v>54</v>
      </c>
      <c r="K72" s="14">
        <v>20</v>
      </c>
    </row>
    <row r="73" spans="9:12" x14ac:dyDescent="0.25">
      <c r="J73" s="14" t="s">
        <v>96</v>
      </c>
      <c r="K73" s="14">
        <v>10</v>
      </c>
    </row>
    <row r="74" spans="9:12" x14ac:dyDescent="0.25">
      <c r="I74" s="4">
        <v>43178</v>
      </c>
      <c r="J74" s="14" t="s">
        <v>82</v>
      </c>
      <c r="K74" s="14">
        <v>200</v>
      </c>
    </row>
    <row r="75" spans="9:12" x14ac:dyDescent="0.25">
      <c r="J75" s="14" t="s">
        <v>58</v>
      </c>
      <c r="K75" s="14">
        <v>15</v>
      </c>
    </row>
    <row r="76" spans="9:12" x14ac:dyDescent="0.25">
      <c r="J76" s="14" t="s">
        <v>19</v>
      </c>
      <c r="K76" s="14">
        <v>180</v>
      </c>
    </row>
    <row r="77" spans="9:12" x14ac:dyDescent="0.25">
      <c r="I77" s="4">
        <v>43179</v>
      </c>
      <c r="J77" s="14" t="s">
        <v>60</v>
      </c>
      <c r="K77" s="14">
        <v>15</v>
      </c>
    </row>
    <row r="78" spans="9:12" x14ac:dyDescent="0.25">
      <c r="J78" s="42" t="s">
        <v>63</v>
      </c>
      <c r="K78" s="42">
        <v>200</v>
      </c>
    </row>
    <row r="79" spans="9:12" x14ac:dyDescent="0.25">
      <c r="J79" s="14" t="s">
        <v>55</v>
      </c>
      <c r="K79" s="14">
        <v>40</v>
      </c>
    </row>
    <row r="80" spans="9:12" x14ac:dyDescent="0.25">
      <c r="I80" s="4">
        <v>43180</v>
      </c>
      <c r="J80" s="14" t="s">
        <v>77</v>
      </c>
      <c r="K80" s="14">
        <v>10</v>
      </c>
    </row>
    <row r="81" spans="9:11" x14ac:dyDescent="0.25">
      <c r="J81" s="13" t="s">
        <v>88</v>
      </c>
      <c r="K81" s="13">
        <v>36</v>
      </c>
    </row>
    <row r="82" spans="9:11" x14ac:dyDescent="0.25">
      <c r="J82" s="13" t="s">
        <v>55</v>
      </c>
      <c r="K82" s="13">
        <v>40</v>
      </c>
    </row>
    <row r="83" spans="9:11" x14ac:dyDescent="0.25">
      <c r="J83" t="s">
        <v>204</v>
      </c>
      <c r="K83">
        <v>45</v>
      </c>
    </row>
    <row r="84" spans="9:11" x14ac:dyDescent="0.25">
      <c r="I84" s="4">
        <v>43181</v>
      </c>
      <c r="J84" t="s">
        <v>274</v>
      </c>
      <c r="K84">
        <v>20</v>
      </c>
    </row>
    <row r="85" spans="9:11" x14ac:dyDescent="0.25">
      <c r="J85" s="13" t="s">
        <v>88</v>
      </c>
      <c r="K85" s="13">
        <v>17</v>
      </c>
    </row>
    <row r="86" spans="9:11" x14ac:dyDescent="0.25">
      <c r="I86" s="4">
        <v>43182</v>
      </c>
      <c r="J86" s="14" t="s">
        <v>54</v>
      </c>
      <c r="K86" s="14">
        <v>10</v>
      </c>
    </row>
    <row r="87" spans="9:11" x14ac:dyDescent="0.25">
      <c r="J87" s="14" t="s">
        <v>276</v>
      </c>
      <c r="K87" s="14">
        <v>100</v>
      </c>
    </row>
    <row r="88" spans="9:11" x14ac:dyDescent="0.25">
      <c r="J88" t="s">
        <v>53</v>
      </c>
      <c r="K88">
        <v>140</v>
      </c>
    </row>
    <row r="89" spans="9:11" x14ac:dyDescent="0.25">
      <c r="J89" t="s">
        <v>58</v>
      </c>
      <c r="K89">
        <v>15</v>
      </c>
    </row>
    <row r="90" spans="9:11" x14ac:dyDescent="0.25">
      <c r="J90" t="s">
        <v>55</v>
      </c>
      <c r="K90">
        <v>70</v>
      </c>
    </row>
    <row r="91" spans="9:11" x14ac:dyDescent="0.25">
      <c r="I91" s="4">
        <v>43183</v>
      </c>
      <c r="J91" t="s">
        <v>277</v>
      </c>
      <c r="K91">
        <v>20</v>
      </c>
    </row>
    <row r="92" spans="9:11" x14ac:dyDescent="0.25">
      <c r="J92" t="s">
        <v>53</v>
      </c>
      <c r="K92">
        <v>90</v>
      </c>
    </row>
    <row r="93" spans="9:11" x14ac:dyDescent="0.25">
      <c r="J93" t="s">
        <v>54</v>
      </c>
      <c r="K93">
        <v>5</v>
      </c>
    </row>
    <row r="94" spans="9:11" x14ac:dyDescent="0.25">
      <c r="I94" s="4">
        <v>43184</v>
      </c>
      <c r="J94" t="s">
        <v>144</v>
      </c>
      <c r="K94">
        <v>80</v>
      </c>
    </row>
    <row r="95" spans="9:11" x14ac:dyDescent="0.25">
      <c r="J95" t="s">
        <v>278</v>
      </c>
      <c r="K95">
        <v>105</v>
      </c>
    </row>
    <row r="96" spans="9:11" x14ac:dyDescent="0.25">
      <c r="J96" t="s">
        <v>54</v>
      </c>
      <c r="K96">
        <v>15</v>
      </c>
    </row>
    <row r="97" spans="9:11" x14ac:dyDescent="0.25">
      <c r="I97" s="4">
        <v>43185</v>
      </c>
      <c r="J97" t="s">
        <v>279</v>
      </c>
      <c r="K97">
        <v>210</v>
      </c>
    </row>
    <row r="98" spans="9:11" x14ac:dyDescent="0.25">
      <c r="J98" t="s">
        <v>54</v>
      </c>
      <c r="K98">
        <v>10</v>
      </c>
    </row>
    <row r="99" spans="9:11" x14ac:dyDescent="0.25">
      <c r="J99" t="s">
        <v>138</v>
      </c>
      <c r="K99">
        <v>10</v>
      </c>
    </row>
    <row r="100" spans="9:11" x14ac:dyDescent="0.25">
      <c r="J100" t="s">
        <v>280</v>
      </c>
      <c r="K100">
        <v>38</v>
      </c>
    </row>
    <row r="101" spans="9:11" x14ac:dyDescent="0.25">
      <c r="J101" t="s">
        <v>60</v>
      </c>
      <c r="K101">
        <v>40</v>
      </c>
    </row>
    <row r="102" spans="9:11" x14ac:dyDescent="0.25">
      <c r="I102" s="4">
        <v>43186</v>
      </c>
      <c r="J102" t="s">
        <v>82</v>
      </c>
      <c r="K102">
        <v>60</v>
      </c>
    </row>
    <row r="103" spans="9:11" x14ac:dyDescent="0.25">
      <c r="J103" t="s">
        <v>77</v>
      </c>
      <c r="K103">
        <v>10</v>
      </c>
    </row>
    <row r="104" spans="9:11" x14ac:dyDescent="0.25">
      <c r="J104" s="13" t="s">
        <v>55</v>
      </c>
      <c r="K104" s="13">
        <v>45</v>
      </c>
    </row>
    <row r="105" spans="9:11" x14ac:dyDescent="0.25">
      <c r="I105" s="4">
        <v>43187</v>
      </c>
      <c r="J105" t="s">
        <v>128</v>
      </c>
      <c r="K105">
        <v>18</v>
      </c>
    </row>
    <row r="106" spans="9:11" x14ac:dyDescent="0.25">
      <c r="J106" s="13" t="s">
        <v>54</v>
      </c>
      <c r="K106" s="13">
        <v>29</v>
      </c>
    </row>
    <row r="107" spans="9:11" x14ac:dyDescent="0.25">
      <c r="J107" s="13" t="s">
        <v>55</v>
      </c>
      <c r="K107" s="13">
        <v>51</v>
      </c>
    </row>
    <row r="108" spans="9:11" x14ac:dyDescent="0.25">
      <c r="I108" s="4">
        <v>43188</v>
      </c>
      <c r="J108" s="13" t="s">
        <v>53</v>
      </c>
      <c r="K108" s="13">
        <v>64</v>
      </c>
    </row>
    <row r="109" spans="9:11" x14ac:dyDescent="0.25">
      <c r="J109" s="44" t="s">
        <v>54</v>
      </c>
      <c r="K109" s="44">
        <v>30</v>
      </c>
    </row>
    <row r="110" spans="9:11" x14ac:dyDescent="0.25">
      <c r="J110" s="13" t="s">
        <v>53</v>
      </c>
      <c r="K110" s="13">
        <v>64</v>
      </c>
    </row>
    <row r="111" spans="9:11" x14ac:dyDescent="0.25">
      <c r="J111" s="13" t="s">
        <v>55</v>
      </c>
      <c r="K111" s="13">
        <v>51</v>
      </c>
    </row>
    <row r="112" spans="9:11" x14ac:dyDescent="0.25">
      <c r="I112" s="4">
        <v>43189</v>
      </c>
      <c r="J112" s="14" t="s">
        <v>19</v>
      </c>
      <c r="K112" s="14">
        <v>33</v>
      </c>
    </row>
    <row r="113" spans="9:12" x14ac:dyDescent="0.25">
      <c r="J113" s="14" t="s">
        <v>60</v>
      </c>
      <c r="K113" s="14">
        <v>60</v>
      </c>
    </row>
    <row r="114" spans="9:12" x14ac:dyDescent="0.25">
      <c r="J114" s="14" t="s">
        <v>19</v>
      </c>
      <c r="K114" s="14">
        <v>31</v>
      </c>
    </row>
    <row r="115" spans="9:12" x14ac:dyDescent="0.25">
      <c r="J115" s="14" t="s">
        <v>55</v>
      </c>
      <c r="K115" s="14">
        <v>320</v>
      </c>
    </row>
    <row r="116" spans="9:12" x14ac:dyDescent="0.25">
      <c r="J116" s="14" t="s">
        <v>128</v>
      </c>
      <c r="K116" s="14">
        <v>30</v>
      </c>
    </row>
    <row r="117" spans="9:12" x14ac:dyDescent="0.25">
      <c r="J117" s="14" t="s">
        <v>54</v>
      </c>
      <c r="K117" s="14">
        <v>15</v>
      </c>
      <c r="L117">
        <f>SUM(K112:K117)</f>
        <v>489</v>
      </c>
    </row>
    <row r="118" spans="9:12" x14ac:dyDescent="0.25">
      <c r="I118" s="4">
        <v>43190</v>
      </c>
      <c r="J118" s="14" t="s">
        <v>54</v>
      </c>
      <c r="K118" s="14">
        <v>45</v>
      </c>
    </row>
    <row r="119" spans="9:12" x14ac:dyDescent="0.25">
      <c r="J119" s="13" t="s">
        <v>55</v>
      </c>
      <c r="K119" s="13">
        <v>77</v>
      </c>
    </row>
  </sheetData>
  <mergeCells count="4">
    <mergeCell ref="G1:H1"/>
    <mergeCell ref="N1:S1"/>
    <mergeCell ref="N2:P2"/>
    <mergeCell ref="Q2:S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July</vt:lpstr>
      <vt:lpstr>Aug</vt:lpstr>
      <vt:lpstr>Sep</vt:lpstr>
      <vt:lpstr>Oct</vt:lpstr>
      <vt:lpstr>Nov</vt:lpstr>
      <vt:lpstr>Dec</vt:lpstr>
      <vt:lpstr>Jan'18</vt:lpstr>
      <vt:lpstr>Feb'18</vt:lpstr>
      <vt:lpstr>Mar`18</vt:lpstr>
      <vt:lpstr>Apr'18</vt:lpstr>
      <vt:lpstr>May'18</vt:lpstr>
      <vt:lpstr>June'18</vt:lpstr>
      <vt:lpstr>July'18</vt:lpstr>
      <vt:lpstr>Aug'18</vt:lpstr>
      <vt:lpstr>Sep'18</vt:lpstr>
      <vt:lpstr>Oct'18</vt:lpstr>
      <vt:lpstr>Nov'18</vt:lpstr>
      <vt:lpstr>Dec'18</vt:lpstr>
      <vt:lpstr>Jan'19</vt:lpstr>
      <vt:lpstr>Feb'19</vt:lpstr>
      <vt:lpstr>Mar'19</vt:lpstr>
      <vt:lpstr>Apr'19</vt:lpstr>
      <vt:lpstr>May'19</vt:lpstr>
      <vt:lpstr>June'19</vt:lpstr>
      <vt:lpstr>Jul'19</vt:lpstr>
      <vt:lpstr>Aug'19</vt:lpstr>
      <vt:lpstr>Sep'19</vt:lpstr>
      <vt:lpstr>Oct'19</vt:lpstr>
      <vt:lpstr>Nov'19</vt:lpstr>
      <vt:lpstr>Dec'19</vt:lpstr>
      <vt:lpstr>Jan'20</vt:lpstr>
      <vt:lpstr>Feb'20</vt:lpstr>
      <vt:lpstr>Mar'20</vt:lpstr>
      <vt:lpstr>ChitDetails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Jegan</cp:lastModifiedBy>
  <cp:lastPrinted>2019-01-01T04:09:17Z</cp:lastPrinted>
  <dcterms:created xsi:type="dcterms:W3CDTF">2017-06-30T06:37:30Z</dcterms:created>
  <dcterms:modified xsi:type="dcterms:W3CDTF">2020-03-06T16:52:42Z</dcterms:modified>
</cp:coreProperties>
</file>