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37CDC224-DD9C-4FD3-9523-D7B4C3B0C839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Cover Page" sheetId="1" r:id="rId1"/>
    <sheet name="Level 1a" sheetId="2" r:id="rId2"/>
    <sheet name="Level 1b" sheetId="3" r:id="rId3"/>
    <sheet name="Level 2a" sheetId="4" r:id="rId4"/>
    <sheet name="Level 2b" sheetId="5" r:id="rId5"/>
    <sheet name="Level 3a" sheetId="6" r:id="rId6"/>
    <sheet name="Level 3b" sheetId="7" r:id="rId7"/>
    <sheet name="Level 4a" sheetId="8" r:id="rId8"/>
    <sheet name="Level 4b" sheetId="9" r:id="rId9"/>
    <sheet name="Level 5a" sheetId="10" r:id="rId10"/>
    <sheet name="Level 5b" sheetId="11" r:id="rId11"/>
  </sheets>
  <definedNames>
    <definedName name="_xlnm._FilterDatabase" localSheetId="3" hidden="1">'Level 2a'!$H$3:$H$24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iwZ0VuaIkSBG6ZOIdSWKKcCwdNTg=="/>
    </ext>
  </extLst>
</workbook>
</file>

<file path=xl/calcChain.xml><?xml version="1.0" encoding="utf-8"?>
<calcChain xmlns="http://schemas.openxmlformats.org/spreadsheetml/2006/main">
  <c r="J9" i="10" l="1"/>
  <c r="J10" i="10"/>
  <c r="J6" i="10" l="1"/>
  <c r="J7" i="10"/>
  <c r="J8" i="10"/>
  <c r="J5" i="10"/>
  <c r="J6" i="9"/>
  <c r="J7" i="9"/>
  <c r="J8" i="9"/>
  <c r="J5" i="9"/>
  <c r="J5" i="8"/>
  <c r="J6" i="8"/>
  <c r="J7" i="8"/>
  <c r="J8" i="8"/>
  <c r="I3" i="7"/>
  <c r="H3" i="6"/>
  <c r="D33" i="5"/>
  <c r="E33" i="5"/>
  <c r="C33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3" i="2" a="1"/>
  <c r="D3" i="2" s="1"/>
  <c r="B3" i="2" a="1"/>
  <c r="B3" i="2" s="1"/>
  <c r="D4" i="11"/>
  <c r="E4" i="11" s="1"/>
  <c r="F4" i="11" s="1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I16" i="7"/>
  <c r="C16" i="7"/>
  <c r="C15" i="7"/>
  <c r="C14" i="7"/>
  <c r="C13" i="7"/>
  <c r="C12" i="7"/>
  <c r="C11" i="7"/>
  <c r="C10" i="7"/>
  <c r="C9" i="7"/>
  <c r="C8" i="7"/>
  <c r="I7" i="7"/>
  <c r="C7" i="7"/>
  <c r="C6" i="7"/>
  <c r="C5" i="7"/>
  <c r="C4" i="7"/>
  <c r="C3" i="7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D31" i="5"/>
  <c r="E30" i="5"/>
  <c r="D30" i="5"/>
  <c r="C30" i="5"/>
  <c r="C31" i="5" s="1"/>
  <c r="D25" i="5"/>
  <c r="C25" i="5"/>
  <c r="E21" i="5"/>
  <c r="E25" i="5" s="1"/>
  <c r="E31" i="5" s="1"/>
  <c r="D21" i="5"/>
  <c r="C21" i="5"/>
  <c r="E14" i="5"/>
  <c r="D14" i="5"/>
  <c r="E10" i="5"/>
  <c r="D10" i="5"/>
  <c r="C10" i="5"/>
  <c r="C14" i="5" s="1"/>
  <c r="D3" i="5"/>
  <c r="E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<sst xmlns="http://schemas.openxmlformats.org/spreadsheetml/2006/main" count="621" uniqueCount="321">
  <si>
    <t>Top 10 Excel Formulas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</si>
  <si>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course using coupon code </t>
    </r>
    <r>
      <rPr>
        <b/>
        <sz val="16"/>
        <color theme="1"/>
        <rFont val="Calibri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</si>
  <si>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</si>
  <si>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</si>
  <si>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</si>
  <si>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</si>
  <si>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</si>
  <si>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Number</t>
  </si>
  <si>
    <t>New Employees</t>
  </si>
  <si>
    <t>ID Number</t>
  </si>
  <si>
    <t>Ashley Mooney</t>
  </si>
  <si>
    <t>Karen Campbell</t>
  </si>
  <si>
    <t>Jeffrey Oliver DDS</t>
  </si>
  <si>
    <t>Rachael Cox</t>
  </si>
  <si>
    <t>David Patrick</t>
  </si>
  <si>
    <t>Lisa Brown</t>
  </si>
  <si>
    <t>Jasmine Thomas</t>
  </si>
  <si>
    <t>Martin Brown</t>
  </si>
  <si>
    <t>Brendan Sanchez</t>
  </si>
  <si>
    <t>Tiffany Davis</t>
  </si>
  <si>
    <t>Miss Emily Mccormick</t>
  </si>
  <si>
    <t>Jennifer Wheeler</t>
  </si>
  <si>
    <t>Barbara Little</t>
  </si>
  <si>
    <t>Wanda Lopez</t>
  </si>
  <si>
    <t>Melissa Anderson</t>
  </si>
  <si>
    <t>Jonathan Craig</t>
  </si>
  <si>
    <t>Paul Hanson</t>
  </si>
  <si>
    <t>Jason Suarez</t>
  </si>
  <si>
    <t>Mary Conrad</t>
  </si>
  <si>
    <t>Steven George</t>
  </si>
  <si>
    <t>Laurie Kelly</t>
  </si>
  <si>
    <t>Jonathan Contreras</t>
  </si>
  <si>
    <t>Daniel Ramirez</t>
  </si>
  <si>
    <t>Craig Clarke</t>
  </si>
  <si>
    <t>Jamie Galvan</t>
  </si>
  <si>
    <t>Theresa Aguilar</t>
  </si>
  <si>
    <t>Allen Hernandez</t>
  </si>
  <si>
    <t>Adam Fisher</t>
  </si>
  <si>
    <t>Pamela Adams</t>
  </si>
  <si>
    <t>Caleb Schneider</t>
  </si>
  <si>
    <t>April Watkins</t>
  </si>
  <si>
    <t>Sarah Young</t>
  </si>
  <si>
    <t>Melissa Boyd</t>
  </si>
  <si>
    <t>Alyssa Olson</t>
  </si>
  <si>
    <t>Scott Bates</t>
  </si>
  <si>
    <t>Holly Murray</t>
  </si>
  <si>
    <t>Sheryl Adams</t>
  </si>
  <si>
    <t>Keith Simpson</t>
  </si>
  <si>
    <t>Sylvia Eaton</t>
  </si>
  <si>
    <t>Tiffany Castillo</t>
  </si>
  <si>
    <t>Jeffrey Patterson</t>
  </si>
  <si>
    <t>Jake Edwards</t>
  </si>
  <si>
    <t>Patricia Maxwell</t>
  </si>
  <si>
    <t>Rachael Kelly</t>
  </si>
  <si>
    <t>Debra Ruiz</t>
  </si>
  <si>
    <t>Steven Gonzalez</t>
  </si>
  <si>
    <t>Kirk Potter</t>
  </si>
  <si>
    <t>Jessica Williams</t>
  </si>
  <si>
    <t>Daniel Ray</t>
  </si>
  <si>
    <t>Dawn Garcia</t>
  </si>
  <si>
    <t>Taylor Mitchell</t>
  </si>
  <si>
    <t>Dana Kennedy</t>
  </si>
  <si>
    <t>Frederick Bryant</t>
  </si>
  <si>
    <t>Samantha Lee</t>
  </si>
  <si>
    <t>Michael Rowe</t>
  </si>
  <si>
    <t>Anthony King</t>
  </si>
  <si>
    <t>Christian Lee</t>
  </si>
  <si>
    <t>Benjamin Cline</t>
  </si>
  <si>
    <t>Brittany Jenkins</t>
  </si>
  <si>
    <t>Steven Lawrence</t>
  </si>
  <si>
    <t>Kristin Snyder</t>
  </si>
  <si>
    <t>Jacqueline Ruiz</t>
  </si>
  <si>
    <t>William Roberts</t>
  </si>
  <si>
    <t>Pamela Peters</t>
  </si>
  <si>
    <t>Ricky Cohen</t>
  </si>
  <si>
    <t>Jason Ray</t>
  </si>
  <si>
    <t>Jessica Griffith</t>
  </si>
  <si>
    <t>Jaime Luna</t>
  </si>
  <si>
    <t>Allison Ramos</t>
  </si>
  <si>
    <t>Lisa Sweeney</t>
  </si>
  <si>
    <t>Samuel Velazquez</t>
  </si>
  <si>
    <t>Kari Sullivan</t>
  </si>
  <si>
    <t>Caitlin Alexander</t>
  </si>
  <si>
    <t>Kyle Riley</t>
  </si>
  <si>
    <t>Shane Michael</t>
  </si>
  <si>
    <t>Leah White</t>
  </si>
  <si>
    <t>Melissa Cooper</t>
  </si>
  <si>
    <t>Kimberly Davila</t>
  </si>
  <si>
    <t>Jason Pope</t>
  </si>
  <si>
    <t>Kayla Fisher</t>
  </si>
  <si>
    <t>Kyle Campos</t>
  </si>
  <si>
    <t>Jason Cortez</t>
  </si>
  <si>
    <t>Kristen Randall</t>
  </si>
  <si>
    <t>Hannah Waller</t>
  </si>
  <si>
    <t>Colin Taylor</t>
  </si>
  <si>
    <t>Carlos Robbins</t>
  </si>
  <si>
    <t>Debra Rodriguez</t>
  </si>
  <si>
    <t>Daniel Davis</t>
  </si>
  <si>
    <t>Marie Smith</t>
  </si>
  <si>
    <t>Natalie Turner</t>
  </si>
  <si>
    <t>Sherry Hammond</t>
  </si>
  <si>
    <t>Mark Moore</t>
  </si>
  <si>
    <t>Bailey Washington</t>
  </si>
  <si>
    <t>Regina Murray</t>
  </si>
  <si>
    <t>Juan Jordan</t>
  </si>
  <si>
    <t>Michael George</t>
  </si>
  <si>
    <t>Nicole Miller</t>
  </si>
  <si>
    <t>Suzanne Walker</t>
  </si>
  <si>
    <t>Katherine Riddle</t>
  </si>
  <si>
    <t>Store ID</t>
  </si>
  <si>
    <t>Invoice Date</t>
  </si>
  <si>
    <t>Product</t>
  </si>
  <si>
    <t>Quantity</t>
  </si>
  <si>
    <t>Contact</t>
  </si>
  <si>
    <t>Location</t>
  </si>
  <si>
    <t>Calling Code</t>
  </si>
  <si>
    <t>Country Code</t>
  </si>
  <si>
    <t>Coca-Cola</t>
  </si>
  <si>
    <t>+34 653 453 578</t>
  </si>
  <si>
    <t>Madrid ES</t>
  </si>
  <si>
    <t>Diet Coke</t>
  </si>
  <si>
    <t>+44 118 498 0789</t>
  </si>
  <si>
    <t>London UK</t>
  </si>
  <si>
    <t>Sprite</t>
  </si>
  <si>
    <t>+32 589 587 636</t>
  </si>
  <si>
    <t>Brussels BE</t>
  </si>
  <si>
    <t>Fanta</t>
  </si>
  <si>
    <t>+33 458 555 258</t>
  </si>
  <si>
    <t>Paris FR</t>
  </si>
  <si>
    <t>Powerade</t>
  </si>
  <si>
    <t>+33 005 877 586</t>
  </si>
  <si>
    <t>Lyon FR</t>
  </si>
  <si>
    <t>Dasani Water</t>
  </si>
  <si>
    <t>+30 697 555 2184</t>
  </si>
  <si>
    <t>Athens GR</t>
  </si>
  <si>
    <t>Aquarius</t>
  </si>
  <si>
    <t>+51 955 546 315</t>
  </si>
  <si>
    <t>Lima PE</t>
  </si>
  <si>
    <t>Ciel</t>
  </si>
  <si>
    <t>+49 163 225 887</t>
  </si>
  <si>
    <t>Munich DE</t>
  </si>
  <si>
    <t>Bodyarmor</t>
  </si>
  <si>
    <t>+49 152 100 015</t>
  </si>
  <si>
    <t>Frankfurt DE</t>
  </si>
  <si>
    <t>Ades</t>
  </si>
  <si>
    <t>+81 705 559 6480</t>
  </si>
  <si>
    <t>Tokyo JP</t>
  </si>
  <si>
    <t>Peace Tea</t>
  </si>
  <si>
    <t>+81 014 598 772</t>
  </si>
  <si>
    <t>Osaka JP</t>
  </si>
  <si>
    <t>innocent</t>
  </si>
  <si>
    <t>+41 744 112 423</t>
  </si>
  <si>
    <t>Geneva CH</t>
  </si>
  <si>
    <t>vitaminwater</t>
  </si>
  <si>
    <t>+41 642 228 897</t>
  </si>
  <si>
    <t>Bern CH</t>
  </si>
  <si>
    <t>lemon-dou</t>
  </si>
  <si>
    <t>+90 404 3259</t>
  </si>
  <si>
    <t>Istanbul TR</t>
  </si>
  <si>
    <t>fresca</t>
  </si>
  <si>
    <t>+33 655 549 659</t>
  </si>
  <si>
    <t>Lille FR</t>
  </si>
  <si>
    <t>Arrival Date</t>
  </si>
  <si>
    <t>Warehouse</t>
  </si>
  <si>
    <t>Weekday</t>
  </si>
  <si>
    <t>Weeknum</t>
  </si>
  <si>
    <t>Time to arrival</t>
  </si>
  <si>
    <t>Minneapolis</t>
  </si>
  <si>
    <t>Cheyenne</t>
  </si>
  <si>
    <t>Richmond</t>
  </si>
  <si>
    <t>Omaha</t>
  </si>
  <si>
    <t>Appletiser</t>
  </si>
  <si>
    <t>Detroit</t>
  </si>
  <si>
    <t>Anchorage</t>
  </si>
  <si>
    <t>Minute Maid</t>
  </si>
  <si>
    <t>Simply</t>
  </si>
  <si>
    <t>Smartwater</t>
  </si>
  <si>
    <t>Salt Lake City</t>
  </si>
  <si>
    <t>Albany</t>
  </si>
  <si>
    <t>fuzetea</t>
  </si>
  <si>
    <t>fairlife</t>
  </si>
  <si>
    <t>dogadan</t>
  </si>
  <si>
    <t>Balance Sheet</t>
  </si>
  <si>
    <t>Figures in millions</t>
  </si>
  <si>
    <t>Assets</t>
  </si>
  <si>
    <t>Current assets:</t>
  </si>
  <si>
    <t>Cash</t>
  </si>
  <si>
    <t>Accounts receivable</t>
  </si>
  <si>
    <t>Inventory</t>
  </si>
  <si>
    <t>Other current assets</t>
  </si>
  <si>
    <t>Total current assets</t>
  </si>
  <si>
    <t>Property and Equipment</t>
  </si>
  <si>
    <t>Investments</t>
  </si>
  <si>
    <t>Total Assets</t>
  </si>
  <si>
    <t>Liabilities</t>
  </si>
  <si>
    <t>Current liabilities:</t>
  </si>
  <si>
    <t>Current portion of long-term obligations</t>
  </si>
  <si>
    <t>Accounts payable</t>
  </si>
  <si>
    <t>Accrued expenses</t>
  </si>
  <si>
    <t>Total Current Liabilities</t>
  </si>
  <si>
    <t>Long-term obligations</t>
  </si>
  <si>
    <t>Other long-term liabilities</t>
  </si>
  <si>
    <t>Total Liabilities</t>
  </si>
  <si>
    <t>Shareholders' Equity</t>
  </si>
  <si>
    <t>Share Capital</t>
  </si>
  <si>
    <t>Retained Earnings</t>
  </si>
  <si>
    <t>Total Shareholders' Equity</t>
  </si>
  <si>
    <t>Total Liabilities &amp; Shareholders' Equity</t>
  </si>
  <si>
    <t>Check</t>
  </si>
  <si>
    <t>Quantity Sold</t>
  </si>
  <si>
    <t>Date</t>
  </si>
  <si>
    <t>Year</t>
  </si>
  <si>
    <t>2022 iPhone Sales</t>
  </si>
  <si>
    <t>iPhone</t>
  </si>
  <si>
    <t>Month</t>
  </si>
  <si>
    <t>Category</t>
  </si>
  <si>
    <t>Description</t>
  </si>
  <si>
    <t>Amount</t>
  </si>
  <si>
    <t>Figures in USD</t>
  </si>
  <si>
    <t>April</t>
  </si>
  <si>
    <t>Rent</t>
  </si>
  <si>
    <t>Apartment split with friend</t>
  </si>
  <si>
    <t>Income:</t>
  </si>
  <si>
    <t>Utilities</t>
  </si>
  <si>
    <t>Higher month than usual</t>
  </si>
  <si>
    <t>Base Salary</t>
  </si>
  <si>
    <t>Transport</t>
  </si>
  <si>
    <t>Metro card</t>
  </si>
  <si>
    <t>Bonus</t>
  </si>
  <si>
    <t>Groceries</t>
  </si>
  <si>
    <t>Walmart shopping</t>
  </si>
  <si>
    <t>Side Hustle</t>
  </si>
  <si>
    <t>Leisure</t>
  </si>
  <si>
    <t>Hotel in NYC</t>
  </si>
  <si>
    <t>Total Income</t>
  </si>
  <si>
    <t>Dinner with friends</t>
  </si>
  <si>
    <t>Drake concert</t>
  </si>
  <si>
    <t>Expenses:</t>
  </si>
  <si>
    <t>Other</t>
  </si>
  <si>
    <t>Bought new clothes</t>
  </si>
  <si>
    <t>Commissions from each sale</t>
  </si>
  <si>
    <t>9-5 job</t>
  </si>
  <si>
    <t>Startup idea $</t>
  </si>
  <si>
    <t>Average month</t>
  </si>
  <si>
    <t>Total Expenses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</si>
  <si>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</si>
  <si>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</si>
  <si>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</si>
  <si>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</si>
  <si>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</si>
  <si>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</si>
  <si>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</si>
  <si>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</si>
  <si>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</si>
  <si>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Coca-Cola Inventory Tracker</t>
  </si>
  <si>
    <t>Cost</t>
  </si>
  <si>
    <t>Inventory Value</t>
  </si>
  <si>
    <t>Quantities</t>
  </si>
  <si>
    <t>Innocent</t>
  </si>
  <si>
    <t>Vitaminwater</t>
  </si>
  <si>
    <t>Lemon-dou</t>
  </si>
  <si>
    <t>Fresca</t>
  </si>
  <si>
    <t>Fuzetea</t>
  </si>
  <si>
    <t>Fairlife</t>
  </si>
  <si>
    <t>Dogadan</t>
  </si>
  <si>
    <t>Product Arrival Date</t>
  </si>
  <si>
    <t>Coca-Cola Revenue by State</t>
  </si>
  <si>
    <t>State</t>
  </si>
  <si>
    <t>Summary</t>
  </si>
  <si>
    <t>New York</t>
  </si>
  <si>
    <t>Texas</t>
  </si>
  <si>
    <t>California</t>
  </si>
  <si>
    <t>Revenue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</si>
  <si>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</si>
  <si>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</si>
  <si>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</si>
  <si>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</si>
  <si>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</si>
  <si>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</si>
  <si>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</si>
  <si>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</si>
  <si>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</si>
  <si>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</si>
  <si>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</si>
  <si>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</si>
  <si>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</si>
  <si>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</si>
  <si>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</si>
  <si>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</si>
  <si>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</si>
  <si>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</si>
  <si>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</si>
  <si>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</si>
  <si>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</si>
  <si>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</si>
  <si>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</si>
  <si>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</si>
  <si>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</si>
  <si>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</si>
  <si>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</si>
  <si>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</si>
  <si>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</si>
  <si>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</si>
  <si>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</si>
  <si>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</si>
  <si>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</si>
  <si>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</si>
  <si>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</si>
  <si>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</si>
  <si>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</si>
  <si>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</si>
  <si>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</si>
  <si>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</si>
  <si>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</si>
  <si>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</si>
  <si>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</si>
  <si>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</si>
  <si>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</si>
  <si>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</si>
  <si>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</si>
  <si>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using left()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</si>
</sst>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_-;\-* #,##0_-;_-* &quot;-&quot;??_-;_-@"/>
    <numFmt numFmtId="165" formatCode="yyyy"/>
    <numFmt numFmtId="166" formatCode="_(* #,##0_);_(* \(#,##0\);_(* &quot;-&quot;??_);_(@_)"/>
    <numFmt numFmtId="167" formatCode="dd\-mmm"/>
    <numFmt numFmtId="168" formatCode="#,##0_);\(#,##0\);\-\-_)"/>
    <numFmt numFmtId="169" formatCode="&quot;$&quot;#,##0.00_);[Red]\(&quot;$&quot;#,##0.00\)"/>
    <numFmt numFmtId="170" formatCode="&quot;$&quot;#,##0_);[Red]\(&quot;$&quot;#,##0\)"/>
  </numFmts>
  <fonts count="18" x14ac:knownFonts="1">
    <font>
      <sz val="12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u/>
      <sz val="18"/>
      <color rgb="FF1155CC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2"/>
      <color theme="1"/>
      <name val="Calibri"/>
      <scheme val="minor"/>
    </font>
    <font>
      <b/>
      <sz val="11"/>
      <color theme="0"/>
      <name val="Calibri"/>
    </font>
    <font>
      <sz val="12"/>
      <name val="Calibri"/>
    </font>
    <font>
      <b/>
      <i/>
      <sz val="12"/>
      <color theme="0"/>
      <name val="Calibri"/>
    </font>
    <font>
      <b/>
      <sz val="12"/>
      <color theme="1"/>
      <name val="Calibri"/>
    </font>
    <font>
      <i/>
      <sz val="12"/>
      <color theme="0"/>
      <name val="Calibri"/>
    </font>
    <font>
      <b/>
      <sz val="18"/>
      <color theme="1"/>
      <name val="Calibri"/>
    </font>
    <font>
      <b/>
      <sz val="18"/>
      <color rgb="FF000000"/>
      <name val="Calibri"/>
    </font>
    <font>
      <b/>
      <sz val="16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0" xfId="0" applyFont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0" borderId="0" xfId="0" applyFont="1"/>
    <xf numFmtId="0" fontId="7" fillId="0" borderId="8" xfId="0" applyFont="1" applyBorder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8" fillId="4" borderId="1" xfId="0" applyFont="1" applyFill="1" applyBorder="1"/>
    <xf numFmtId="0" fontId="3" fillId="0" borderId="0" xfId="0" applyFont="1" applyAlignment="1">
      <alignment horizontal="center"/>
    </xf>
    <xf numFmtId="0" fontId="9" fillId="0" borderId="0" xfId="0" applyFont="1"/>
    <xf numFmtId="0" fontId="10" fillId="5" borderId="1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quotePrefix="1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12" fillId="4" borderId="1" xfId="0" applyFont="1" applyFill="1" applyBorder="1"/>
    <xf numFmtId="17" fontId="8" fillId="4" borderId="1" xfId="0" applyNumberFormat="1" applyFont="1" applyFill="1" applyBorder="1"/>
    <xf numFmtId="0" fontId="13" fillId="0" borderId="0" xfId="0" applyFont="1"/>
    <xf numFmtId="165" fontId="8" fillId="0" borderId="0" xfId="0" applyNumberFormat="1" applyFont="1"/>
    <xf numFmtId="166" fontId="3" fillId="0" borderId="0" xfId="0" applyNumberFormat="1" applyFont="1"/>
    <xf numFmtId="0" fontId="13" fillId="0" borderId="15" xfId="0" applyFont="1" applyBorder="1" applyAlignment="1">
      <alignment horizontal="left"/>
    </xf>
    <xf numFmtId="166" fontId="13" fillId="0" borderId="15" xfId="0" applyNumberFormat="1" applyFont="1" applyBorder="1"/>
    <xf numFmtId="0" fontId="13" fillId="0" borderId="0" xfId="0" applyFont="1" applyAlignment="1">
      <alignment horizontal="left"/>
    </xf>
    <xf numFmtId="166" fontId="13" fillId="0" borderId="0" xfId="0" applyNumberFormat="1" applyFont="1"/>
    <xf numFmtId="0" fontId="13" fillId="6" borderId="16" xfId="0" applyFont="1" applyFill="1" applyBorder="1" applyAlignment="1">
      <alignment horizontal="left"/>
    </xf>
    <xf numFmtId="166" fontId="13" fillId="6" borderId="16" xfId="0" applyNumberFormat="1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164" fontId="3" fillId="0" borderId="0" xfId="0" applyNumberFormat="1" applyFont="1" applyAlignment="1">
      <alignment vertical="center"/>
    </xf>
    <xf numFmtId="0" fontId="14" fillId="4" borderId="1" xfId="0" applyFont="1" applyFill="1" applyBorder="1" applyAlignment="1">
      <alignment horizontal="center"/>
    </xf>
    <xf numFmtId="17" fontId="8" fillId="4" borderId="1" xfId="0" applyNumberFormat="1" applyFont="1" applyFill="1" applyBorder="1" applyAlignment="1">
      <alignment horizontal="center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/>
    <xf numFmtId="168" fontId="13" fillId="0" borderId="15" xfId="0" applyNumberFormat="1" applyFont="1" applyBorder="1"/>
    <xf numFmtId="0" fontId="15" fillId="0" borderId="17" xfId="0" applyFont="1" applyBorder="1"/>
    <xf numFmtId="169" fontId="3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Alignment="1">
      <alignment horizontal="left"/>
    </xf>
    <xf numFmtId="0" fontId="16" fillId="0" borderId="17" xfId="0" applyFont="1" applyBorder="1"/>
    <xf numFmtId="0" fontId="8" fillId="4" borderId="18" xfId="0" applyFont="1" applyFill="1" applyBorder="1"/>
    <xf numFmtId="0" fontId="13" fillId="0" borderId="19" xfId="0" applyFont="1" applyBorder="1" applyAlignment="1">
      <alignment horizontal="left"/>
    </xf>
    <xf numFmtId="3" fontId="13" fillId="0" borderId="19" xfId="0" applyNumberFormat="1" applyFont="1" applyBorder="1" applyAlignment="1">
      <alignment horizontal="left"/>
    </xf>
    <xf numFmtId="0" fontId="8" fillId="4" borderId="12" xfId="0" applyFont="1" applyFill="1" applyBorder="1" applyAlignment="1">
      <alignment horizontal="center"/>
    </xf>
    <xf numFmtId="0" fontId="11" fillId="0" borderId="13" xfId="0" applyFont="1" applyBorder="1"/>
    <xf numFmtId="0" fontId="1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2428875</xdr:colOff>
      <xdr:row>3</xdr:row>
      <xdr:rowOff>771525</xdr:rowOff>
    </xdr:from>
    <xdr:ext cx="3048000" cy="857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excel-for-business-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1.19921875" defaultRowHeight="15" customHeight="1" x14ac:dyDescent="0.3"/>
  <cols>
    <col min="1" max="1" width="9.8984375" customWidth="1"/>
    <col min="2" max="2" width="7.796875" customWidth="1"/>
    <col min="3" max="3" width="101.3984375" customWidth="1"/>
    <col min="4" max="4" width="8.69921875" customWidth="1"/>
    <col min="5" max="26" width="9.898437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8.25" customHeight="1" x14ac:dyDescent="0.3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3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4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4">
      <c r="A10" s="9"/>
      <c r="B10" s="10"/>
      <c r="C10" s="11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3.25" customHeight="1" x14ac:dyDescent="0.3">
      <c r="A11" s="13"/>
      <c r="B11" s="14"/>
      <c r="C11" s="15" t="s">
        <v>2</v>
      </c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3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 x14ac:dyDescent="0.35">
      <c r="A15" s="1"/>
      <c r="B15" s="5"/>
      <c r="C15" s="17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5"/>
      <c r="C16" s="18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5"/>
      <c r="C18" s="19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20"/>
      <c r="C19" s="21"/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1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2"/>
  <sheetViews>
    <sheetView showGridLines="0" workbookViewId="0">
      <selection activeCell="G5" sqref="G5"/>
    </sheetView>
  </sheetViews>
  <sheetFormatPr defaultColWidth="11.19921875" defaultRowHeight="15" customHeight="1" x14ac:dyDescent="0.3"/>
  <cols>
    <col min="1" max="2" width="10.69921875" customWidth="1"/>
    <col min="3" max="3" width="19.3984375" customWidth="1"/>
    <col min="4" max="26" width="10.69921875" customWidth="1"/>
  </cols>
  <sheetData>
    <row r="1" spans="2:4" x14ac:dyDescent="0.3"/>
    <row r="2" spans="2:4" x14ac:dyDescent="0.3">
      <c r="B2" s="23" t="s">
        <v>7</v>
      </c>
      <c r="C2" s="23" t="s">
        <v>8</v>
      </c>
      <c r="D2" s="23" t="s">
        <v>9</v>
      </c>
    </row>
    <row r="3" spans="2:4" x14ac:dyDescent="0.3">
      <c r="B3" s="24" cm="1">
        <f t="array" ref="B3:B102">_xlfn.SEQUENCE(100)</f>
        <v>1</v>
      </c>
      <c r="C3" s="25" t="s">
        <v>10</v>
      </c>
      <c r="D3" cm="1">
        <f t="array" ref="D3:D102">_xlfn.SEQUENCE(100,1,500)</f>
        <v>500</v>
      </c>
    </row>
    <row r="4" spans="2:4" x14ac:dyDescent="0.3">
      <c r="B4" s="24">
        <v>2</v>
      </c>
      <c r="C4" s="25" t="s">
        <v>11</v>
      </c>
      <c r="D4">
        <v>501</v>
      </c>
    </row>
    <row r="5" spans="2:4" x14ac:dyDescent="0.3">
      <c r="B5" s="24">
        <v>3</v>
      </c>
      <c r="C5" s="25" t="s">
        <v>12</v>
      </c>
      <c r="D5">
        <v>502</v>
      </c>
    </row>
    <row r="6" spans="2:4" x14ac:dyDescent="0.3">
      <c r="B6" s="24">
        <v>4</v>
      </c>
      <c r="C6" s="25" t="s">
        <v>13</v>
      </c>
      <c r="D6">
        <v>503</v>
      </c>
    </row>
    <row r="7" spans="2:4" x14ac:dyDescent="0.3">
      <c r="B7" s="24">
        <v>5</v>
      </c>
      <c r="C7" s="25" t="s">
        <v>14</v>
      </c>
      <c r="D7">
        <v>504</v>
      </c>
    </row>
    <row r="8" spans="2:4" x14ac:dyDescent="0.3">
      <c r="B8" s="24">
        <v>6</v>
      </c>
      <c r="C8" s="25" t="s">
        <v>15</v>
      </c>
      <c r="D8">
        <v>505</v>
      </c>
    </row>
    <row r="9" spans="2:4" x14ac:dyDescent="0.3">
      <c r="B9" s="24">
        <v>7</v>
      </c>
      <c r="C9" s="25" t="s">
        <v>16</v>
      </c>
      <c r="D9">
        <v>506</v>
      </c>
    </row>
    <row r="10" spans="2:4" x14ac:dyDescent="0.3">
      <c r="B10" s="24">
        <v>8</v>
      </c>
      <c r="C10" s="25" t="s">
        <v>17</v>
      </c>
      <c r="D10">
        <v>507</v>
      </c>
    </row>
    <row r="11" spans="2:4" x14ac:dyDescent="0.3">
      <c r="B11" s="24">
        <v>9</v>
      </c>
      <c r="C11" s="25" t="s">
        <v>18</v>
      </c>
      <c r="D11">
        <v>508</v>
      </c>
    </row>
    <row r="12" spans="2:4" x14ac:dyDescent="0.3">
      <c r="B12" s="24">
        <v>10</v>
      </c>
      <c r="C12" s="25" t="s">
        <v>19</v>
      </c>
      <c r="D12">
        <v>509</v>
      </c>
    </row>
    <row r="13" spans="2:4" x14ac:dyDescent="0.3">
      <c r="B13" s="24">
        <v>11</v>
      </c>
      <c r="C13" s="25" t="s">
        <v>20</v>
      </c>
      <c r="D13">
        <v>510</v>
      </c>
    </row>
    <row r="14" spans="2:4" x14ac:dyDescent="0.3">
      <c r="B14" s="24">
        <v>12</v>
      </c>
      <c r="C14" s="25" t="s">
        <v>21</v>
      </c>
      <c r="D14">
        <v>511</v>
      </c>
    </row>
    <row r="15" spans="2:4" x14ac:dyDescent="0.3">
      <c r="B15" s="24">
        <v>13</v>
      </c>
      <c r="C15" s="25" t="s">
        <v>22</v>
      </c>
      <c r="D15">
        <v>512</v>
      </c>
    </row>
    <row r="16" spans="2:4" x14ac:dyDescent="0.3">
      <c r="B16" s="24">
        <v>14</v>
      </c>
      <c r="C16" s="25" t="s">
        <v>23</v>
      </c>
      <c r="D16">
        <v>513</v>
      </c>
    </row>
    <row r="17" spans="2:4" x14ac:dyDescent="0.3">
      <c r="B17" s="24">
        <v>15</v>
      </c>
      <c r="C17" s="25" t="s">
        <v>24</v>
      </c>
      <c r="D17">
        <v>514</v>
      </c>
    </row>
    <row r="18" spans="2:4" x14ac:dyDescent="0.3">
      <c r="B18" s="24">
        <v>16</v>
      </c>
      <c r="C18" s="25" t="s">
        <v>25</v>
      </c>
      <c r="D18">
        <v>515</v>
      </c>
    </row>
    <row r="19" spans="2:4" x14ac:dyDescent="0.3">
      <c r="B19" s="24">
        <v>17</v>
      </c>
      <c r="C19" s="25" t="s">
        <v>26</v>
      </c>
      <c r="D19">
        <v>516</v>
      </c>
    </row>
    <row r="20" spans="2:4" x14ac:dyDescent="0.3">
      <c r="B20" s="24">
        <v>18</v>
      </c>
      <c r="C20" s="25" t="s">
        <v>27</v>
      </c>
      <c r="D20">
        <v>517</v>
      </c>
    </row>
    <row r="21" spans="2:4" x14ac:dyDescent="0.3">
      <c r="B21" s="24">
        <v>19</v>
      </c>
      <c r="C21" s="25" t="s">
        <v>28</v>
      </c>
      <c r="D21">
        <v>518</v>
      </c>
    </row>
    <row r="22" spans="2:4" x14ac:dyDescent="0.3">
      <c r="B22" s="24">
        <v>20</v>
      </c>
      <c r="C22" s="25" t="s">
        <v>29</v>
      </c>
      <c r="D22">
        <v>519</v>
      </c>
    </row>
    <row r="23" spans="2:4" x14ac:dyDescent="0.3">
      <c r="B23" s="24">
        <v>21</v>
      </c>
      <c r="C23" s="25" t="s">
        <v>30</v>
      </c>
      <c r="D23">
        <v>520</v>
      </c>
    </row>
    <row r="24" spans="2:4" x14ac:dyDescent="0.3">
      <c r="B24" s="24">
        <v>22</v>
      </c>
      <c r="C24" s="25" t="s">
        <v>31</v>
      </c>
      <c r="D24">
        <v>521</v>
      </c>
    </row>
    <row r="25" spans="2:4" x14ac:dyDescent="0.3">
      <c r="B25" s="24">
        <v>23</v>
      </c>
      <c r="C25" s="25" t="s">
        <v>32</v>
      </c>
      <c r="D25">
        <v>522</v>
      </c>
    </row>
    <row r="26" spans="2:4" x14ac:dyDescent="0.3">
      <c r="B26" s="24">
        <v>24</v>
      </c>
      <c r="C26" s="25" t="s">
        <v>33</v>
      </c>
      <c r="D26">
        <v>523</v>
      </c>
    </row>
    <row r="27" spans="2:4" x14ac:dyDescent="0.3">
      <c r="B27" s="24">
        <v>25</v>
      </c>
      <c r="C27" s="25" t="s">
        <v>34</v>
      </c>
      <c r="D27">
        <v>524</v>
      </c>
    </row>
    <row r="28" spans="2:4" x14ac:dyDescent="0.3">
      <c r="B28" s="24">
        <v>26</v>
      </c>
      <c r="C28" s="25" t="s">
        <v>35</v>
      </c>
      <c r="D28">
        <v>525</v>
      </c>
    </row>
    <row r="29" spans="2:4" x14ac:dyDescent="0.3">
      <c r="B29" s="24">
        <v>27</v>
      </c>
      <c r="C29" s="25" t="s">
        <v>36</v>
      </c>
      <c r="D29">
        <v>526</v>
      </c>
    </row>
    <row r="30" spans="2:4" x14ac:dyDescent="0.3">
      <c r="B30" s="24">
        <v>28</v>
      </c>
      <c r="C30" s="25" t="s">
        <v>37</v>
      </c>
      <c r="D30">
        <v>527</v>
      </c>
    </row>
    <row r="31" spans="2:4" x14ac:dyDescent="0.3">
      <c r="B31" s="24">
        <v>29</v>
      </c>
      <c r="C31" s="25" t="s">
        <v>38</v>
      </c>
      <c r="D31">
        <v>528</v>
      </c>
    </row>
    <row r="32" spans="2:4" x14ac:dyDescent="0.3">
      <c r="B32" s="24">
        <v>30</v>
      </c>
      <c r="C32" s="25" t="s">
        <v>39</v>
      </c>
      <c r="D32">
        <v>529</v>
      </c>
    </row>
    <row r="33" spans="2:4" x14ac:dyDescent="0.3">
      <c r="B33" s="24">
        <v>31</v>
      </c>
      <c r="C33" s="25" t="s">
        <v>40</v>
      </c>
      <c r="D33">
        <v>530</v>
      </c>
    </row>
    <row r="34" spans="2:4" x14ac:dyDescent="0.3">
      <c r="B34" s="24">
        <v>32</v>
      </c>
      <c r="C34" s="25" t="s">
        <v>41</v>
      </c>
      <c r="D34">
        <v>531</v>
      </c>
    </row>
    <row r="35" spans="2:4" x14ac:dyDescent="0.3">
      <c r="B35" s="24">
        <v>33</v>
      </c>
      <c r="C35" s="25" t="s">
        <v>42</v>
      </c>
      <c r="D35">
        <v>532</v>
      </c>
    </row>
    <row r="36" spans="2:4" x14ac:dyDescent="0.3">
      <c r="B36" s="24">
        <v>34</v>
      </c>
      <c r="C36" s="25" t="s">
        <v>43</v>
      </c>
      <c r="D36">
        <v>533</v>
      </c>
    </row>
    <row r="37" spans="2:4" x14ac:dyDescent="0.3">
      <c r="B37" s="24">
        <v>35</v>
      </c>
      <c r="C37" s="25" t="s">
        <v>44</v>
      </c>
      <c r="D37">
        <v>534</v>
      </c>
    </row>
    <row r="38" spans="2:4" x14ac:dyDescent="0.3">
      <c r="B38" s="24">
        <v>36</v>
      </c>
      <c r="C38" s="25" t="s">
        <v>45</v>
      </c>
      <c r="D38">
        <v>535</v>
      </c>
    </row>
    <row r="39" spans="2:4" x14ac:dyDescent="0.3">
      <c r="B39" s="24">
        <v>37</v>
      </c>
      <c r="C39" s="25" t="s">
        <v>46</v>
      </c>
      <c r="D39">
        <v>536</v>
      </c>
    </row>
    <row r="40" spans="2:4" x14ac:dyDescent="0.3">
      <c r="B40" s="24">
        <v>38</v>
      </c>
      <c r="C40" s="25" t="s">
        <v>47</v>
      </c>
      <c r="D40">
        <v>537</v>
      </c>
    </row>
    <row r="41" spans="2:4" x14ac:dyDescent="0.3">
      <c r="B41" s="24">
        <v>39</v>
      </c>
      <c r="C41" s="25" t="s">
        <v>48</v>
      </c>
      <c r="D41">
        <v>538</v>
      </c>
    </row>
    <row r="42" spans="2:4" x14ac:dyDescent="0.3">
      <c r="B42" s="24">
        <v>40</v>
      </c>
      <c r="C42" s="25" t="s">
        <v>49</v>
      </c>
      <c r="D42">
        <v>539</v>
      </c>
    </row>
    <row r="43" spans="2:4" x14ac:dyDescent="0.3">
      <c r="B43" s="24">
        <v>41</v>
      </c>
      <c r="C43" s="25" t="s">
        <v>50</v>
      </c>
      <c r="D43">
        <v>540</v>
      </c>
    </row>
    <row r="44" spans="2:4" x14ac:dyDescent="0.3">
      <c r="B44" s="24">
        <v>42</v>
      </c>
      <c r="C44" s="25" t="s">
        <v>51</v>
      </c>
      <c r="D44">
        <v>541</v>
      </c>
    </row>
    <row r="45" spans="2:4" x14ac:dyDescent="0.3">
      <c r="B45" s="24">
        <v>43</v>
      </c>
      <c r="C45" s="25" t="s">
        <v>52</v>
      </c>
      <c r="D45">
        <v>542</v>
      </c>
    </row>
    <row r="46" spans="2:4" x14ac:dyDescent="0.3">
      <c r="B46" s="24">
        <v>44</v>
      </c>
      <c r="C46" s="25" t="s">
        <v>53</v>
      </c>
      <c r="D46">
        <v>543</v>
      </c>
    </row>
    <row r="47" spans="2:4" x14ac:dyDescent="0.3">
      <c r="B47" s="24">
        <v>45</v>
      </c>
      <c r="C47" s="25" t="s">
        <v>54</v>
      </c>
      <c r="D47">
        <v>544</v>
      </c>
    </row>
    <row r="48" spans="2:4" x14ac:dyDescent="0.3">
      <c r="B48" s="24">
        <v>46</v>
      </c>
      <c r="C48" s="25" t="s">
        <v>55</v>
      </c>
      <c r="D48">
        <v>545</v>
      </c>
    </row>
    <row r="49" spans="2:4" x14ac:dyDescent="0.3">
      <c r="B49" s="24">
        <v>47</v>
      </c>
      <c r="C49" s="25" t="s">
        <v>56</v>
      </c>
      <c r="D49">
        <v>546</v>
      </c>
    </row>
    <row r="50" spans="2:4" x14ac:dyDescent="0.3">
      <c r="B50" s="24">
        <v>48</v>
      </c>
      <c r="C50" s="25" t="s">
        <v>57</v>
      </c>
      <c r="D50">
        <v>547</v>
      </c>
    </row>
    <row r="51" spans="2:4" x14ac:dyDescent="0.3">
      <c r="B51" s="24">
        <v>49</v>
      </c>
      <c r="C51" s="25" t="s">
        <v>58</v>
      </c>
      <c r="D51">
        <v>548</v>
      </c>
    </row>
    <row r="52" spans="2:4" x14ac:dyDescent="0.3">
      <c r="B52" s="24">
        <v>50</v>
      </c>
      <c r="C52" s="25" t="s">
        <v>59</v>
      </c>
      <c r="D52">
        <v>549</v>
      </c>
    </row>
    <row r="53" spans="2:4" x14ac:dyDescent="0.3">
      <c r="B53" s="24">
        <v>51</v>
      </c>
      <c r="C53" s="25" t="s">
        <v>60</v>
      </c>
      <c r="D53">
        <v>550</v>
      </c>
    </row>
    <row r="54" spans="2:4" x14ac:dyDescent="0.3">
      <c r="B54" s="24">
        <v>52</v>
      </c>
      <c r="C54" s="25" t="s">
        <v>61</v>
      </c>
      <c r="D54">
        <v>551</v>
      </c>
    </row>
    <row r="55" spans="2:4" x14ac:dyDescent="0.3">
      <c r="B55" s="24">
        <v>53</v>
      </c>
      <c r="C55" s="25" t="s">
        <v>62</v>
      </c>
      <c r="D55">
        <v>552</v>
      </c>
    </row>
    <row r="56" spans="2:4" x14ac:dyDescent="0.3">
      <c r="B56" s="24">
        <v>54</v>
      </c>
      <c r="C56" s="25" t="s">
        <v>63</v>
      </c>
      <c r="D56">
        <v>553</v>
      </c>
    </row>
    <row r="57" spans="2:4" x14ac:dyDescent="0.3">
      <c r="B57" s="24">
        <v>55</v>
      </c>
      <c r="C57" s="25" t="s">
        <v>64</v>
      </c>
      <c r="D57">
        <v>554</v>
      </c>
    </row>
    <row r="58" spans="2:4" x14ac:dyDescent="0.3">
      <c r="B58" s="24">
        <v>56</v>
      </c>
      <c r="C58" s="25" t="s">
        <v>65</v>
      </c>
      <c r="D58">
        <v>555</v>
      </c>
    </row>
    <row r="59" spans="2:4" x14ac:dyDescent="0.3">
      <c r="B59" s="24">
        <v>57</v>
      </c>
      <c r="C59" s="25" t="s">
        <v>66</v>
      </c>
      <c r="D59">
        <v>556</v>
      </c>
    </row>
    <row r="60" spans="2:4" x14ac:dyDescent="0.3">
      <c r="B60" s="24">
        <v>58</v>
      </c>
      <c r="C60" s="25" t="s">
        <v>67</v>
      </c>
      <c r="D60">
        <v>557</v>
      </c>
    </row>
    <row r="61" spans="2:4" x14ac:dyDescent="0.3">
      <c r="B61" s="24">
        <v>59</v>
      </c>
      <c r="C61" s="25" t="s">
        <v>68</v>
      </c>
      <c r="D61">
        <v>558</v>
      </c>
    </row>
    <row r="62" spans="2:4" x14ac:dyDescent="0.3">
      <c r="B62" s="24">
        <v>60</v>
      </c>
      <c r="C62" s="25" t="s">
        <v>69</v>
      </c>
      <c r="D62">
        <v>559</v>
      </c>
    </row>
    <row r="63" spans="2:4" x14ac:dyDescent="0.3">
      <c r="B63" s="24">
        <v>61</v>
      </c>
      <c r="C63" s="25" t="s">
        <v>70</v>
      </c>
      <c r="D63">
        <v>560</v>
      </c>
    </row>
    <row r="64" spans="2:4" x14ac:dyDescent="0.3">
      <c r="B64" s="24">
        <v>62</v>
      </c>
      <c r="C64" s="25" t="s">
        <v>71</v>
      </c>
      <c r="D64">
        <v>561</v>
      </c>
    </row>
    <row r="65" spans="2:4" x14ac:dyDescent="0.3">
      <c r="B65" s="24">
        <v>63</v>
      </c>
      <c r="C65" s="25" t="s">
        <v>72</v>
      </c>
      <c r="D65">
        <v>562</v>
      </c>
    </row>
    <row r="66" spans="2:4" x14ac:dyDescent="0.3">
      <c r="B66" s="24">
        <v>64</v>
      </c>
      <c r="C66" s="25" t="s">
        <v>73</v>
      </c>
      <c r="D66">
        <v>563</v>
      </c>
    </row>
    <row r="67" spans="2:4" x14ac:dyDescent="0.3">
      <c r="B67" s="24">
        <v>65</v>
      </c>
      <c r="C67" s="25" t="s">
        <v>74</v>
      </c>
      <c r="D67">
        <v>564</v>
      </c>
    </row>
    <row r="68" spans="2:4" x14ac:dyDescent="0.3">
      <c r="B68" s="24">
        <v>66</v>
      </c>
      <c r="C68" s="25" t="s">
        <v>75</v>
      </c>
      <c r="D68">
        <v>565</v>
      </c>
    </row>
    <row r="69" spans="2:4" x14ac:dyDescent="0.3">
      <c r="B69" s="24">
        <v>67</v>
      </c>
      <c r="C69" s="25" t="s">
        <v>76</v>
      </c>
      <c r="D69">
        <v>566</v>
      </c>
    </row>
    <row r="70" spans="2:4" x14ac:dyDescent="0.3">
      <c r="B70" s="24">
        <v>68</v>
      </c>
      <c r="C70" s="25" t="s">
        <v>77</v>
      </c>
      <c r="D70">
        <v>567</v>
      </c>
    </row>
    <row r="71" spans="2:4" x14ac:dyDescent="0.3">
      <c r="B71" s="24">
        <v>69</v>
      </c>
      <c r="C71" s="25" t="s">
        <v>78</v>
      </c>
      <c r="D71">
        <v>568</v>
      </c>
    </row>
    <row r="72" spans="2:4" x14ac:dyDescent="0.3">
      <c r="B72" s="24">
        <v>70</v>
      </c>
      <c r="C72" s="25" t="s">
        <v>79</v>
      </c>
      <c r="D72">
        <v>569</v>
      </c>
    </row>
    <row r="73" spans="2:4" x14ac:dyDescent="0.3">
      <c r="B73" s="24">
        <v>71</v>
      </c>
      <c r="C73" s="25" t="s">
        <v>80</v>
      </c>
      <c r="D73">
        <v>570</v>
      </c>
    </row>
    <row r="74" spans="2:4" x14ac:dyDescent="0.3">
      <c r="B74" s="24">
        <v>72</v>
      </c>
      <c r="C74" s="25" t="s">
        <v>81</v>
      </c>
      <c r="D74">
        <v>571</v>
      </c>
    </row>
    <row r="75" spans="2:4" x14ac:dyDescent="0.3">
      <c r="B75" s="24">
        <v>73</v>
      </c>
      <c r="C75" s="25" t="s">
        <v>82</v>
      </c>
      <c r="D75">
        <v>572</v>
      </c>
    </row>
    <row r="76" spans="2:4" x14ac:dyDescent="0.3">
      <c r="B76" s="24">
        <v>74</v>
      </c>
      <c r="C76" s="25" t="s">
        <v>83</v>
      </c>
      <c r="D76">
        <v>573</v>
      </c>
    </row>
    <row r="77" spans="2:4" x14ac:dyDescent="0.3">
      <c r="B77" s="24">
        <v>75</v>
      </c>
      <c r="C77" s="25" t="s">
        <v>84</v>
      </c>
      <c r="D77">
        <v>574</v>
      </c>
    </row>
    <row r="78" spans="2:4" x14ac:dyDescent="0.3">
      <c r="B78" s="24">
        <v>76</v>
      </c>
      <c r="C78" s="25" t="s">
        <v>85</v>
      </c>
      <c r="D78">
        <v>575</v>
      </c>
    </row>
    <row r="79" spans="2:4" x14ac:dyDescent="0.3">
      <c r="B79" s="24">
        <v>77</v>
      </c>
      <c r="C79" s="25" t="s">
        <v>86</v>
      </c>
      <c r="D79">
        <v>576</v>
      </c>
    </row>
    <row r="80" spans="2:4" x14ac:dyDescent="0.3">
      <c r="B80" s="24">
        <v>78</v>
      </c>
      <c r="C80" s="25" t="s">
        <v>87</v>
      </c>
      <c r="D80">
        <v>577</v>
      </c>
    </row>
    <row r="81" spans="2:4" x14ac:dyDescent="0.3">
      <c r="B81" s="24">
        <v>79</v>
      </c>
      <c r="C81" s="25" t="s">
        <v>88</v>
      </c>
      <c r="D81">
        <v>578</v>
      </c>
    </row>
    <row r="82" spans="2:4" x14ac:dyDescent="0.3">
      <c r="B82" s="24">
        <v>80</v>
      </c>
      <c r="C82" s="25" t="s">
        <v>89</v>
      </c>
      <c r="D82">
        <v>579</v>
      </c>
    </row>
    <row r="83" spans="2:4" x14ac:dyDescent="0.3">
      <c r="B83" s="24">
        <v>81</v>
      </c>
      <c r="C83" s="25" t="s">
        <v>90</v>
      </c>
      <c r="D83">
        <v>580</v>
      </c>
    </row>
    <row r="84" spans="2:4" x14ac:dyDescent="0.3">
      <c r="B84" s="24">
        <v>82</v>
      </c>
      <c r="C84" s="25" t="s">
        <v>91</v>
      </c>
      <c r="D84">
        <v>581</v>
      </c>
    </row>
    <row r="85" spans="2:4" x14ac:dyDescent="0.3">
      <c r="B85" s="24">
        <v>83</v>
      </c>
      <c r="C85" s="25" t="s">
        <v>92</v>
      </c>
      <c r="D85">
        <v>582</v>
      </c>
    </row>
    <row r="86" spans="2:4" x14ac:dyDescent="0.3">
      <c r="B86" s="24">
        <v>84</v>
      </c>
      <c r="C86" s="25" t="s">
        <v>93</v>
      </c>
      <c r="D86">
        <v>583</v>
      </c>
    </row>
    <row r="87" spans="2:4" x14ac:dyDescent="0.3">
      <c r="B87" s="24">
        <v>85</v>
      </c>
      <c r="C87" s="25" t="s">
        <v>94</v>
      </c>
      <c r="D87">
        <v>584</v>
      </c>
    </row>
    <row r="88" spans="2:4" x14ac:dyDescent="0.3">
      <c r="B88" s="24">
        <v>86</v>
      </c>
      <c r="C88" s="25" t="s">
        <v>95</v>
      </c>
      <c r="D88">
        <v>585</v>
      </c>
    </row>
    <row r="89" spans="2:4" x14ac:dyDescent="0.3">
      <c r="B89" s="24">
        <v>87</v>
      </c>
      <c r="C89" s="25" t="s">
        <v>96</v>
      </c>
      <c r="D89">
        <v>586</v>
      </c>
    </row>
    <row r="90" spans="2:4" x14ac:dyDescent="0.3">
      <c r="B90" s="24">
        <v>88</v>
      </c>
      <c r="C90" s="25" t="s">
        <v>97</v>
      </c>
      <c r="D90">
        <v>587</v>
      </c>
    </row>
    <row r="91" spans="2:4" x14ac:dyDescent="0.3">
      <c r="B91" s="24">
        <v>89</v>
      </c>
      <c r="C91" s="25" t="s">
        <v>98</v>
      </c>
      <c r="D91">
        <v>588</v>
      </c>
    </row>
    <row r="92" spans="2:4" x14ac:dyDescent="0.3">
      <c r="B92" s="24">
        <v>90</v>
      </c>
      <c r="C92" s="25" t="s">
        <v>99</v>
      </c>
      <c r="D92">
        <v>589</v>
      </c>
    </row>
    <row r="93" spans="2:4" x14ac:dyDescent="0.3">
      <c r="B93" s="24">
        <v>91</v>
      </c>
      <c r="C93" s="25" t="s">
        <v>100</v>
      </c>
      <c r="D93">
        <v>590</v>
      </c>
    </row>
    <row r="94" spans="2:4" x14ac:dyDescent="0.3">
      <c r="B94" s="24">
        <v>92</v>
      </c>
      <c r="C94" s="25" t="s">
        <v>101</v>
      </c>
      <c r="D94">
        <v>591</v>
      </c>
    </row>
    <row r="95" spans="2:4" x14ac:dyDescent="0.3">
      <c r="B95" s="24">
        <v>93</v>
      </c>
      <c r="C95" s="25" t="s">
        <v>102</v>
      </c>
      <c r="D95">
        <v>592</v>
      </c>
    </row>
    <row r="96" spans="2:4" x14ac:dyDescent="0.3">
      <c r="B96" s="24">
        <v>94</v>
      </c>
      <c r="C96" s="25" t="s">
        <v>103</v>
      </c>
      <c r="D96">
        <v>593</v>
      </c>
    </row>
    <row r="97" spans="2:4" x14ac:dyDescent="0.3">
      <c r="B97" s="24">
        <v>95</v>
      </c>
      <c r="C97" s="25" t="s">
        <v>104</v>
      </c>
      <c r="D97">
        <v>594</v>
      </c>
    </row>
    <row r="98" spans="2:4" x14ac:dyDescent="0.3">
      <c r="B98" s="24">
        <v>96</v>
      </c>
      <c r="C98" s="25" t="s">
        <v>105</v>
      </c>
      <c r="D98">
        <v>595</v>
      </c>
    </row>
    <row r="99" spans="2:4" x14ac:dyDescent="0.3">
      <c r="B99" s="24">
        <v>97</v>
      </c>
      <c r="C99" s="25" t="s">
        <v>57</v>
      </c>
      <c r="D99">
        <v>596</v>
      </c>
    </row>
    <row r="100" spans="2:4" x14ac:dyDescent="0.3">
      <c r="B100" s="24">
        <v>98</v>
      </c>
      <c r="C100" s="25" t="s">
        <v>106</v>
      </c>
      <c r="D100">
        <v>597</v>
      </c>
    </row>
    <row r="101" spans="2:4" x14ac:dyDescent="0.3">
      <c r="B101" s="24">
        <v>99</v>
      </c>
      <c r="C101" s="25" t="s">
        <v>107</v>
      </c>
      <c r="D101">
        <v>598</v>
      </c>
    </row>
    <row r="102" spans="2:4" x14ac:dyDescent="0.3">
      <c r="B102" s="24">
        <v>100</v>
      </c>
      <c r="C102" s="25" t="s">
        <v>108</v>
      </c>
      <c r="D102">
        <v>599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0"/>
  <sheetViews>
    <sheetView showGridLines="0" workbookViewId="0">
      <selection activeCell="I3" sqref="I3:I18"/>
    </sheetView>
  </sheetViews>
  <sheetFormatPr defaultColWidth="11.19921875" defaultRowHeight="15" customHeight="1" x14ac:dyDescent="0.3"/>
  <cols>
    <col min="1" max="5" width="10.69921875" customWidth="1"/>
    <col min="6" max="6" width="17.09765625" customWidth="1"/>
    <col min="7" max="7" width="12.796875" customWidth="1"/>
    <col min="8" max="8" width="12" customWidth="1"/>
    <col min="9" max="9" width="12.796875" customWidth="1"/>
    <col min="10" max="26" width="10.69921875" customWidth="1"/>
  </cols>
  <sheetData>
    <row r="1" spans="2:9" x14ac:dyDescent="0.3"/>
    <row r="2" spans="2:9" x14ac:dyDescent="0.3">
      <c r="B2" s="26" t="s">
        <v>109</v>
      </c>
      <c r="C2" s="26" t="s">
        <v>110</v>
      </c>
      <c r="D2" s="27" t="s">
        <v>111</v>
      </c>
      <c r="E2" s="27" t="s">
        <v>112</v>
      </c>
      <c r="F2" s="27" t="s">
        <v>113</v>
      </c>
      <c r="G2" s="27" t="s">
        <v>114</v>
      </c>
      <c r="H2" s="27" t="s">
        <v>115</v>
      </c>
      <c r="I2" s="27" t="s">
        <v>116</v>
      </c>
    </row>
    <row r="3" spans="2:9" x14ac:dyDescent="0.3">
      <c r="B3" s="28">
        <v>1185732</v>
      </c>
      <c r="C3" s="29">
        <v>44210</v>
      </c>
      <c r="D3" s="28" t="s">
        <v>117</v>
      </c>
      <c r="E3" s="30">
        <v>1896</v>
      </c>
      <c r="F3" s="31" t="s">
        <v>118</v>
      </c>
      <c r="G3" s="28" t="s">
        <v>119</v>
      </c>
      <c r="H3" s="24" t="str">
        <f>LEFT(F3,3)</f>
        <v>+34</v>
      </c>
      <c r="I3" s="24" t="str">
        <f>RIGHT(G3,2)</f>
        <v>ES</v>
      </c>
    </row>
    <row r="4" spans="2:9" x14ac:dyDescent="0.3">
      <c r="B4" s="28">
        <v>1185732</v>
      </c>
      <c r="C4" s="29">
        <v>44210</v>
      </c>
      <c r="D4" s="28" t="s">
        <v>120</v>
      </c>
      <c r="E4" s="30">
        <v>1580</v>
      </c>
      <c r="F4" s="31" t="s">
        <v>121</v>
      </c>
      <c r="G4" s="28" t="s">
        <v>122</v>
      </c>
      <c r="H4" s="24" t="str">
        <f t="shared" ref="H4:H17" si="0">LEFT(F4,3)</f>
        <v>+44</v>
      </c>
      <c r="I4" s="24" t="str">
        <f t="shared" ref="I4:I18" si="1">RIGHT(G4,2)</f>
        <v>UK</v>
      </c>
    </row>
    <row r="5" spans="2:9" x14ac:dyDescent="0.3">
      <c r="B5" s="28">
        <v>1185732</v>
      </c>
      <c r="C5" s="29">
        <v>44210</v>
      </c>
      <c r="D5" s="28" t="s">
        <v>123</v>
      </c>
      <c r="E5" s="30">
        <v>1580</v>
      </c>
      <c r="F5" s="31" t="s">
        <v>124</v>
      </c>
      <c r="G5" s="28" t="s">
        <v>125</v>
      </c>
      <c r="H5" s="24" t="str">
        <f t="shared" si="0"/>
        <v>+32</v>
      </c>
      <c r="I5" s="24" t="str">
        <f t="shared" si="1"/>
        <v>BE</v>
      </c>
    </row>
    <row r="6" spans="2:9" x14ac:dyDescent="0.3">
      <c r="B6" s="28">
        <v>1185732</v>
      </c>
      <c r="C6" s="29">
        <v>44210</v>
      </c>
      <c r="D6" s="28" t="s">
        <v>126</v>
      </c>
      <c r="E6" s="30">
        <v>1343</v>
      </c>
      <c r="F6" s="31" t="s">
        <v>127</v>
      </c>
      <c r="G6" s="28" t="s">
        <v>128</v>
      </c>
      <c r="H6" s="24" t="str">
        <f t="shared" si="0"/>
        <v>+33</v>
      </c>
      <c r="I6" s="24" t="str">
        <f t="shared" si="1"/>
        <v>FR</v>
      </c>
    </row>
    <row r="7" spans="2:9" x14ac:dyDescent="0.3">
      <c r="B7" s="28">
        <v>1185732</v>
      </c>
      <c r="C7" s="29">
        <v>44210</v>
      </c>
      <c r="D7" s="28" t="s">
        <v>129</v>
      </c>
      <c r="E7" s="30">
        <v>1422</v>
      </c>
      <c r="F7" s="31" t="s">
        <v>130</v>
      </c>
      <c r="G7" s="28" t="s">
        <v>131</v>
      </c>
      <c r="H7" s="24" t="str">
        <f t="shared" si="0"/>
        <v>+33</v>
      </c>
      <c r="I7" s="24" t="str">
        <f t="shared" si="1"/>
        <v>FR</v>
      </c>
    </row>
    <row r="8" spans="2:9" x14ac:dyDescent="0.3">
      <c r="B8" s="28">
        <v>1185732</v>
      </c>
      <c r="C8" s="29">
        <v>44210</v>
      </c>
      <c r="D8" s="28" t="s">
        <v>132</v>
      </c>
      <c r="E8" s="30">
        <v>1580</v>
      </c>
      <c r="F8" s="31" t="s">
        <v>133</v>
      </c>
      <c r="G8" s="28" t="s">
        <v>134</v>
      </c>
      <c r="H8" s="24" t="str">
        <f t="shared" si="0"/>
        <v>+30</v>
      </c>
      <c r="I8" s="24" t="str">
        <f t="shared" si="1"/>
        <v>GR</v>
      </c>
    </row>
    <row r="9" spans="2:9" x14ac:dyDescent="0.3">
      <c r="B9" s="28">
        <v>1185732</v>
      </c>
      <c r="C9" s="29">
        <v>44239</v>
      </c>
      <c r="D9" s="28" t="s">
        <v>135</v>
      </c>
      <c r="E9" s="30">
        <v>1422</v>
      </c>
      <c r="F9" s="31" t="s">
        <v>136</v>
      </c>
      <c r="G9" s="28" t="s">
        <v>137</v>
      </c>
      <c r="H9" s="24" t="str">
        <f t="shared" si="0"/>
        <v>+51</v>
      </c>
      <c r="I9" s="24" t="str">
        <f t="shared" si="1"/>
        <v>PE</v>
      </c>
    </row>
    <row r="10" spans="2:9" x14ac:dyDescent="0.3">
      <c r="B10" s="28">
        <v>1185732</v>
      </c>
      <c r="C10" s="29">
        <v>44239</v>
      </c>
      <c r="D10" s="28" t="s">
        <v>138</v>
      </c>
      <c r="E10" s="30">
        <v>1501</v>
      </c>
      <c r="F10" s="31" t="s">
        <v>139</v>
      </c>
      <c r="G10" s="28" t="s">
        <v>140</v>
      </c>
      <c r="H10" s="24" t="str">
        <f t="shared" si="0"/>
        <v>+49</v>
      </c>
      <c r="I10" s="24" t="str">
        <f t="shared" si="1"/>
        <v>DE</v>
      </c>
    </row>
    <row r="11" spans="2:9" x14ac:dyDescent="0.3">
      <c r="B11" s="28">
        <v>1185732</v>
      </c>
      <c r="C11" s="29">
        <v>44239</v>
      </c>
      <c r="D11" s="28" t="s">
        <v>141</v>
      </c>
      <c r="E11" s="30">
        <v>1303.5</v>
      </c>
      <c r="F11" s="31" t="s">
        <v>142</v>
      </c>
      <c r="G11" s="28" t="s">
        <v>143</v>
      </c>
      <c r="H11" s="24" t="str">
        <f t="shared" si="0"/>
        <v>+49</v>
      </c>
      <c r="I11" s="24" t="str">
        <f t="shared" si="1"/>
        <v>DE</v>
      </c>
    </row>
    <row r="12" spans="2:9" x14ac:dyDescent="0.3">
      <c r="B12" s="28">
        <v>1185732</v>
      </c>
      <c r="C12" s="29">
        <v>44239</v>
      </c>
      <c r="D12" s="28" t="s">
        <v>144</v>
      </c>
      <c r="E12" s="30">
        <v>1422</v>
      </c>
      <c r="F12" s="31" t="s">
        <v>145</v>
      </c>
      <c r="G12" s="28" t="s">
        <v>146</v>
      </c>
      <c r="H12" s="24" t="str">
        <f t="shared" si="0"/>
        <v>+81</v>
      </c>
      <c r="I12" s="24" t="str">
        <f t="shared" si="1"/>
        <v>JP</v>
      </c>
    </row>
    <row r="13" spans="2:9" x14ac:dyDescent="0.3">
      <c r="B13" s="28">
        <v>1185732</v>
      </c>
      <c r="C13" s="29">
        <v>44265</v>
      </c>
      <c r="D13" s="28" t="s">
        <v>147</v>
      </c>
      <c r="E13" s="30">
        <v>1927.6</v>
      </c>
      <c r="F13" s="31" t="s">
        <v>148</v>
      </c>
      <c r="G13" s="28" t="s">
        <v>149</v>
      </c>
      <c r="H13" s="24" t="str">
        <f t="shared" si="0"/>
        <v>+81</v>
      </c>
      <c r="I13" s="24" t="str">
        <f t="shared" si="1"/>
        <v>JP</v>
      </c>
    </row>
    <row r="14" spans="2:9" x14ac:dyDescent="0.3">
      <c r="B14" s="28">
        <v>1185732</v>
      </c>
      <c r="C14" s="29">
        <v>44265</v>
      </c>
      <c r="D14" s="28" t="s">
        <v>150</v>
      </c>
      <c r="E14" s="30">
        <v>1264</v>
      </c>
      <c r="F14" s="31" t="s">
        <v>151</v>
      </c>
      <c r="G14" s="28" t="s">
        <v>152</v>
      </c>
      <c r="H14" s="24" t="str">
        <f t="shared" si="0"/>
        <v>+41</v>
      </c>
      <c r="I14" s="24" t="str">
        <f t="shared" si="1"/>
        <v>CH</v>
      </c>
    </row>
    <row r="15" spans="2:9" x14ac:dyDescent="0.3">
      <c r="B15" s="28">
        <v>1185732</v>
      </c>
      <c r="C15" s="29">
        <v>44265</v>
      </c>
      <c r="D15" s="28" t="s">
        <v>153</v>
      </c>
      <c r="E15" s="30">
        <v>1343</v>
      </c>
      <c r="F15" s="31" t="s">
        <v>154</v>
      </c>
      <c r="G15" s="28" t="s">
        <v>155</v>
      </c>
      <c r="H15" s="24" t="str">
        <f t="shared" si="0"/>
        <v>+41</v>
      </c>
      <c r="I15" s="24" t="str">
        <f t="shared" si="1"/>
        <v>CH</v>
      </c>
    </row>
    <row r="16" spans="2:9" x14ac:dyDescent="0.3">
      <c r="B16" s="28">
        <v>1185732</v>
      </c>
      <c r="C16" s="29">
        <v>44265</v>
      </c>
      <c r="D16" s="28" t="s">
        <v>156</v>
      </c>
      <c r="E16" s="30">
        <v>1501</v>
      </c>
      <c r="F16" s="31" t="s">
        <v>157</v>
      </c>
      <c r="G16" s="28" t="s">
        <v>158</v>
      </c>
      <c r="H16" s="24" t="str">
        <f t="shared" si="0"/>
        <v>+90</v>
      </c>
      <c r="I16" s="24" t="str">
        <f t="shared" si="1"/>
        <v>TR</v>
      </c>
    </row>
    <row r="17" spans="2:9" x14ac:dyDescent="0.3">
      <c r="B17" s="28">
        <v>1185732</v>
      </c>
      <c r="C17" s="29">
        <v>44297</v>
      </c>
      <c r="D17" s="28" t="s">
        <v>159</v>
      </c>
      <c r="E17" s="30">
        <v>1896</v>
      </c>
      <c r="F17" s="31" t="s">
        <v>160</v>
      </c>
      <c r="G17" s="28" t="s">
        <v>161</v>
      </c>
      <c r="H17" s="24" t="str">
        <f t="shared" si="0"/>
        <v>+33</v>
      </c>
      <c r="I17" s="24" t="str">
        <f t="shared" si="1"/>
        <v>FR</v>
      </c>
    </row>
    <row r="18" spans="2:9" x14ac:dyDescent="0.3">
      <c r="B18" s="24"/>
      <c r="C18" s="32"/>
      <c r="D18" s="24"/>
      <c r="H18" t="s">
        <v>320</v>
      </c>
      <c r="I18" s="24" t="str">
        <f t="shared" si="1"/>
        <v/>
      </c>
    </row>
    <row r="19" spans="2:9" x14ac:dyDescent="0.3">
      <c r="D19" s="24"/>
    </row>
    <row r="20" spans="2:9" x14ac:dyDescent="0.3">
      <c r="D20" s="2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65"/>
  <sheetViews>
    <sheetView showGridLines="0" workbookViewId="0">
      <selection activeCell="H2" sqref="H2"/>
    </sheetView>
  </sheetViews>
  <sheetFormatPr defaultColWidth="11.19921875" defaultRowHeight="15" customHeight="1" x14ac:dyDescent="0.3"/>
  <cols>
    <col min="1" max="1" width="10.69921875" customWidth="1"/>
    <col min="2" max="2" width="12.296875" customWidth="1"/>
    <col min="3" max="3" width="10.69921875" customWidth="1"/>
    <col min="4" max="4" width="12.296875" customWidth="1"/>
    <col min="5" max="7" width="10.69921875" customWidth="1"/>
    <col min="8" max="8" width="15.796875" customWidth="1"/>
    <col min="9" max="26" width="10.69921875" customWidth="1"/>
  </cols>
  <sheetData>
    <row r="1" spans="2:8" x14ac:dyDescent="0.3"/>
    <row r="2" spans="2:8" x14ac:dyDescent="0.3">
      <c r="B2" s="33" t="s">
        <v>111</v>
      </c>
      <c r="C2" s="33" t="s">
        <v>162</v>
      </c>
      <c r="D2" s="33" t="s">
        <v>163</v>
      </c>
      <c r="E2" s="33" t="s">
        <v>112</v>
      </c>
      <c r="F2" s="33" t="s">
        <v>164</v>
      </c>
      <c r="G2" s="33" t="s">
        <v>165</v>
      </c>
      <c r="H2" s="33" t="s">
        <v>166</v>
      </c>
    </row>
    <row r="3" spans="2:8" x14ac:dyDescent="0.3">
      <c r="B3" s="28" t="s">
        <v>117</v>
      </c>
      <c r="C3" s="32">
        <v>44883</v>
      </c>
      <c r="D3" s="28" t="s">
        <v>167</v>
      </c>
      <c r="E3" s="34">
        <v>12000</v>
      </c>
      <c r="F3">
        <f>WEEKDAY(C3,1)</f>
        <v>6</v>
      </c>
      <c r="G3">
        <f>WEEKNUM(C3,1)</f>
        <v>47</v>
      </c>
      <c r="H3" s="35">
        <f ca="1">C3-TODAY()</f>
        <v>-139</v>
      </c>
    </row>
    <row r="4" spans="2:8" x14ac:dyDescent="0.3">
      <c r="B4" s="28" t="s">
        <v>120</v>
      </c>
      <c r="C4" s="32">
        <v>44878</v>
      </c>
      <c r="D4" s="28" t="s">
        <v>168</v>
      </c>
      <c r="E4" s="34">
        <v>10000</v>
      </c>
      <c r="F4">
        <f t="shared" ref="F4:F24" si="0">WEEKDAY(C4,1)</f>
        <v>1</v>
      </c>
      <c r="G4">
        <f t="shared" ref="G4:G24" si="1">WEEKNUM(C4,1)</f>
        <v>47</v>
      </c>
      <c r="H4" s="35">
        <f t="shared" ref="H4:H24" ca="1" si="2">C4-TODAY()</f>
        <v>-144</v>
      </c>
    </row>
    <row r="5" spans="2:8" x14ac:dyDescent="0.3">
      <c r="B5" s="28" t="s">
        <v>123</v>
      </c>
      <c r="C5" s="32">
        <v>44867</v>
      </c>
      <c r="D5" s="28" t="s">
        <v>169</v>
      </c>
      <c r="E5" s="34">
        <v>10000</v>
      </c>
      <c r="F5">
        <f t="shared" si="0"/>
        <v>4</v>
      </c>
      <c r="G5">
        <f t="shared" si="1"/>
        <v>45</v>
      </c>
      <c r="H5" s="35">
        <f t="shared" ca="1" si="2"/>
        <v>-155</v>
      </c>
    </row>
    <row r="6" spans="2:8" x14ac:dyDescent="0.3">
      <c r="B6" s="28" t="s">
        <v>126</v>
      </c>
      <c r="C6" s="32">
        <v>45229</v>
      </c>
      <c r="D6" s="28" t="s">
        <v>167</v>
      </c>
      <c r="E6" s="34">
        <v>8500</v>
      </c>
      <c r="F6">
        <f t="shared" si="0"/>
        <v>2</v>
      </c>
      <c r="G6">
        <f t="shared" si="1"/>
        <v>44</v>
      </c>
      <c r="H6" s="35">
        <f t="shared" ca="1" si="2"/>
        <v>207</v>
      </c>
    </row>
    <row r="7" spans="2:8" x14ac:dyDescent="0.3">
      <c r="B7" s="28" t="s">
        <v>129</v>
      </c>
      <c r="C7" s="32">
        <v>44859</v>
      </c>
      <c r="D7" s="28" t="s">
        <v>168</v>
      </c>
      <c r="E7" s="34">
        <v>9000</v>
      </c>
      <c r="F7">
        <f t="shared" si="0"/>
        <v>3</v>
      </c>
      <c r="G7">
        <f t="shared" si="1"/>
        <v>44</v>
      </c>
      <c r="H7" s="35">
        <f t="shared" ca="1" si="2"/>
        <v>-163</v>
      </c>
    </row>
    <row r="8" spans="2:8" x14ac:dyDescent="0.3">
      <c r="B8" s="28" t="s">
        <v>132</v>
      </c>
      <c r="C8" s="32">
        <v>44852</v>
      </c>
      <c r="D8" s="28" t="s">
        <v>170</v>
      </c>
      <c r="E8" s="34">
        <v>10000</v>
      </c>
      <c r="F8">
        <f t="shared" si="0"/>
        <v>3</v>
      </c>
      <c r="G8">
        <f t="shared" si="1"/>
        <v>43</v>
      </c>
      <c r="H8" s="35">
        <f t="shared" ca="1" si="2"/>
        <v>-170</v>
      </c>
    </row>
    <row r="9" spans="2:8" x14ac:dyDescent="0.3">
      <c r="B9" s="28" t="s">
        <v>171</v>
      </c>
      <c r="C9" s="32">
        <v>44843</v>
      </c>
      <c r="D9" s="28" t="s">
        <v>169</v>
      </c>
      <c r="E9" s="34">
        <v>12500</v>
      </c>
      <c r="F9">
        <f t="shared" si="0"/>
        <v>1</v>
      </c>
      <c r="G9">
        <f t="shared" si="1"/>
        <v>42</v>
      </c>
      <c r="H9" s="35">
        <f t="shared" ca="1" si="2"/>
        <v>-179</v>
      </c>
    </row>
    <row r="10" spans="2:8" x14ac:dyDescent="0.3">
      <c r="B10" s="28" t="s">
        <v>135</v>
      </c>
      <c r="C10" s="32">
        <v>44846</v>
      </c>
      <c r="D10" s="28" t="s">
        <v>172</v>
      </c>
      <c r="E10" s="34">
        <v>9000</v>
      </c>
      <c r="F10">
        <f t="shared" si="0"/>
        <v>4</v>
      </c>
      <c r="G10">
        <f t="shared" si="1"/>
        <v>42</v>
      </c>
      <c r="H10" s="35">
        <f t="shared" ca="1" si="2"/>
        <v>-176</v>
      </c>
    </row>
    <row r="11" spans="2:8" x14ac:dyDescent="0.3">
      <c r="B11" s="28" t="s">
        <v>138</v>
      </c>
      <c r="C11" s="32">
        <v>45194</v>
      </c>
      <c r="D11" s="28" t="s">
        <v>170</v>
      </c>
      <c r="E11" s="34">
        <v>9500</v>
      </c>
      <c r="F11">
        <f t="shared" si="0"/>
        <v>2</v>
      </c>
      <c r="G11">
        <f t="shared" si="1"/>
        <v>39</v>
      </c>
      <c r="H11" s="35">
        <f t="shared" ca="1" si="2"/>
        <v>172</v>
      </c>
    </row>
    <row r="12" spans="2:8" x14ac:dyDescent="0.3">
      <c r="B12" s="28" t="s">
        <v>141</v>
      </c>
      <c r="C12" s="32">
        <v>45187</v>
      </c>
      <c r="D12" s="28" t="s">
        <v>173</v>
      </c>
      <c r="E12" s="34">
        <v>8250</v>
      </c>
      <c r="F12">
        <f t="shared" si="0"/>
        <v>2</v>
      </c>
      <c r="G12">
        <f t="shared" si="1"/>
        <v>38</v>
      </c>
      <c r="H12" s="35">
        <f t="shared" ca="1" si="2"/>
        <v>165</v>
      </c>
    </row>
    <row r="13" spans="2:8" x14ac:dyDescent="0.3">
      <c r="B13" s="28" t="s">
        <v>144</v>
      </c>
      <c r="C13" s="32">
        <v>44817</v>
      </c>
      <c r="D13" s="28" t="s">
        <v>168</v>
      </c>
      <c r="E13" s="34">
        <v>9000</v>
      </c>
      <c r="F13">
        <f t="shared" si="0"/>
        <v>3</v>
      </c>
      <c r="G13">
        <f t="shared" si="1"/>
        <v>38</v>
      </c>
      <c r="H13" s="35">
        <f t="shared" ca="1" si="2"/>
        <v>-205</v>
      </c>
    </row>
    <row r="14" spans="2:8" x14ac:dyDescent="0.3">
      <c r="B14" s="28" t="s">
        <v>174</v>
      </c>
      <c r="C14" s="32">
        <v>44851</v>
      </c>
      <c r="D14" s="28" t="s">
        <v>172</v>
      </c>
      <c r="E14" s="34">
        <v>10550</v>
      </c>
      <c r="F14">
        <f t="shared" si="0"/>
        <v>2</v>
      </c>
      <c r="G14">
        <f t="shared" si="1"/>
        <v>43</v>
      </c>
      <c r="H14" s="35">
        <f t="shared" ca="1" si="2"/>
        <v>-171</v>
      </c>
    </row>
    <row r="15" spans="2:8" x14ac:dyDescent="0.3">
      <c r="B15" s="28" t="s">
        <v>147</v>
      </c>
      <c r="C15" s="32">
        <v>44802</v>
      </c>
      <c r="D15" s="28" t="s">
        <v>168</v>
      </c>
      <c r="E15" s="34">
        <v>12200</v>
      </c>
      <c r="F15">
        <f t="shared" si="0"/>
        <v>2</v>
      </c>
      <c r="G15">
        <f t="shared" si="1"/>
        <v>36</v>
      </c>
      <c r="H15" s="35">
        <f t="shared" ca="1" si="2"/>
        <v>-220</v>
      </c>
    </row>
    <row r="16" spans="2:8" x14ac:dyDescent="0.3">
      <c r="B16" s="28" t="s">
        <v>175</v>
      </c>
      <c r="C16" s="32">
        <v>44794</v>
      </c>
      <c r="D16" s="28" t="s">
        <v>169</v>
      </c>
      <c r="E16" s="34">
        <v>9250</v>
      </c>
      <c r="F16">
        <f t="shared" si="0"/>
        <v>1</v>
      </c>
      <c r="G16">
        <f t="shared" si="1"/>
        <v>35</v>
      </c>
      <c r="H16" s="35">
        <f t="shared" ca="1" si="2"/>
        <v>-228</v>
      </c>
    </row>
    <row r="17" spans="2:8" x14ac:dyDescent="0.3">
      <c r="B17" s="28" t="s">
        <v>176</v>
      </c>
      <c r="C17" s="32">
        <v>44850</v>
      </c>
      <c r="D17" s="28" t="s">
        <v>173</v>
      </c>
      <c r="E17" s="34">
        <v>9500</v>
      </c>
      <c r="F17">
        <f t="shared" si="0"/>
        <v>1</v>
      </c>
      <c r="G17">
        <f t="shared" si="1"/>
        <v>43</v>
      </c>
      <c r="H17" s="35">
        <f t="shared" ca="1" si="2"/>
        <v>-172</v>
      </c>
    </row>
    <row r="18" spans="2:8" x14ac:dyDescent="0.3">
      <c r="B18" s="28" t="s">
        <v>150</v>
      </c>
      <c r="C18" s="32">
        <v>44808</v>
      </c>
      <c r="D18" s="28" t="s">
        <v>173</v>
      </c>
      <c r="E18" s="34">
        <v>8000</v>
      </c>
      <c r="F18">
        <f t="shared" si="0"/>
        <v>1</v>
      </c>
      <c r="G18">
        <f t="shared" si="1"/>
        <v>37</v>
      </c>
      <c r="H18" s="35">
        <f t="shared" ca="1" si="2"/>
        <v>-214</v>
      </c>
    </row>
    <row r="19" spans="2:8" x14ac:dyDescent="0.3">
      <c r="B19" s="28" t="s">
        <v>153</v>
      </c>
      <c r="C19" s="32">
        <v>44850</v>
      </c>
      <c r="D19" s="28" t="s">
        <v>172</v>
      </c>
      <c r="E19" s="34">
        <v>8500</v>
      </c>
      <c r="F19">
        <f t="shared" si="0"/>
        <v>1</v>
      </c>
      <c r="G19">
        <f t="shared" si="1"/>
        <v>43</v>
      </c>
      <c r="H19" s="35">
        <f t="shared" ca="1" si="2"/>
        <v>-172</v>
      </c>
    </row>
    <row r="20" spans="2:8" x14ac:dyDescent="0.3">
      <c r="B20" s="28" t="s">
        <v>156</v>
      </c>
      <c r="C20" s="32">
        <v>44763</v>
      </c>
      <c r="D20" s="28" t="s">
        <v>177</v>
      </c>
      <c r="E20" s="34">
        <v>9500</v>
      </c>
      <c r="F20">
        <f t="shared" si="0"/>
        <v>5</v>
      </c>
      <c r="G20">
        <f t="shared" si="1"/>
        <v>30</v>
      </c>
      <c r="H20" s="35">
        <f t="shared" ca="1" si="2"/>
        <v>-259</v>
      </c>
    </row>
    <row r="21" spans="2:8" x14ac:dyDescent="0.3">
      <c r="B21" s="28" t="s">
        <v>159</v>
      </c>
      <c r="C21" s="32">
        <v>44850</v>
      </c>
      <c r="D21" s="28" t="s">
        <v>178</v>
      </c>
      <c r="E21" s="34">
        <v>12000</v>
      </c>
      <c r="F21">
        <f t="shared" si="0"/>
        <v>1</v>
      </c>
      <c r="G21">
        <f t="shared" si="1"/>
        <v>43</v>
      </c>
      <c r="H21" s="35">
        <f t="shared" ca="1" si="2"/>
        <v>-172</v>
      </c>
    </row>
    <row r="22" spans="2:8" x14ac:dyDescent="0.3">
      <c r="B22" s="28" t="s">
        <v>179</v>
      </c>
      <c r="C22" s="32">
        <v>44749</v>
      </c>
      <c r="D22" s="28" t="s">
        <v>169</v>
      </c>
      <c r="E22" s="34">
        <v>9000</v>
      </c>
      <c r="F22">
        <f t="shared" si="0"/>
        <v>5</v>
      </c>
      <c r="G22">
        <f t="shared" si="1"/>
        <v>28</v>
      </c>
      <c r="H22" s="35">
        <f t="shared" ca="1" si="2"/>
        <v>-273</v>
      </c>
    </row>
    <row r="23" spans="2:8" x14ac:dyDescent="0.3">
      <c r="B23" s="28" t="s">
        <v>180</v>
      </c>
      <c r="C23" s="32">
        <v>44742</v>
      </c>
      <c r="D23" s="28" t="s">
        <v>177</v>
      </c>
      <c r="E23" s="34">
        <v>9000</v>
      </c>
      <c r="F23">
        <f t="shared" si="0"/>
        <v>5</v>
      </c>
      <c r="G23">
        <f t="shared" si="1"/>
        <v>27</v>
      </c>
      <c r="H23" s="35">
        <f t="shared" ca="1" si="2"/>
        <v>-280</v>
      </c>
    </row>
    <row r="24" spans="2:8" x14ac:dyDescent="0.3">
      <c r="B24" s="28" t="s">
        <v>181</v>
      </c>
      <c r="C24" s="32">
        <v>44740</v>
      </c>
      <c r="D24" s="28" t="s">
        <v>178</v>
      </c>
      <c r="E24" s="34">
        <v>8250</v>
      </c>
      <c r="F24">
        <f t="shared" si="0"/>
        <v>3</v>
      </c>
      <c r="G24">
        <f t="shared" si="1"/>
        <v>27</v>
      </c>
      <c r="H24" s="35">
        <f t="shared" ca="1" si="2"/>
        <v>-282</v>
      </c>
    </row>
    <row r="26" spans="2:8" x14ac:dyDescent="0.3">
      <c r="C26" s="36"/>
    </row>
    <row r="27" spans="2:8" x14ac:dyDescent="0.3">
      <c r="C27" s="36"/>
    </row>
    <row r="28" spans="2:8" x14ac:dyDescent="0.3">
      <c r="C28" s="36"/>
    </row>
    <row r="29" spans="2:8" x14ac:dyDescent="0.3">
      <c r="C29" s="36"/>
    </row>
    <row r="30" spans="2:8" x14ac:dyDescent="0.3">
      <c r="C30" s="36"/>
    </row>
    <row r="31" spans="2:8" x14ac:dyDescent="0.3">
      <c r="C31" s="36"/>
    </row>
    <row r="32" spans="2:8" x14ac:dyDescent="0.3">
      <c r="C32" s="36"/>
    </row>
    <row r="33" spans="3:3" x14ac:dyDescent="0.3">
      <c r="C33" s="36"/>
    </row>
    <row r="34" spans="3:3" x14ac:dyDescent="0.3">
      <c r="C34" s="36"/>
    </row>
    <row r="35" spans="3:3" x14ac:dyDescent="0.3">
      <c r="C35" s="36"/>
    </row>
    <row r="36" spans="3:3" x14ac:dyDescent="0.3">
      <c r="C36" s="36"/>
    </row>
    <row r="37" spans="3:3" x14ac:dyDescent="0.3">
      <c r="C37" s="36"/>
    </row>
    <row r="38" spans="3:3" x14ac:dyDescent="0.3">
      <c r="C38" s="36"/>
    </row>
    <row r="39" spans="3:3" x14ac:dyDescent="0.3">
      <c r="C39" s="36"/>
    </row>
    <row r="40" spans="3:3" x14ac:dyDescent="0.3">
      <c r="C40" s="36"/>
    </row>
    <row r="41" spans="3:3" x14ac:dyDescent="0.3">
      <c r="C41" s="36"/>
    </row>
    <row r="42" spans="3:3" x14ac:dyDescent="0.3">
      <c r="C42" s="36"/>
    </row>
    <row r="43" spans="3:3" x14ac:dyDescent="0.3">
      <c r="C43" s="36"/>
    </row>
    <row r="44" spans="3:3" x14ac:dyDescent="0.3">
      <c r="C44" s="36"/>
    </row>
    <row r="45" spans="3:3" x14ac:dyDescent="0.3">
      <c r="C45" s="36"/>
    </row>
    <row r="46" spans="3:3" x14ac:dyDescent="0.3">
      <c r="C46" s="36"/>
    </row>
    <row r="47" spans="3:3" x14ac:dyDescent="0.3">
      <c r="C47" s="36"/>
    </row>
    <row r="48" spans="3:3" x14ac:dyDescent="0.3">
      <c r="C48" s="36"/>
    </row>
    <row r="49" spans="3:3" x14ac:dyDescent="0.3">
      <c r="C49" s="36"/>
    </row>
    <row r="50" spans="3:3" x14ac:dyDescent="0.3">
      <c r="C50" s="36"/>
    </row>
    <row r="51" spans="3:3" x14ac:dyDescent="0.3">
      <c r="C51" s="36"/>
    </row>
    <row r="52" spans="3:3" x14ac:dyDescent="0.3">
      <c r="C52" s="36"/>
    </row>
    <row r="53" spans="3:3" x14ac:dyDescent="0.3">
      <c r="C53" s="36"/>
    </row>
    <row r="54" spans="3:3" x14ac:dyDescent="0.3">
      <c r="C54" s="36"/>
    </row>
    <row r="55" spans="3:3" x14ac:dyDescent="0.3">
      <c r="C55" s="36"/>
    </row>
    <row r="56" spans="3:3" x14ac:dyDescent="0.3">
      <c r="C56" s="36"/>
    </row>
    <row r="57" spans="3:3" x14ac:dyDescent="0.3">
      <c r="C57" s="36"/>
    </row>
    <row r="58" spans="3:3" x14ac:dyDescent="0.3">
      <c r="C58" s="36"/>
    </row>
    <row r="59" spans="3:3" x14ac:dyDescent="0.3">
      <c r="C59" s="36"/>
    </row>
    <row r="60" spans="3:3" x14ac:dyDescent="0.3">
      <c r="C60" s="36"/>
    </row>
    <row r="61" spans="3:3" x14ac:dyDescent="0.3">
      <c r="C61" s="36"/>
    </row>
    <row r="62" spans="3:3" x14ac:dyDescent="0.3">
      <c r="C62" s="36"/>
    </row>
    <row r="63" spans="3:3" x14ac:dyDescent="0.3">
      <c r="C63" s="36"/>
    </row>
    <row r="64" spans="3:3" x14ac:dyDescent="0.3">
      <c r="C64" s="36"/>
    </row>
    <row r="65" spans="3:3" x14ac:dyDescent="0.3">
      <c r="C65" s="36"/>
    </row>
  </sheetData>
  <autoFilter ref="H3:H24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opLeftCell="A14" workbookViewId="0">
      <selection activeCell="D36" sqref="D36"/>
    </sheetView>
  </sheetViews>
  <sheetFormatPr defaultColWidth="11.19921875" defaultRowHeight="15" customHeight="1" x14ac:dyDescent="0.3"/>
  <cols>
    <col min="1" max="1" width="10.796875" customWidth="1"/>
    <col min="2" max="2" width="38.3984375" customWidth="1"/>
    <col min="3" max="26" width="10.796875" customWidth="1"/>
  </cols>
  <sheetData>
    <row r="1" spans="1:26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3">
      <c r="A2" s="37"/>
      <c r="B2" s="66" t="s">
        <v>182</v>
      </c>
      <c r="C2" s="67"/>
      <c r="D2" s="67"/>
      <c r="E2" s="68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3">
      <c r="A3" s="37"/>
      <c r="B3" s="38" t="s">
        <v>183</v>
      </c>
      <c r="C3" s="39">
        <v>44196</v>
      </c>
      <c r="D3" s="39">
        <f t="shared" ref="D3:E3" si="0">EDATE(C3,12)</f>
        <v>44561</v>
      </c>
      <c r="E3" s="39">
        <f t="shared" si="0"/>
        <v>44926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3">
      <c r="A4" s="37"/>
      <c r="B4" s="40" t="s">
        <v>184</v>
      </c>
      <c r="C4" s="41"/>
      <c r="D4" s="41"/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3">
      <c r="A5" s="37"/>
      <c r="B5" s="37" t="s">
        <v>185</v>
      </c>
      <c r="C5" s="41"/>
      <c r="D5" s="41"/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3">
      <c r="A6" s="37"/>
      <c r="B6" s="28" t="s">
        <v>186</v>
      </c>
      <c r="C6" s="42">
        <v>5230</v>
      </c>
      <c r="D6" s="42">
        <v>6250</v>
      </c>
      <c r="E6" s="42">
        <v>5890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3">
      <c r="A7" s="37"/>
      <c r="B7" s="28" t="s">
        <v>187</v>
      </c>
      <c r="C7" s="42">
        <v>265</v>
      </c>
      <c r="D7" s="42">
        <v>458</v>
      </c>
      <c r="E7" s="42">
        <v>365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3">
      <c r="A8" s="37"/>
      <c r="B8" s="28" t="s">
        <v>188</v>
      </c>
      <c r="C8" s="42">
        <v>678</v>
      </c>
      <c r="D8" s="42">
        <v>589</v>
      </c>
      <c r="E8" s="42">
        <v>669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3">
      <c r="A9" s="37"/>
      <c r="B9" s="28" t="s">
        <v>189</v>
      </c>
      <c r="C9" s="42">
        <v>102</v>
      </c>
      <c r="D9" s="42">
        <v>98</v>
      </c>
      <c r="E9" s="42">
        <v>106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3">
      <c r="A10" s="37"/>
      <c r="B10" s="43" t="s">
        <v>190</v>
      </c>
      <c r="C10" s="44">
        <f t="shared" ref="C10:E10" si="1">SUM(C6:C9)</f>
        <v>6275</v>
      </c>
      <c r="D10" s="44">
        <f t="shared" si="1"/>
        <v>7395</v>
      </c>
      <c r="E10" s="44">
        <f t="shared" si="1"/>
        <v>7030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3">
      <c r="A11" s="37"/>
      <c r="B11" s="45"/>
      <c r="C11" s="46"/>
      <c r="D11" s="46"/>
      <c r="E11" s="46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3">
      <c r="A12" s="37"/>
      <c r="B12" s="37" t="s">
        <v>191</v>
      </c>
      <c r="C12" s="42">
        <v>10156</v>
      </c>
      <c r="D12" s="42">
        <v>11489</v>
      </c>
      <c r="E12" s="42">
        <v>10786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3">
      <c r="A13" s="37"/>
      <c r="B13" s="28" t="s">
        <v>192</v>
      </c>
      <c r="C13" s="42">
        <v>4023</v>
      </c>
      <c r="D13" s="42">
        <v>4011</v>
      </c>
      <c r="E13" s="42">
        <v>4108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3">
      <c r="A14" s="37"/>
      <c r="B14" s="47" t="s">
        <v>193</v>
      </c>
      <c r="C14" s="48">
        <f t="shared" ref="C14:E14" si="2">SUM(C12:C13,C10)</f>
        <v>20454</v>
      </c>
      <c r="D14" s="48">
        <f t="shared" si="2"/>
        <v>22895</v>
      </c>
      <c r="E14" s="48">
        <f t="shared" si="2"/>
        <v>21924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3">
      <c r="A15" s="37"/>
      <c r="B15" s="45"/>
      <c r="C15" s="46"/>
      <c r="D15" s="46"/>
      <c r="E15" s="4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3">
      <c r="A16" s="37"/>
      <c r="B16" s="40" t="s">
        <v>194</v>
      </c>
      <c r="C16" s="42"/>
      <c r="D16" s="42"/>
      <c r="E16" s="4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3">
      <c r="A17" s="37"/>
      <c r="B17" s="37" t="s">
        <v>195</v>
      </c>
      <c r="C17" s="42"/>
      <c r="D17" s="42"/>
      <c r="E17" s="4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3">
      <c r="A18" s="37"/>
      <c r="B18" s="28" t="s">
        <v>196</v>
      </c>
      <c r="C18" s="42">
        <v>1000</v>
      </c>
      <c r="D18" s="42">
        <v>1000</v>
      </c>
      <c r="E18" s="42">
        <v>1000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3">
      <c r="A19" s="37"/>
      <c r="B19" s="28" t="s">
        <v>197</v>
      </c>
      <c r="C19" s="42">
        <v>355</v>
      </c>
      <c r="D19" s="42">
        <v>289</v>
      </c>
      <c r="E19" s="42">
        <v>346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3">
      <c r="A20" s="37"/>
      <c r="B20" s="28" t="s">
        <v>198</v>
      </c>
      <c r="C20" s="42">
        <v>1102</v>
      </c>
      <c r="D20" s="42">
        <v>1279</v>
      </c>
      <c r="E20" s="42">
        <v>1330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3">
      <c r="A21" s="37"/>
      <c r="B21" s="43" t="s">
        <v>199</v>
      </c>
      <c r="C21" s="44">
        <f t="shared" ref="C21:E21" si="3">SUM(C18:C20)</f>
        <v>2457</v>
      </c>
      <c r="D21" s="44">
        <f t="shared" si="3"/>
        <v>2568</v>
      </c>
      <c r="E21" s="44">
        <f t="shared" si="3"/>
        <v>2676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3">
      <c r="A22" s="37"/>
      <c r="B22" s="45"/>
      <c r="C22" s="46"/>
      <c r="D22" s="46"/>
      <c r="E22" s="4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3">
      <c r="A23" s="37"/>
      <c r="B23" s="28" t="s">
        <v>200</v>
      </c>
      <c r="C23" s="42">
        <v>10000</v>
      </c>
      <c r="D23" s="42">
        <v>9000</v>
      </c>
      <c r="E23" s="42">
        <v>8000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3">
      <c r="A24" s="37"/>
      <c r="B24" s="28" t="s">
        <v>201</v>
      </c>
      <c r="C24" s="42">
        <v>254</v>
      </c>
      <c r="D24" s="42">
        <v>265</v>
      </c>
      <c r="E24" s="42">
        <v>268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3">
      <c r="A25" s="37"/>
      <c r="B25" s="43" t="s">
        <v>202</v>
      </c>
      <c r="C25" s="44">
        <f t="shared" ref="C25:E25" si="4">SUM(C23:C24,C21)</f>
        <v>12711</v>
      </c>
      <c r="D25" s="44">
        <f t="shared" si="4"/>
        <v>11833</v>
      </c>
      <c r="E25" s="44">
        <f t="shared" si="4"/>
        <v>10944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3">
      <c r="A26" s="37"/>
      <c r="B26" s="45"/>
      <c r="C26" s="46"/>
      <c r="D26" s="46"/>
      <c r="E26" s="46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3">
      <c r="A27" s="37"/>
      <c r="B27" s="40" t="s">
        <v>203</v>
      </c>
      <c r="C27" s="46"/>
      <c r="D27" s="46"/>
      <c r="E27" s="4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3">
      <c r="A28" s="37"/>
      <c r="B28" s="28" t="s">
        <v>204</v>
      </c>
      <c r="C28" s="42">
        <v>7498</v>
      </c>
      <c r="D28" s="42">
        <v>10806</v>
      </c>
      <c r="E28" s="42">
        <v>10679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3">
      <c r="A29" s="37"/>
      <c r="B29" s="28" t="s">
        <v>205</v>
      </c>
      <c r="C29" s="42">
        <v>245</v>
      </c>
      <c r="D29" s="42">
        <v>256</v>
      </c>
      <c r="E29" s="42">
        <v>301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3">
      <c r="A30" s="37"/>
      <c r="B30" s="43" t="s">
        <v>206</v>
      </c>
      <c r="C30" s="44">
        <f t="shared" ref="C30:E30" si="5">SUM(C28:C29)</f>
        <v>7743</v>
      </c>
      <c r="D30" s="44">
        <f t="shared" si="5"/>
        <v>11062</v>
      </c>
      <c r="E30" s="44">
        <f t="shared" si="5"/>
        <v>10980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3">
      <c r="A31" s="37"/>
      <c r="B31" s="47" t="s">
        <v>207</v>
      </c>
      <c r="C31" s="48">
        <f t="shared" ref="C31:E31" si="6">C30+C25</f>
        <v>20454</v>
      </c>
      <c r="D31" s="48">
        <f t="shared" si="6"/>
        <v>22895</v>
      </c>
      <c r="E31" s="48">
        <f t="shared" si="6"/>
        <v>21924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3">
      <c r="A33" s="37"/>
      <c r="B33" s="49" t="s">
        <v>208</v>
      </c>
      <c r="C33" s="50" t="str">
        <f>IF(C14=C31,"OK","NOT OK")</f>
        <v>OK</v>
      </c>
      <c r="D33" s="50" t="str">
        <f t="shared" ref="D33:E33" si="7">IF(D14=D31,"OK","NOT OK")</f>
        <v>OK</v>
      </c>
      <c r="E33" s="50" t="str">
        <f t="shared" si="7"/>
        <v>OK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3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3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3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3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3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3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3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3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3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3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3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3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3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3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3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3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3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3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3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3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3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3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3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3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3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3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3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3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3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3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3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3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3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3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3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3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3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3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3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3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3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3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3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3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3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3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3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3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3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3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3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3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x14ac:dyDescent="0.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x14ac:dyDescent="0.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x14ac:dyDescent="0.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x14ac:dyDescent="0.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x14ac:dyDescent="0.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x14ac:dyDescent="0.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x14ac:dyDescent="0.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x14ac:dyDescent="0.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x14ac:dyDescent="0.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x14ac:dyDescent="0.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x14ac:dyDescent="0.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x14ac:dyDescent="0.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x14ac:dyDescent="0.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x14ac:dyDescent="0.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x14ac:dyDescent="0.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x14ac:dyDescent="0.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x14ac:dyDescent="0.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x14ac:dyDescent="0.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x14ac:dyDescent="0.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x14ac:dyDescent="0.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x14ac:dyDescent="0.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x14ac:dyDescent="0.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x14ac:dyDescent="0.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x14ac:dyDescent="0.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x14ac:dyDescent="0.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x14ac:dyDescent="0.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x14ac:dyDescent="0.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x14ac:dyDescent="0.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x14ac:dyDescent="0.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x14ac:dyDescent="0.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x14ac:dyDescent="0.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x14ac:dyDescent="0.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x14ac:dyDescent="0.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x14ac:dyDescent="0.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x14ac:dyDescent="0.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x14ac:dyDescent="0.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x14ac:dyDescent="0.3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x14ac:dyDescent="0.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x14ac:dyDescent="0.3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x14ac:dyDescent="0.3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x14ac:dyDescent="0.3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x14ac:dyDescent="0.3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x14ac:dyDescent="0.3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x14ac:dyDescent="0.3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x14ac:dyDescent="0.3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x14ac:dyDescent="0.3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x14ac:dyDescent="0.3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x14ac:dyDescent="0.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x14ac:dyDescent="0.3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x14ac:dyDescent="0.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x14ac:dyDescent="0.3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x14ac:dyDescent="0.3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x14ac:dyDescent="0.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x14ac:dyDescent="0.3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x14ac:dyDescent="0.3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x14ac:dyDescent="0.3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x14ac:dyDescent="0.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x14ac:dyDescent="0.3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x14ac:dyDescent="0.3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x14ac:dyDescent="0.3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x14ac:dyDescent="0.3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x14ac:dyDescent="0.3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x14ac:dyDescent="0.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x14ac:dyDescent="0.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x14ac:dyDescent="0.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x14ac:dyDescent="0.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x14ac:dyDescent="0.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x14ac:dyDescent="0.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x14ac:dyDescent="0.3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x14ac:dyDescent="0.3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x14ac:dyDescent="0.3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x14ac:dyDescent="0.3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x14ac:dyDescent="0.3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x14ac:dyDescent="0.3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x14ac:dyDescent="0.3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x14ac:dyDescent="0.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x14ac:dyDescent="0.3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x14ac:dyDescent="0.3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x14ac:dyDescent="0.3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x14ac:dyDescent="0.3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x14ac:dyDescent="0.3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x14ac:dyDescent="0.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x14ac:dyDescent="0.3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x14ac:dyDescent="0.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x14ac:dyDescent="0.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x14ac:dyDescent="0.3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x14ac:dyDescent="0.3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x14ac:dyDescent="0.3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x14ac:dyDescent="0.3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x14ac:dyDescent="0.3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x14ac:dyDescent="0.3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x14ac:dyDescent="0.3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x14ac:dyDescent="0.3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x14ac:dyDescent="0.3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x14ac:dyDescent="0.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x14ac:dyDescent="0.3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x14ac:dyDescent="0.3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x14ac:dyDescent="0.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x14ac:dyDescent="0.3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x14ac:dyDescent="0.3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x14ac:dyDescent="0.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x14ac:dyDescent="0.3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x14ac:dyDescent="0.3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x14ac:dyDescent="0.3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x14ac:dyDescent="0.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x14ac:dyDescent="0.3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x14ac:dyDescent="0.3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x14ac:dyDescent="0.3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x14ac:dyDescent="0.3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x14ac:dyDescent="0.3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x14ac:dyDescent="0.3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x14ac:dyDescent="0.3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x14ac:dyDescent="0.3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x14ac:dyDescent="0.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x14ac:dyDescent="0.3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x14ac:dyDescent="0.3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x14ac:dyDescent="0.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x14ac:dyDescent="0.3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x14ac:dyDescent="0.3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x14ac:dyDescent="0.3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x14ac:dyDescent="0.3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x14ac:dyDescent="0.3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x14ac:dyDescent="0.3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x14ac:dyDescent="0.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x14ac:dyDescent="0.3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x14ac:dyDescent="0.3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x14ac:dyDescent="0.3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x14ac:dyDescent="0.3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x14ac:dyDescent="0.3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x14ac:dyDescent="0.3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x14ac:dyDescent="0.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x14ac:dyDescent="0.3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x14ac:dyDescent="0.3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x14ac:dyDescent="0.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x14ac:dyDescent="0.3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x14ac:dyDescent="0.3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x14ac:dyDescent="0.3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x14ac:dyDescent="0.3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x14ac:dyDescent="0.3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x14ac:dyDescent="0.3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x14ac:dyDescent="0.3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x14ac:dyDescent="0.3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x14ac:dyDescent="0.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x14ac:dyDescent="0.3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x14ac:dyDescent="0.3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x14ac:dyDescent="0.3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x14ac:dyDescent="0.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x14ac:dyDescent="0.3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x14ac:dyDescent="0.3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x14ac:dyDescent="0.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x14ac:dyDescent="0.3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x14ac:dyDescent="0.3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x14ac:dyDescent="0.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x14ac:dyDescent="0.3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x14ac:dyDescent="0.3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x14ac:dyDescent="0.3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x14ac:dyDescent="0.3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x14ac:dyDescent="0.3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x14ac:dyDescent="0.3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x14ac:dyDescent="0.3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x14ac:dyDescent="0.3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x14ac:dyDescent="0.3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x14ac:dyDescent="0.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x14ac:dyDescent="0.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x14ac:dyDescent="0.3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x14ac:dyDescent="0.3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x14ac:dyDescent="0.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x14ac:dyDescent="0.3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x14ac:dyDescent="0.3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x14ac:dyDescent="0.3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x14ac:dyDescent="0.3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x14ac:dyDescent="0.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x14ac:dyDescent="0.3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x14ac:dyDescent="0.3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x14ac:dyDescent="0.3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x14ac:dyDescent="0.3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x14ac:dyDescent="0.3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x14ac:dyDescent="0.3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x14ac:dyDescent="0.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x14ac:dyDescent="0.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x14ac:dyDescent="0.3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x14ac:dyDescent="0.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x14ac:dyDescent="0.3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x14ac:dyDescent="0.3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x14ac:dyDescent="0.3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x14ac:dyDescent="0.3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x14ac:dyDescent="0.3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x14ac:dyDescent="0.3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x14ac:dyDescent="0.3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x14ac:dyDescent="0.3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x14ac:dyDescent="0.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x14ac:dyDescent="0.3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x14ac:dyDescent="0.3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x14ac:dyDescent="0.3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x14ac:dyDescent="0.3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x14ac:dyDescent="0.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x14ac:dyDescent="0.3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x14ac:dyDescent="0.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x14ac:dyDescent="0.3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x14ac:dyDescent="0.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x14ac:dyDescent="0.3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x14ac:dyDescent="0.3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x14ac:dyDescent="0.3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x14ac:dyDescent="0.3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x14ac:dyDescent="0.3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3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x14ac:dyDescent="0.3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x14ac:dyDescent="0.3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x14ac:dyDescent="0.3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x14ac:dyDescent="0.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x14ac:dyDescent="0.3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x14ac:dyDescent="0.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x14ac:dyDescent="0.3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x14ac:dyDescent="0.3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x14ac:dyDescent="0.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x14ac:dyDescent="0.3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x14ac:dyDescent="0.3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x14ac:dyDescent="0.3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x14ac:dyDescent="0.3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x14ac:dyDescent="0.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x14ac:dyDescent="0.3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x14ac:dyDescent="0.3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x14ac:dyDescent="0.3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x14ac:dyDescent="0.3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x14ac:dyDescent="0.3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x14ac:dyDescent="0.3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x14ac:dyDescent="0.3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x14ac:dyDescent="0.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x14ac:dyDescent="0.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x14ac:dyDescent="0.3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x14ac:dyDescent="0.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x14ac:dyDescent="0.3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x14ac:dyDescent="0.3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x14ac:dyDescent="0.3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x14ac:dyDescent="0.3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x14ac:dyDescent="0.3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x14ac:dyDescent="0.3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x14ac:dyDescent="0.3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x14ac:dyDescent="0.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x14ac:dyDescent="0.3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x14ac:dyDescent="0.3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x14ac:dyDescent="0.3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x14ac:dyDescent="0.3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x14ac:dyDescent="0.3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x14ac:dyDescent="0.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x14ac:dyDescent="0.3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x14ac:dyDescent="0.3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x14ac:dyDescent="0.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x14ac:dyDescent="0.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x14ac:dyDescent="0.3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x14ac:dyDescent="0.3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x14ac:dyDescent="0.3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x14ac:dyDescent="0.3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x14ac:dyDescent="0.3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x14ac:dyDescent="0.3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x14ac:dyDescent="0.3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x14ac:dyDescent="0.3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x14ac:dyDescent="0.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x14ac:dyDescent="0.3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x14ac:dyDescent="0.3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x14ac:dyDescent="0.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x14ac:dyDescent="0.3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x14ac:dyDescent="0.3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x14ac:dyDescent="0.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x14ac:dyDescent="0.3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x14ac:dyDescent="0.3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x14ac:dyDescent="0.3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x14ac:dyDescent="0.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x14ac:dyDescent="0.3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x14ac:dyDescent="0.3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x14ac:dyDescent="0.3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x14ac:dyDescent="0.3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x14ac:dyDescent="0.3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x14ac:dyDescent="0.3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x14ac:dyDescent="0.3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x14ac:dyDescent="0.3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x14ac:dyDescent="0.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x14ac:dyDescent="0.3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x14ac:dyDescent="0.3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x14ac:dyDescent="0.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x14ac:dyDescent="0.3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x14ac:dyDescent="0.3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x14ac:dyDescent="0.3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x14ac:dyDescent="0.3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x14ac:dyDescent="0.3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x14ac:dyDescent="0.3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x14ac:dyDescent="0.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x14ac:dyDescent="0.3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x14ac:dyDescent="0.3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x14ac:dyDescent="0.3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x14ac:dyDescent="0.3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x14ac:dyDescent="0.3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x14ac:dyDescent="0.3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x14ac:dyDescent="0.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x14ac:dyDescent="0.3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x14ac:dyDescent="0.3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x14ac:dyDescent="0.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x14ac:dyDescent="0.3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x14ac:dyDescent="0.3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x14ac:dyDescent="0.3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x14ac:dyDescent="0.3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x14ac:dyDescent="0.3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x14ac:dyDescent="0.3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x14ac:dyDescent="0.3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x14ac:dyDescent="0.3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x14ac:dyDescent="0.3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x14ac:dyDescent="0.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x14ac:dyDescent="0.3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x14ac:dyDescent="0.3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x14ac:dyDescent="0.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x14ac:dyDescent="0.3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x14ac:dyDescent="0.3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x14ac:dyDescent="0.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x14ac:dyDescent="0.3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x14ac:dyDescent="0.3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x14ac:dyDescent="0.3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x14ac:dyDescent="0.3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x14ac:dyDescent="0.3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x14ac:dyDescent="0.3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x14ac:dyDescent="0.3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x14ac:dyDescent="0.3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x14ac:dyDescent="0.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x14ac:dyDescent="0.3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x14ac:dyDescent="0.3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x14ac:dyDescent="0.3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x14ac:dyDescent="0.3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x14ac:dyDescent="0.3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x14ac:dyDescent="0.3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x14ac:dyDescent="0.3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x14ac:dyDescent="0.3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x14ac:dyDescent="0.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x14ac:dyDescent="0.3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x14ac:dyDescent="0.3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x14ac:dyDescent="0.3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x14ac:dyDescent="0.3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x14ac:dyDescent="0.3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x14ac:dyDescent="0.3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x14ac:dyDescent="0.3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x14ac:dyDescent="0.3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x14ac:dyDescent="0.3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x14ac:dyDescent="0.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x14ac:dyDescent="0.3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x14ac:dyDescent="0.3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x14ac:dyDescent="0.3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x14ac:dyDescent="0.3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x14ac:dyDescent="0.3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x14ac:dyDescent="0.3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x14ac:dyDescent="0.3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x14ac:dyDescent="0.3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x14ac:dyDescent="0.3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x14ac:dyDescent="0.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x14ac:dyDescent="0.3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x14ac:dyDescent="0.3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x14ac:dyDescent="0.3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x14ac:dyDescent="0.3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x14ac:dyDescent="0.3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x14ac:dyDescent="0.3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x14ac:dyDescent="0.3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x14ac:dyDescent="0.3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x14ac:dyDescent="0.3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x14ac:dyDescent="0.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x14ac:dyDescent="0.3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x14ac:dyDescent="0.3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x14ac:dyDescent="0.3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x14ac:dyDescent="0.3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x14ac:dyDescent="0.3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x14ac:dyDescent="0.3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x14ac:dyDescent="0.3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x14ac:dyDescent="0.3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x14ac:dyDescent="0.3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x14ac:dyDescent="0.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x14ac:dyDescent="0.3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x14ac:dyDescent="0.3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x14ac:dyDescent="0.3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x14ac:dyDescent="0.3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x14ac:dyDescent="0.3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x14ac:dyDescent="0.3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x14ac:dyDescent="0.3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x14ac:dyDescent="0.3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x14ac:dyDescent="0.3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x14ac:dyDescent="0.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x14ac:dyDescent="0.3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x14ac:dyDescent="0.3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x14ac:dyDescent="0.3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x14ac:dyDescent="0.3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x14ac:dyDescent="0.3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x14ac:dyDescent="0.3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x14ac:dyDescent="0.3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x14ac:dyDescent="0.3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x14ac:dyDescent="0.3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x14ac:dyDescent="0.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x14ac:dyDescent="0.3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x14ac:dyDescent="0.3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x14ac:dyDescent="0.3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x14ac:dyDescent="0.3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x14ac:dyDescent="0.3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x14ac:dyDescent="0.3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x14ac:dyDescent="0.3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x14ac:dyDescent="0.3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x14ac:dyDescent="0.3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x14ac:dyDescent="0.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x14ac:dyDescent="0.3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x14ac:dyDescent="0.3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x14ac:dyDescent="0.3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x14ac:dyDescent="0.3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x14ac:dyDescent="0.3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x14ac:dyDescent="0.3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x14ac:dyDescent="0.3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x14ac:dyDescent="0.3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x14ac:dyDescent="0.3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x14ac:dyDescent="0.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x14ac:dyDescent="0.3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x14ac:dyDescent="0.3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x14ac:dyDescent="0.3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x14ac:dyDescent="0.3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x14ac:dyDescent="0.3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x14ac:dyDescent="0.3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x14ac:dyDescent="0.3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x14ac:dyDescent="0.3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x14ac:dyDescent="0.3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x14ac:dyDescent="0.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x14ac:dyDescent="0.3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x14ac:dyDescent="0.3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x14ac:dyDescent="0.3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x14ac:dyDescent="0.3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x14ac:dyDescent="0.3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x14ac:dyDescent="0.3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x14ac:dyDescent="0.3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x14ac:dyDescent="0.3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x14ac:dyDescent="0.3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x14ac:dyDescent="0.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x14ac:dyDescent="0.3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x14ac:dyDescent="0.3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x14ac:dyDescent="0.3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x14ac:dyDescent="0.3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x14ac:dyDescent="0.3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x14ac:dyDescent="0.3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x14ac:dyDescent="0.3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x14ac:dyDescent="0.3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x14ac:dyDescent="0.3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x14ac:dyDescent="0.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x14ac:dyDescent="0.3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x14ac:dyDescent="0.3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x14ac:dyDescent="0.3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x14ac:dyDescent="0.3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x14ac:dyDescent="0.3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x14ac:dyDescent="0.3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x14ac:dyDescent="0.3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x14ac:dyDescent="0.3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x14ac:dyDescent="0.3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x14ac:dyDescent="0.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x14ac:dyDescent="0.3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x14ac:dyDescent="0.3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x14ac:dyDescent="0.3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x14ac:dyDescent="0.3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x14ac:dyDescent="0.3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x14ac:dyDescent="0.3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x14ac:dyDescent="0.3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x14ac:dyDescent="0.3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x14ac:dyDescent="0.3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x14ac:dyDescent="0.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x14ac:dyDescent="0.3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x14ac:dyDescent="0.3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x14ac:dyDescent="0.3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x14ac:dyDescent="0.3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x14ac:dyDescent="0.3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x14ac:dyDescent="0.3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x14ac:dyDescent="0.3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x14ac:dyDescent="0.3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x14ac:dyDescent="0.3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x14ac:dyDescent="0.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x14ac:dyDescent="0.3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x14ac:dyDescent="0.3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x14ac:dyDescent="0.3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x14ac:dyDescent="0.3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x14ac:dyDescent="0.3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x14ac:dyDescent="0.3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x14ac:dyDescent="0.3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x14ac:dyDescent="0.3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x14ac:dyDescent="0.3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x14ac:dyDescent="0.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x14ac:dyDescent="0.3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x14ac:dyDescent="0.3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x14ac:dyDescent="0.3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x14ac:dyDescent="0.3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x14ac:dyDescent="0.3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x14ac:dyDescent="0.3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x14ac:dyDescent="0.3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x14ac:dyDescent="0.3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x14ac:dyDescent="0.3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x14ac:dyDescent="0.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x14ac:dyDescent="0.3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x14ac:dyDescent="0.3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x14ac:dyDescent="0.3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x14ac:dyDescent="0.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x14ac:dyDescent="0.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x14ac:dyDescent="0.3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x14ac:dyDescent="0.3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x14ac:dyDescent="0.3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x14ac:dyDescent="0.3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x14ac:dyDescent="0.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x14ac:dyDescent="0.3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x14ac:dyDescent="0.3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x14ac:dyDescent="0.3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x14ac:dyDescent="0.3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x14ac:dyDescent="0.3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x14ac:dyDescent="0.3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x14ac:dyDescent="0.3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x14ac:dyDescent="0.3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x14ac:dyDescent="0.3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x14ac:dyDescent="0.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x14ac:dyDescent="0.3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x14ac:dyDescent="0.3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x14ac:dyDescent="0.3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x14ac:dyDescent="0.3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x14ac:dyDescent="0.3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x14ac:dyDescent="0.3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x14ac:dyDescent="0.3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x14ac:dyDescent="0.3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x14ac:dyDescent="0.3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x14ac:dyDescent="0.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x14ac:dyDescent="0.3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x14ac:dyDescent="0.3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x14ac:dyDescent="0.3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x14ac:dyDescent="0.3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x14ac:dyDescent="0.3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x14ac:dyDescent="0.3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x14ac:dyDescent="0.3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x14ac:dyDescent="0.3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x14ac:dyDescent="0.3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x14ac:dyDescent="0.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x14ac:dyDescent="0.3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x14ac:dyDescent="0.3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x14ac:dyDescent="0.3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x14ac:dyDescent="0.3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x14ac:dyDescent="0.3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x14ac:dyDescent="0.3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x14ac:dyDescent="0.3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x14ac:dyDescent="0.3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x14ac:dyDescent="0.3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x14ac:dyDescent="0.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x14ac:dyDescent="0.3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x14ac:dyDescent="0.3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x14ac:dyDescent="0.3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x14ac:dyDescent="0.3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x14ac:dyDescent="0.3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x14ac:dyDescent="0.3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x14ac:dyDescent="0.3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x14ac:dyDescent="0.3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x14ac:dyDescent="0.3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x14ac:dyDescent="0.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x14ac:dyDescent="0.3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x14ac:dyDescent="0.3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x14ac:dyDescent="0.3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x14ac:dyDescent="0.3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x14ac:dyDescent="0.3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x14ac:dyDescent="0.3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x14ac:dyDescent="0.3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x14ac:dyDescent="0.3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x14ac:dyDescent="0.3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x14ac:dyDescent="0.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x14ac:dyDescent="0.3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x14ac:dyDescent="0.3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x14ac:dyDescent="0.3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x14ac:dyDescent="0.3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x14ac:dyDescent="0.3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x14ac:dyDescent="0.3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x14ac:dyDescent="0.3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x14ac:dyDescent="0.3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x14ac:dyDescent="0.3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x14ac:dyDescent="0.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x14ac:dyDescent="0.3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x14ac:dyDescent="0.3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x14ac:dyDescent="0.3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x14ac:dyDescent="0.3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x14ac:dyDescent="0.3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x14ac:dyDescent="0.3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x14ac:dyDescent="0.3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x14ac:dyDescent="0.3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x14ac:dyDescent="0.3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x14ac:dyDescent="0.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x14ac:dyDescent="0.3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x14ac:dyDescent="0.3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x14ac:dyDescent="0.3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x14ac:dyDescent="0.3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x14ac:dyDescent="0.3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x14ac:dyDescent="0.3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x14ac:dyDescent="0.3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x14ac:dyDescent="0.3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x14ac:dyDescent="0.3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x14ac:dyDescent="0.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x14ac:dyDescent="0.3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x14ac:dyDescent="0.3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x14ac:dyDescent="0.3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x14ac:dyDescent="0.3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x14ac:dyDescent="0.3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x14ac:dyDescent="0.3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x14ac:dyDescent="0.3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x14ac:dyDescent="0.3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x14ac:dyDescent="0.3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x14ac:dyDescent="0.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x14ac:dyDescent="0.3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x14ac:dyDescent="0.3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x14ac:dyDescent="0.3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x14ac:dyDescent="0.3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x14ac:dyDescent="0.3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x14ac:dyDescent="0.3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x14ac:dyDescent="0.3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x14ac:dyDescent="0.3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x14ac:dyDescent="0.3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x14ac:dyDescent="0.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x14ac:dyDescent="0.3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x14ac:dyDescent="0.3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x14ac:dyDescent="0.3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x14ac:dyDescent="0.3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x14ac:dyDescent="0.3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x14ac:dyDescent="0.3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x14ac:dyDescent="0.3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x14ac:dyDescent="0.3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x14ac:dyDescent="0.3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x14ac:dyDescent="0.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x14ac:dyDescent="0.3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x14ac:dyDescent="0.3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x14ac:dyDescent="0.3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x14ac:dyDescent="0.3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x14ac:dyDescent="0.3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x14ac:dyDescent="0.3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x14ac:dyDescent="0.3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x14ac:dyDescent="0.3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x14ac:dyDescent="0.3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x14ac:dyDescent="0.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x14ac:dyDescent="0.3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x14ac:dyDescent="0.3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x14ac:dyDescent="0.3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x14ac:dyDescent="0.3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x14ac:dyDescent="0.3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x14ac:dyDescent="0.3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x14ac:dyDescent="0.3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x14ac:dyDescent="0.3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x14ac:dyDescent="0.3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x14ac:dyDescent="0.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x14ac:dyDescent="0.3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x14ac:dyDescent="0.3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x14ac:dyDescent="0.3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x14ac:dyDescent="0.3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x14ac:dyDescent="0.3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x14ac:dyDescent="0.3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x14ac:dyDescent="0.3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x14ac:dyDescent="0.3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x14ac:dyDescent="0.3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x14ac:dyDescent="0.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x14ac:dyDescent="0.3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x14ac:dyDescent="0.3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x14ac:dyDescent="0.3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x14ac:dyDescent="0.3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x14ac:dyDescent="0.3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x14ac:dyDescent="0.3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x14ac:dyDescent="0.3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x14ac:dyDescent="0.3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x14ac:dyDescent="0.3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x14ac:dyDescent="0.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x14ac:dyDescent="0.3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x14ac:dyDescent="0.3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x14ac:dyDescent="0.3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x14ac:dyDescent="0.3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x14ac:dyDescent="0.3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x14ac:dyDescent="0.3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x14ac:dyDescent="0.3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x14ac:dyDescent="0.3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x14ac:dyDescent="0.3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x14ac:dyDescent="0.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x14ac:dyDescent="0.3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x14ac:dyDescent="0.3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x14ac:dyDescent="0.3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x14ac:dyDescent="0.3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x14ac:dyDescent="0.3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x14ac:dyDescent="0.3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x14ac:dyDescent="0.3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x14ac:dyDescent="0.3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x14ac:dyDescent="0.3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x14ac:dyDescent="0.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x14ac:dyDescent="0.3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x14ac:dyDescent="0.3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x14ac:dyDescent="0.3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x14ac:dyDescent="0.3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x14ac:dyDescent="0.3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x14ac:dyDescent="0.3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x14ac:dyDescent="0.3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x14ac:dyDescent="0.3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x14ac:dyDescent="0.3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x14ac:dyDescent="0.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x14ac:dyDescent="0.3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x14ac:dyDescent="0.3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x14ac:dyDescent="0.3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x14ac:dyDescent="0.3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x14ac:dyDescent="0.3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x14ac:dyDescent="0.3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x14ac:dyDescent="0.3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x14ac:dyDescent="0.3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x14ac:dyDescent="0.3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x14ac:dyDescent="0.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x14ac:dyDescent="0.3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x14ac:dyDescent="0.3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x14ac:dyDescent="0.3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x14ac:dyDescent="0.3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x14ac:dyDescent="0.3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x14ac:dyDescent="0.3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x14ac:dyDescent="0.3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x14ac:dyDescent="0.3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x14ac:dyDescent="0.3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x14ac:dyDescent="0.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x14ac:dyDescent="0.3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x14ac:dyDescent="0.3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x14ac:dyDescent="0.3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x14ac:dyDescent="0.3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x14ac:dyDescent="0.3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x14ac:dyDescent="0.3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x14ac:dyDescent="0.3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x14ac:dyDescent="0.3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x14ac:dyDescent="0.3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x14ac:dyDescent="0.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x14ac:dyDescent="0.3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x14ac:dyDescent="0.3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x14ac:dyDescent="0.3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x14ac:dyDescent="0.3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x14ac:dyDescent="0.3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x14ac:dyDescent="0.3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x14ac:dyDescent="0.3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x14ac:dyDescent="0.3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x14ac:dyDescent="0.3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x14ac:dyDescent="0.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x14ac:dyDescent="0.3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x14ac:dyDescent="0.3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x14ac:dyDescent="0.3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x14ac:dyDescent="0.3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x14ac:dyDescent="0.3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x14ac:dyDescent="0.3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x14ac:dyDescent="0.3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x14ac:dyDescent="0.3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x14ac:dyDescent="0.3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x14ac:dyDescent="0.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x14ac:dyDescent="0.3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x14ac:dyDescent="0.3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x14ac:dyDescent="0.3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x14ac:dyDescent="0.3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x14ac:dyDescent="0.3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x14ac:dyDescent="0.3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x14ac:dyDescent="0.3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x14ac:dyDescent="0.3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x14ac:dyDescent="0.3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x14ac:dyDescent="0.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x14ac:dyDescent="0.3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x14ac:dyDescent="0.3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x14ac:dyDescent="0.3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x14ac:dyDescent="0.3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x14ac:dyDescent="0.3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x14ac:dyDescent="0.3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x14ac:dyDescent="0.3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x14ac:dyDescent="0.3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x14ac:dyDescent="0.3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x14ac:dyDescent="0.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x14ac:dyDescent="0.3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x14ac:dyDescent="0.3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x14ac:dyDescent="0.3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x14ac:dyDescent="0.3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x14ac:dyDescent="0.3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x14ac:dyDescent="0.3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x14ac:dyDescent="0.3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x14ac:dyDescent="0.3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x14ac:dyDescent="0.3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x14ac:dyDescent="0.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x14ac:dyDescent="0.3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x14ac:dyDescent="0.3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x14ac:dyDescent="0.3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x14ac:dyDescent="0.3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x14ac:dyDescent="0.3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x14ac:dyDescent="0.3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x14ac:dyDescent="0.3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">
    <mergeCell ref="B2:E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54"/>
  <sheetViews>
    <sheetView showGridLines="0" workbookViewId="0">
      <selection activeCell="H3" sqref="H3"/>
    </sheetView>
  </sheetViews>
  <sheetFormatPr defaultColWidth="11.19921875" defaultRowHeight="15" customHeight="1" x14ac:dyDescent="0.3"/>
  <cols>
    <col min="1" max="2" width="10.69921875" customWidth="1"/>
    <col min="3" max="3" width="13.69921875" customWidth="1"/>
    <col min="4" max="6" width="10.69921875" customWidth="1"/>
    <col min="7" max="7" width="10.296875" customWidth="1"/>
    <col min="8" max="8" width="11.3984375" customWidth="1"/>
    <col min="9" max="26" width="10.69921875" customWidth="1"/>
  </cols>
  <sheetData>
    <row r="1" spans="2:8" x14ac:dyDescent="0.3"/>
    <row r="2" spans="2:8" x14ac:dyDescent="0.3">
      <c r="B2" s="33" t="s">
        <v>111</v>
      </c>
      <c r="C2" s="33" t="s">
        <v>209</v>
      </c>
      <c r="D2" s="33" t="s">
        <v>210</v>
      </c>
      <c r="E2" s="33" t="s">
        <v>211</v>
      </c>
      <c r="G2" s="66" t="s">
        <v>212</v>
      </c>
      <c r="H2" s="68"/>
    </row>
    <row r="3" spans="2:8" x14ac:dyDescent="0.3">
      <c r="B3" s="28" t="s">
        <v>213</v>
      </c>
      <c r="C3" s="34">
        <v>10589</v>
      </c>
      <c r="D3" s="29">
        <v>44725</v>
      </c>
      <c r="E3" s="28">
        <f t="shared" ref="E3:E54" si="0">YEAR(D3)</f>
        <v>2022</v>
      </c>
      <c r="G3" s="24">
        <v>2022</v>
      </c>
      <c r="H3" s="51">
        <f>SUMIF(E3:E54,G3,C3:C54)</f>
        <v>113872</v>
      </c>
    </row>
    <row r="4" spans="2:8" x14ac:dyDescent="0.3">
      <c r="B4" s="28" t="s">
        <v>213</v>
      </c>
      <c r="C4" s="34">
        <v>3689</v>
      </c>
      <c r="D4" s="29">
        <v>43988</v>
      </c>
      <c r="E4" s="28">
        <f t="shared" si="0"/>
        <v>2020</v>
      </c>
    </row>
    <row r="5" spans="2:8" x14ac:dyDescent="0.3">
      <c r="B5" s="28" t="s">
        <v>213</v>
      </c>
      <c r="C5" s="34">
        <v>12548</v>
      </c>
      <c r="D5" s="29">
        <v>44711</v>
      </c>
      <c r="E5" s="28">
        <f t="shared" si="0"/>
        <v>2022</v>
      </c>
    </row>
    <row r="6" spans="2:8" x14ac:dyDescent="0.3">
      <c r="B6" s="28" t="s">
        <v>213</v>
      </c>
      <c r="C6" s="34">
        <v>11259</v>
      </c>
      <c r="D6" s="29">
        <v>42878</v>
      </c>
      <c r="E6" s="28">
        <f t="shared" si="0"/>
        <v>2017</v>
      </c>
    </row>
    <row r="7" spans="2:8" x14ac:dyDescent="0.3">
      <c r="B7" s="28" t="s">
        <v>213</v>
      </c>
      <c r="C7" s="34">
        <v>9545</v>
      </c>
      <c r="D7" s="29">
        <v>44697</v>
      </c>
      <c r="E7" s="28">
        <f t="shared" si="0"/>
        <v>2022</v>
      </c>
    </row>
    <row r="8" spans="2:8" x14ac:dyDescent="0.3">
      <c r="B8" s="28" t="s">
        <v>213</v>
      </c>
      <c r="C8" s="34">
        <v>2153</v>
      </c>
      <c r="D8" s="29">
        <v>39211</v>
      </c>
      <c r="E8" s="28">
        <f t="shared" si="0"/>
        <v>2007</v>
      </c>
    </row>
    <row r="9" spans="2:8" x14ac:dyDescent="0.3">
      <c r="B9" s="28" t="s">
        <v>213</v>
      </c>
      <c r="C9" s="34">
        <v>2915</v>
      </c>
      <c r="D9" s="29">
        <v>44318</v>
      </c>
      <c r="E9" s="28">
        <f t="shared" si="0"/>
        <v>2021</v>
      </c>
    </row>
    <row r="10" spans="2:8" x14ac:dyDescent="0.3">
      <c r="B10" s="28" t="s">
        <v>213</v>
      </c>
      <c r="C10" s="34">
        <v>9232</v>
      </c>
      <c r="D10" s="29">
        <v>44676</v>
      </c>
      <c r="E10" s="28">
        <f t="shared" si="0"/>
        <v>2022</v>
      </c>
    </row>
    <row r="11" spans="2:8" x14ac:dyDescent="0.3">
      <c r="B11" s="28" t="s">
        <v>213</v>
      </c>
      <c r="C11" s="34">
        <v>3126</v>
      </c>
      <c r="D11" s="29">
        <v>43939</v>
      </c>
      <c r="E11" s="28">
        <f t="shared" si="0"/>
        <v>2020</v>
      </c>
    </row>
    <row r="12" spans="2:8" x14ac:dyDescent="0.3">
      <c r="B12" s="28" t="s">
        <v>213</v>
      </c>
      <c r="C12" s="34">
        <v>4471</v>
      </c>
      <c r="D12" s="29">
        <v>44297</v>
      </c>
      <c r="E12" s="28">
        <f t="shared" si="0"/>
        <v>2021</v>
      </c>
    </row>
    <row r="13" spans="2:8" x14ac:dyDescent="0.3">
      <c r="B13" s="28" t="s">
        <v>213</v>
      </c>
      <c r="C13" s="34">
        <v>5852</v>
      </c>
      <c r="D13" s="29">
        <v>44655</v>
      </c>
      <c r="E13" s="28">
        <f t="shared" si="0"/>
        <v>2022</v>
      </c>
    </row>
    <row r="14" spans="2:8" x14ac:dyDescent="0.3">
      <c r="B14" s="28" t="s">
        <v>213</v>
      </c>
      <c r="C14" s="34">
        <v>8487</v>
      </c>
      <c r="D14" s="29">
        <v>43552</v>
      </c>
      <c r="E14" s="28">
        <f t="shared" si="0"/>
        <v>2019</v>
      </c>
    </row>
    <row r="15" spans="2:8" x14ac:dyDescent="0.3">
      <c r="B15" s="28" t="s">
        <v>213</v>
      </c>
      <c r="C15" s="34">
        <v>9404</v>
      </c>
      <c r="D15" s="29">
        <v>44641</v>
      </c>
      <c r="E15" s="28">
        <f t="shared" si="0"/>
        <v>2022</v>
      </c>
    </row>
    <row r="16" spans="2:8" x14ac:dyDescent="0.3">
      <c r="B16" s="28" t="s">
        <v>213</v>
      </c>
      <c r="C16" s="34">
        <v>7421</v>
      </c>
      <c r="D16" s="29">
        <v>44634</v>
      </c>
      <c r="E16" s="28">
        <f t="shared" si="0"/>
        <v>2022</v>
      </c>
    </row>
    <row r="17" spans="2:5" x14ac:dyDescent="0.3">
      <c r="B17" s="28" t="s">
        <v>213</v>
      </c>
      <c r="C17" s="34">
        <v>8094</v>
      </c>
      <c r="D17" s="29">
        <v>43552</v>
      </c>
      <c r="E17" s="28">
        <f t="shared" si="0"/>
        <v>2019</v>
      </c>
    </row>
    <row r="18" spans="2:5" x14ac:dyDescent="0.3">
      <c r="B18" s="28" t="s">
        <v>213</v>
      </c>
      <c r="C18" s="34">
        <v>3805</v>
      </c>
      <c r="D18" s="29">
        <v>43552</v>
      </c>
      <c r="E18" s="28">
        <f t="shared" si="0"/>
        <v>2019</v>
      </c>
    </row>
    <row r="19" spans="2:5" x14ac:dyDescent="0.3">
      <c r="B19" s="28" t="s">
        <v>213</v>
      </c>
      <c r="C19" s="34">
        <v>7027</v>
      </c>
      <c r="D19" s="29">
        <v>43552</v>
      </c>
      <c r="E19" s="28">
        <f t="shared" si="0"/>
        <v>2019</v>
      </c>
    </row>
    <row r="20" spans="2:5" x14ac:dyDescent="0.3">
      <c r="B20" s="28" t="s">
        <v>213</v>
      </c>
      <c r="C20" s="34">
        <v>1187</v>
      </c>
      <c r="D20" s="29">
        <v>44606</v>
      </c>
      <c r="E20" s="28">
        <f t="shared" si="0"/>
        <v>2022</v>
      </c>
    </row>
    <row r="21" spans="2:5" x14ac:dyDescent="0.3">
      <c r="B21" s="28" t="s">
        <v>213</v>
      </c>
      <c r="C21" s="34">
        <v>2029</v>
      </c>
      <c r="D21" s="29">
        <v>43552</v>
      </c>
      <c r="E21" s="28">
        <f t="shared" si="0"/>
        <v>2019</v>
      </c>
    </row>
    <row r="22" spans="2:5" x14ac:dyDescent="0.3">
      <c r="B22" s="28" t="s">
        <v>213</v>
      </c>
      <c r="C22" s="34">
        <v>1944</v>
      </c>
      <c r="D22" s="29">
        <v>44592</v>
      </c>
      <c r="E22" s="28">
        <f t="shared" si="0"/>
        <v>2022</v>
      </c>
    </row>
    <row r="23" spans="2:5" x14ac:dyDescent="0.3">
      <c r="B23" s="28" t="s">
        <v>213</v>
      </c>
      <c r="C23" s="34">
        <v>3418</v>
      </c>
      <c r="D23" s="29">
        <v>44585</v>
      </c>
      <c r="E23" s="28">
        <f t="shared" si="0"/>
        <v>2022</v>
      </c>
    </row>
    <row r="24" spans="2:5" x14ac:dyDescent="0.3">
      <c r="B24" s="28" t="s">
        <v>213</v>
      </c>
      <c r="C24" s="34">
        <v>6391</v>
      </c>
      <c r="D24" s="29">
        <v>44578</v>
      </c>
      <c r="E24" s="28">
        <f t="shared" si="0"/>
        <v>2022</v>
      </c>
    </row>
    <row r="25" spans="2:5" x14ac:dyDescent="0.3">
      <c r="B25" s="28" t="s">
        <v>213</v>
      </c>
      <c r="C25" s="34">
        <v>4286</v>
      </c>
      <c r="D25" s="29">
        <v>44571</v>
      </c>
      <c r="E25" s="28">
        <f t="shared" si="0"/>
        <v>2022</v>
      </c>
    </row>
    <row r="26" spans="2:5" x14ac:dyDescent="0.3">
      <c r="B26" s="28" t="s">
        <v>213</v>
      </c>
      <c r="C26" s="34">
        <v>1789</v>
      </c>
      <c r="D26" s="29">
        <v>44564</v>
      </c>
      <c r="E26" s="28">
        <f t="shared" si="0"/>
        <v>2022</v>
      </c>
    </row>
    <row r="27" spans="2:5" x14ac:dyDescent="0.3">
      <c r="B27" s="28" t="s">
        <v>213</v>
      </c>
      <c r="C27" s="34">
        <v>4005</v>
      </c>
      <c r="D27" s="29">
        <v>44557</v>
      </c>
      <c r="E27" s="28">
        <f t="shared" si="0"/>
        <v>2021</v>
      </c>
    </row>
    <row r="28" spans="2:5" x14ac:dyDescent="0.3">
      <c r="B28" s="28" t="s">
        <v>213</v>
      </c>
      <c r="C28" s="34">
        <v>6298</v>
      </c>
      <c r="D28" s="29">
        <v>44550</v>
      </c>
      <c r="E28" s="28">
        <f t="shared" si="0"/>
        <v>2021</v>
      </c>
    </row>
    <row r="29" spans="2:5" x14ac:dyDescent="0.3">
      <c r="B29" s="28" t="s">
        <v>213</v>
      </c>
      <c r="C29" s="34">
        <v>3183</v>
      </c>
      <c r="D29" s="29">
        <v>44543</v>
      </c>
      <c r="E29" s="28">
        <f t="shared" si="0"/>
        <v>2021</v>
      </c>
    </row>
    <row r="30" spans="2:5" x14ac:dyDescent="0.3">
      <c r="B30" s="28" t="s">
        <v>213</v>
      </c>
      <c r="C30" s="34">
        <v>4187</v>
      </c>
      <c r="D30" s="29">
        <v>43939</v>
      </c>
      <c r="E30" s="28">
        <f t="shared" si="0"/>
        <v>2020</v>
      </c>
    </row>
    <row r="31" spans="2:5" x14ac:dyDescent="0.3">
      <c r="B31" s="28" t="s">
        <v>213</v>
      </c>
      <c r="C31" s="34">
        <v>8833</v>
      </c>
      <c r="D31" s="29">
        <v>44529</v>
      </c>
      <c r="E31" s="28">
        <f t="shared" si="0"/>
        <v>2021</v>
      </c>
    </row>
    <row r="32" spans="2:5" x14ac:dyDescent="0.3">
      <c r="B32" s="28" t="s">
        <v>213</v>
      </c>
      <c r="C32" s="34">
        <v>7105</v>
      </c>
      <c r="D32" s="29">
        <v>44522</v>
      </c>
      <c r="E32" s="28">
        <f t="shared" si="0"/>
        <v>2021</v>
      </c>
    </row>
    <row r="33" spans="2:5" x14ac:dyDescent="0.3">
      <c r="B33" s="28" t="s">
        <v>213</v>
      </c>
      <c r="C33" s="34">
        <v>5161</v>
      </c>
      <c r="D33" s="29">
        <v>44515</v>
      </c>
      <c r="E33" s="28">
        <f t="shared" si="0"/>
        <v>2021</v>
      </c>
    </row>
    <row r="34" spans="2:5" x14ac:dyDescent="0.3">
      <c r="B34" s="28" t="s">
        <v>213</v>
      </c>
      <c r="C34" s="34">
        <v>7835</v>
      </c>
      <c r="D34" s="29">
        <v>43939</v>
      </c>
      <c r="E34" s="28">
        <f t="shared" si="0"/>
        <v>2020</v>
      </c>
    </row>
    <row r="35" spans="2:5" x14ac:dyDescent="0.3">
      <c r="B35" s="28" t="s">
        <v>213</v>
      </c>
      <c r="C35" s="34">
        <v>2548</v>
      </c>
      <c r="D35" s="29">
        <v>44501</v>
      </c>
      <c r="E35" s="28">
        <f t="shared" si="0"/>
        <v>2021</v>
      </c>
    </row>
    <row r="36" spans="2:5" x14ac:dyDescent="0.3">
      <c r="B36" s="28" t="s">
        <v>213</v>
      </c>
      <c r="C36" s="34">
        <v>1931</v>
      </c>
      <c r="D36" s="29">
        <v>43939</v>
      </c>
      <c r="E36" s="28">
        <f t="shared" si="0"/>
        <v>2020</v>
      </c>
    </row>
    <row r="37" spans="2:5" x14ac:dyDescent="0.3">
      <c r="B37" s="28" t="s">
        <v>213</v>
      </c>
      <c r="C37" s="34">
        <v>3304</v>
      </c>
      <c r="D37" s="29">
        <v>43939</v>
      </c>
      <c r="E37" s="28">
        <f t="shared" si="0"/>
        <v>2020</v>
      </c>
    </row>
    <row r="38" spans="2:5" x14ac:dyDescent="0.3">
      <c r="B38" s="28" t="s">
        <v>213</v>
      </c>
      <c r="C38" s="34">
        <v>8632</v>
      </c>
      <c r="D38" s="29">
        <v>43939</v>
      </c>
      <c r="E38" s="28">
        <f t="shared" si="0"/>
        <v>2020</v>
      </c>
    </row>
    <row r="39" spans="2:5" x14ac:dyDescent="0.3">
      <c r="B39" s="28" t="s">
        <v>213</v>
      </c>
      <c r="C39" s="34">
        <v>6790</v>
      </c>
      <c r="D39" s="29">
        <v>43939</v>
      </c>
      <c r="E39" s="28">
        <f t="shared" si="0"/>
        <v>2020</v>
      </c>
    </row>
    <row r="40" spans="2:5" x14ac:dyDescent="0.3">
      <c r="B40" s="28" t="s">
        <v>213</v>
      </c>
      <c r="C40" s="34">
        <v>7204</v>
      </c>
      <c r="D40" s="29">
        <v>43939</v>
      </c>
      <c r="E40" s="28">
        <f t="shared" si="0"/>
        <v>2020</v>
      </c>
    </row>
    <row r="41" spans="2:5" x14ac:dyDescent="0.3">
      <c r="B41" s="28" t="s">
        <v>213</v>
      </c>
      <c r="C41" s="34">
        <v>3933</v>
      </c>
      <c r="D41" s="29">
        <v>44459</v>
      </c>
      <c r="E41" s="28">
        <f t="shared" si="0"/>
        <v>2021</v>
      </c>
    </row>
    <row r="42" spans="2:5" x14ac:dyDescent="0.3">
      <c r="B42" s="28" t="s">
        <v>213</v>
      </c>
      <c r="C42" s="34">
        <v>4401</v>
      </c>
      <c r="D42" s="29">
        <v>44452</v>
      </c>
      <c r="E42" s="28">
        <f t="shared" si="0"/>
        <v>2021</v>
      </c>
    </row>
    <row r="43" spans="2:5" x14ac:dyDescent="0.3">
      <c r="B43" s="28" t="s">
        <v>213</v>
      </c>
      <c r="C43" s="34">
        <v>5557</v>
      </c>
      <c r="D43" s="29">
        <v>44445</v>
      </c>
      <c r="E43" s="28">
        <f t="shared" si="0"/>
        <v>2021</v>
      </c>
    </row>
    <row r="44" spans="2:5" x14ac:dyDescent="0.3">
      <c r="B44" s="28" t="s">
        <v>213</v>
      </c>
      <c r="C44" s="34">
        <v>2211</v>
      </c>
      <c r="D44" s="29">
        <v>44438</v>
      </c>
      <c r="E44" s="28">
        <f t="shared" si="0"/>
        <v>2021</v>
      </c>
    </row>
    <row r="45" spans="2:5" x14ac:dyDescent="0.3">
      <c r="B45" s="28" t="s">
        <v>213</v>
      </c>
      <c r="C45" s="34">
        <v>4797</v>
      </c>
      <c r="D45" s="29">
        <v>44431</v>
      </c>
      <c r="E45" s="28">
        <f t="shared" si="0"/>
        <v>2021</v>
      </c>
    </row>
    <row r="46" spans="2:5" x14ac:dyDescent="0.3">
      <c r="B46" s="28" t="s">
        <v>213</v>
      </c>
      <c r="C46" s="34">
        <v>9041</v>
      </c>
      <c r="D46" s="29">
        <v>44725</v>
      </c>
      <c r="E46" s="28">
        <f t="shared" si="0"/>
        <v>2022</v>
      </c>
    </row>
    <row r="47" spans="2:5" x14ac:dyDescent="0.3">
      <c r="B47" s="28" t="s">
        <v>213</v>
      </c>
      <c r="C47" s="34">
        <v>4861</v>
      </c>
      <c r="D47" s="29">
        <v>44417</v>
      </c>
      <c r="E47" s="28">
        <f t="shared" si="0"/>
        <v>2021</v>
      </c>
    </row>
    <row r="48" spans="2:5" x14ac:dyDescent="0.3">
      <c r="B48" s="28" t="s">
        <v>213</v>
      </c>
      <c r="C48" s="34">
        <v>7451</v>
      </c>
      <c r="D48" s="29">
        <v>44725</v>
      </c>
      <c r="E48" s="28">
        <f t="shared" si="0"/>
        <v>2022</v>
      </c>
    </row>
    <row r="49" spans="2:5" x14ac:dyDescent="0.3">
      <c r="B49" s="28" t="s">
        <v>213</v>
      </c>
      <c r="C49" s="34">
        <v>9779</v>
      </c>
      <c r="D49" s="29">
        <v>44403</v>
      </c>
      <c r="E49" s="28">
        <f t="shared" si="0"/>
        <v>2021</v>
      </c>
    </row>
    <row r="50" spans="2:5" x14ac:dyDescent="0.3">
      <c r="B50" s="28" t="s">
        <v>213</v>
      </c>
      <c r="C50" s="34">
        <v>5125</v>
      </c>
      <c r="D50" s="29">
        <v>44725</v>
      </c>
      <c r="E50" s="28">
        <f t="shared" si="0"/>
        <v>2022</v>
      </c>
    </row>
    <row r="51" spans="2:5" x14ac:dyDescent="0.3">
      <c r="B51" s="28" t="s">
        <v>213</v>
      </c>
      <c r="C51" s="34">
        <v>4180</v>
      </c>
      <c r="D51" s="29">
        <v>44389</v>
      </c>
      <c r="E51" s="28">
        <f t="shared" si="0"/>
        <v>2021</v>
      </c>
    </row>
    <row r="52" spans="2:5" x14ac:dyDescent="0.3">
      <c r="B52" s="28" t="s">
        <v>213</v>
      </c>
      <c r="C52" s="34">
        <v>9770</v>
      </c>
      <c r="D52" s="29">
        <v>44382</v>
      </c>
      <c r="E52" s="28">
        <f t="shared" si="0"/>
        <v>2021</v>
      </c>
    </row>
    <row r="53" spans="2:5" x14ac:dyDescent="0.3">
      <c r="B53" s="28" t="s">
        <v>213</v>
      </c>
      <c r="C53" s="34">
        <v>8649</v>
      </c>
      <c r="D53" s="29">
        <v>44725</v>
      </c>
      <c r="E53" s="28">
        <f t="shared" si="0"/>
        <v>2022</v>
      </c>
    </row>
    <row r="54" spans="2:5" x14ac:dyDescent="0.3">
      <c r="B54" s="28" t="s">
        <v>213</v>
      </c>
      <c r="C54" s="34">
        <v>4976</v>
      </c>
      <c r="D54" s="29">
        <v>44368</v>
      </c>
      <c r="E54" s="28">
        <f t="shared" si="0"/>
        <v>2021</v>
      </c>
    </row>
  </sheetData>
  <mergeCells count="1">
    <mergeCell ref="G2:H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46"/>
  <sheetViews>
    <sheetView showGridLines="0" workbookViewId="0">
      <selection activeCell="I4" sqref="I4"/>
    </sheetView>
  </sheetViews>
  <sheetFormatPr defaultColWidth="11.19921875" defaultRowHeight="15" customHeight="1" x14ac:dyDescent="0.3"/>
  <cols>
    <col min="1" max="4" width="10.69921875" customWidth="1"/>
    <col min="5" max="5" width="25" customWidth="1"/>
    <col min="6" max="6" width="10.69921875" customWidth="1"/>
    <col min="7" max="7" width="10.796875" customWidth="1"/>
    <col min="8" max="8" width="14.69921875" customWidth="1"/>
    <col min="9" max="9" width="9.69921875" customWidth="1"/>
    <col min="10" max="26" width="10.69921875" customWidth="1"/>
  </cols>
  <sheetData>
    <row r="1" spans="2:9" x14ac:dyDescent="0.3"/>
    <row r="2" spans="2:9" x14ac:dyDescent="0.3">
      <c r="B2" s="23" t="s">
        <v>210</v>
      </c>
      <c r="C2" s="23" t="s">
        <v>214</v>
      </c>
      <c r="D2" s="23" t="s">
        <v>215</v>
      </c>
      <c r="E2" s="23" t="s">
        <v>216</v>
      </c>
      <c r="F2" s="23" t="s">
        <v>217</v>
      </c>
      <c r="H2" s="52" t="s">
        <v>218</v>
      </c>
      <c r="I2" s="53" t="s">
        <v>219</v>
      </c>
    </row>
    <row r="3" spans="2:9" x14ac:dyDescent="0.3">
      <c r="B3" s="54">
        <v>44562</v>
      </c>
      <c r="C3" s="25" t="str">
        <f t="shared" ref="C3:C46" si="0">TEXT(B3,"MMMM")</f>
        <v>January</v>
      </c>
      <c r="D3" s="25" t="s">
        <v>220</v>
      </c>
      <c r="E3" s="25" t="s">
        <v>221</v>
      </c>
      <c r="F3" s="55">
        <v>1120</v>
      </c>
      <c r="H3" s="25" t="s">
        <v>222</v>
      </c>
      <c r="I3" t="e">
        <f>VLOOKUP(H3,F3:F46,5)</f>
        <v>#N/A</v>
      </c>
    </row>
    <row r="4" spans="2:9" x14ac:dyDescent="0.3">
      <c r="B4" s="54">
        <v>44562</v>
      </c>
      <c r="C4" s="25" t="str">
        <f t="shared" si="0"/>
        <v>January</v>
      </c>
      <c r="D4" s="25" t="s">
        <v>223</v>
      </c>
      <c r="E4" s="25" t="s">
        <v>224</v>
      </c>
      <c r="F4" s="55">
        <v>140</v>
      </c>
      <c r="H4" s="28" t="s">
        <v>225</v>
      </c>
      <c r="I4" s="55"/>
    </row>
    <row r="5" spans="2:9" x14ac:dyDescent="0.3">
      <c r="B5" s="54">
        <v>44562</v>
      </c>
      <c r="C5" s="25" t="str">
        <f t="shared" si="0"/>
        <v>January</v>
      </c>
      <c r="D5" s="25" t="s">
        <v>226</v>
      </c>
      <c r="E5" s="25" t="s">
        <v>227</v>
      </c>
      <c r="F5" s="55">
        <v>55</v>
      </c>
      <c r="H5" s="28" t="s">
        <v>228</v>
      </c>
      <c r="I5" s="55"/>
    </row>
    <row r="6" spans="2:9" x14ac:dyDescent="0.3">
      <c r="B6" s="54">
        <v>44569</v>
      </c>
      <c r="C6" s="25" t="str">
        <f t="shared" si="0"/>
        <v>January</v>
      </c>
      <c r="D6" s="25" t="s">
        <v>229</v>
      </c>
      <c r="E6" s="25" t="s">
        <v>230</v>
      </c>
      <c r="F6" s="55">
        <v>449</v>
      </c>
      <c r="H6" s="28" t="s">
        <v>231</v>
      </c>
      <c r="I6" s="55"/>
    </row>
    <row r="7" spans="2:9" x14ac:dyDescent="0.3">
      <c r="B7" s="54">
        <v>44572</v>
      </c>
      <c r="C7" s="25" t="str">
        <f t="shared" si="0"/>
        <v>January</v>
      </c>
      <c r="D7" s="25" t="s">
        <v>232</v>
      </c>
      <c r="E7" s="25" t="s">
        <v>233</v>
      </c>
      <c r="F7" s="55">
        <v>245</v>
      </c>
      <c r="H7" s="43" t="s">
        <v>234</v>
      </c>
      <c r="I7" s="56">
        <f>SUM(I4:I6)</f>
        <v>0</v>
      </c>
    </row>
    <row r="8" spans="2:9" x14ac:dyDescent="0.3">
      <c r="B8" s="54">
        <v>44573</v>
      </c>
      <c r="C8" s="25" t="str">
        <f t="shared" si="0"/>
        <v>January</v>
      </c>
      <c r="D8" s="25" t="s">
        <v>232</v>
      </c>
      <c r="E8" s="25" t="s">
        <v>235</v>
      </c>
      <c r="F8" s="55">
        <v>168</v>
      </c>
      <c r="I8" s="37"/>
    </row>
    <row r="9" spans="2:9" x14ac:dyDescent="0.3">
      <c r="B9" s="54">
        <v>44573</v>
      </c>
      <c r="C9" s="25" t="str">
        <f t="shared" si="0"/>
        <v>January</v>
      </c>
      <c r="D9" s="25" t="s">
        <v>232</v>
      </c>
      <c r="E9" s="25" t="s">
        <v>236</v>
      </c>
      <c r="F9" s="55">
        <v>149</v>
      </c>
      <c r="H9" s="25" t="s">
        <v>237</v>
      </c>
      <c r="I9" s="37"/>
    </row>
    <row r="10" spans="2:9" x14ac:dyDescent="0.3">
      <c r="B10" s="54">
        <v>44575</v>
      </c>
      <c r="C10" s="25" t="str">
        <f t="shared" si="0"/>
        <v>January</v>
      </c>
      <c r="D10" s="25" t="s">
        <v>238</v>
      </c>
      <c r="E10" s="25" t="s">
        <v>239</v>
      </c>
      <c r="F10" s="55">
        <v>249</v>
      </c>
      <c r="H10" s="28" t="s">
        <v>220</v>
      </c>
      <c r="I10" s="55"/>
    </row>
    <row r="11" spans="2:9" x14ac:dyDescent="0.3">
      <c r="B11" s="54">
        <v>44592</v>
      </c>
      <c r="C11" s="25" t="str">
        <f t="shared" si="0"/>
        <v>January</v>
      </c>
      <c r="D11" s="25" t="s">
        <v>228</v>
      </c>
      <c r="E11" s="25" t="s">
        <v>240</v>
      </c>
      <c r="F11" s="55">
        <v>458</v>
      </c>
      <c r="H11" s="28" t="s">
        <v>223</v>
      </c>
      <c r="I11" s="55"/>
    </row>
    <row r="12" spans="2:9" x14ac:dyDescent="0.3">
      <c r="B12" s="54">
        <v>44592</v>
      </c>
      <c r="C12" s="25" t="str">
        <f t="shared" si="0"/>
        <v>January</v>
      </c>
      <c r="D12" s="25" t="s">
        <v>225</v>
      </c>
      <c r="E12" s="25" t="s">
        <v>241</v>
      </c>
      <c r="F12" s="55">
        <v>3000</v>
      </c>
      <c r="H12" s="28" t="s">
        <v>226</v>
      </c>
      <c r="I12" s="55"/>
    </row>
    <row r="13" spans="2:9" x14ac:dyDescent="0.3">
      <c r="B13" s="54">
        <v>44592</v>
      </c>
      <c r="C13" s="25" t="str">
        <f t="shared" si="0"/>
        <v>January</v>
      </c>
      <c r="D13" s="25" t="s">
        <v>231</v>
      </c>
      <c r="E13" s="25" t="s">
        <v>242</v>
      </c>
      <c r="F13" s="55">
        <v>184</v>
      </c>
      <c r="H13" s="28" t="s">
        <v>229</v>
      </c>
      <c r="I13" s="55"/>
    </row>
    <row r="14" spans="2:9" x14ac:dyDescent="0.3">
      <c r="B14" s="54">
        <v>44593</v>
      </c>
      <c r="C14" s="25" t="str">
        <f t="shared" si="0"/>
        <v>February</v>
      </c>
      <c r="D14" s="25" t="s">
        <v>220</v>
      </c>
      <c r="E14" s="25" t="s">
        <v>221</v>
      </c>
      <c r="F14" s="55">
        <v>1120</v>
      </c>
      <c r="H14" s="28" t="s">
        <v>232</v>
      </c>
      <c r="I14" s="55"/>
    </row>
    <row r="15" spans="2:9" x14ac:dyDescent="0.3">
      <c r="B15" s="54">
        <v>44593</v>
      </c>
      <c r="C15" s="25" t="str">
        <f t="shared" si="0"/>
        <v>February</v>
      </c>
      <c r="D15" s="25" t="s">
        <v>223</v>
      </c>
      <c r="E15" s="25" t="s">
        <v>243</v>
      </c>
      <c r="F15" s="55">
        <v>105</v>
      </c>
      <c r="H15" s="28" t="s">
        <v>238</v>
      </c>
      <c r="I15" s="55"/>
    </row>
    <row r="16" spans="2:9" x14ac:dyDescent="0.3">
      <c r="B16" s="54">
        <v>44593</v>
      </c>
      <c r="C16" s="25" t="str">
        <f t="shared" si="0"/>
        <v>February</v>
      </c>
      <c r="D16" s="25" t="s">
        <v>226</v>
      </c>
      <c r="E16" s="25" t="s">
        <v>227</v>
      </c>
      <c r="F16" s="55">
        <v>55</v>
      </c>
      <c r="H16" s="43" t="s">
        <v>244</v>
      </c>
      <c r="I16" s="56">
        <f>SUM(I10:I15)</f>
        <v>0</v>
      </c>
    </row>
    <row r="17" spans="2:6" x14ac:dyDescent="0.3">
      <c r="B17" s="54">
        <v>44600</v>
      </c>
      <c r="C17" s="25" t="str">
        <f t="shared" si="0"/>
        <v>February</v>
      </c>
      <c r="D17" s="25" t="s">
        <v>229</v>
      </c>
      <c r="E17" s="25" t="s">
        <v>230</v>
      </c>
      <c r="F17" s="55">
        <v>305</v>
      </c>
    </row>
    <row r="18" spans="2:6" x14ac:dyDescent="0.3">
      <c r="B18" s="54">
        <v>44603</v>
      </c>
      <c r="C18" s="25" t="str">
        <f t="shared" si="0"/>
        <v>February</v>
      </c>
      <c r="D18" s="25" t="s">
        <v>232</v>
      </c>
      <c r="E18" s="25" t="s">
        <v>245</v>
      </c>
      <c r="F18" s="55">
        <v>28</v>
      </c>
    </row>
    <row r="19" spans="2:6" x14ac:dyDescent="0.3">
      <c r="B19" s="54">
        <v>44604</v>
      </c>
      <c r="C19" s="25" t="str">
        <f t="shared" si="0"/>
        <v>February</v>
      </c>
      <c r="D19" s="25" t="s">
        <v>232</v>
      </c>
      <c r="E19" s="25" t="s">
        <v>246</v>
      </c>
      <c r="F19" s="55">
        <v>99</v>
      </c>
    </row>
    <row r="20" spans="2:6" x14ac:dyDescent="0.3">
      <c r="B20" s="54">
        <v>44604</v>
      </c>
      <c r="C20" s="25" t="str">
        <f t="shared" si="0"/>
        <v>February</v>
      </c>
      <c r="D20" s="25" t="s">
        <v>232</v>
      </c>
      <c r="E20" s="25" t="s">
        <v>247</v>
      </c>
      <c r="F20" s="55">
        <v>67</v>
      </c>
    </row>
    <row r="21" spans="2:6" x14ac:dyDescent="0.3">
      <c r="B21" s="54">
        <v>44606</v>
      </c>
      <c r="C21" s="25" t="str">
        <f t="shared" si="0"/>
        <v>February</v>
      </c>
      <c r="D21" s="25" t="s">
        <v>238</v>
      </c>
      <c r="E21" s="25" t="s">
        <v>248</v>
      </c>
      <c r="F21" s="55">
        <v>18</v>
      </c>
    </row>
    <row r="22" spans="2:6" x14ac:dyDescent="0.3">
      <c r="B22" s="54">
        <v>44620</v>
      </c>
      <c r="C22" s="25" t="str">
        <f t="shared" si="0"/>
        <v>February</v>
      </c>
      <c r="D22" s="25" t="s">
        <v>228</v>
      </c>
      <c r="E22" s="25" t="s">
        <v>240</v>
      </c>
      <c r="F22" s="55">
        <v>305</v>
      </c>
    </row>
    <row r="23" spans="2:6" x14ac:dyDescent="0.3">
      <c r="B23" s="54">
        <v>44620</v>
      </c>
      <c r="C23" s="25" t="str">
        <f t="shared" si="0"/>
        <v>February</v>
      </c>
      <c r="D23" s="25" t="s">
        <v>225</v>
      </c>
      <c r="E23" s="25" t="s">
        <v>241</v>
      </c>
      <c r="F23" s="55">
        <v>3000</v>
      </c>
    </row>
    <row r="24" spans="2:6" x14ac:dyDescent="0.3">
      <c r="B24" s="54">
        <v>44620</v>
      </c>
      <c r="C24" s="25" t="str">
        <f t="shared" si="0"/>
        <v>February</v>
      </c>
      <c r="D24" s="25" t="s">
        <v>231</v>
      </c>
      <c r="E24" s="25" t="s">
        <v>242</v>
      </c>
      <c r="F24" s="55">
        <v>228</v>
      </c>
    </row>
    <row r="25" spans="2:6" x14ac:dyDescent="0.3">
      <c r="B25" s="54">
        <v>44621</v>
      </c>
      <c r="C25" s="25" t="str">
        <f t="shared" si="0"/>
        <v>March</v>
      </c>
      <c r="D25" s="25" t="s">
        <v>220</v>
      </c>
      <c r="E25" s="25" t="s">
        <v>221</v>
      </c>
      <c r="F25" s="55">
        <v>1120</v>
      </c>
    </row>
    <row r="26" spans="2:6" x14ac:dyDescent="0.3">
      <c r="B26" s="54">
        <v>44621</v>
      </c>
      <c r="C26" s="25" t="str">
        <f t="shared" si="0"/>
        <v>March</v>
      </c>
      <c r="D26" s="25" t="s">
        <v>223</v>
      </c>
      <c r="E26" s="25" t="s">
        <v>243</v>
      </c>
      <c r="F26" s="55">
        <v>110</v>
      </c>
    </row>
    <row r="27" spans="2:6" x14ac:dyDescent="0.3">
      <c r="B27" s="54">
        <v>44621</v>
      </c>
      <c r="C27" s="25" t="str">
        <f t="shared" si="0"/>
        <v>March</v>
      </c>
      <c r="D27" s="25" t="s">
        <v>226</v>
      </c>
      <c r="E27" s="25" t="s">
        <v>227</v>
      </c>
      <c r="F27" s="55">
        <v>55</v>
      </c>
    </row>
    <row r="28" spans="2:6" x14ac:dyDescent="0.3">
      <c r="B28" s="54">
        <v>44628</v>
      </c>
      <c r="C28" s="25" t="str">
        <f t="shared" si="0"/>
        <v>March</v>
      </c>
      <c r="D28" s="25" t="s">
        <v>229</v>
      </c>
      <c r="E28" s="25" t="s">
        <v>230</v>
      </c>
      <c r="F28" s="55">
        <v>208</v>
      </c>
    </row>
    <row r="29" spans="2:6" x14ac:dyDescent="0.3">
      <c r="B29" s="54">
        <v>44631</v>
      </c>
      <c r="C29" s="25" t="str">
        <f t="shared" si="0"/>
        <v>March</v>
      </c>
      <c r="D29" s="25" t="s">
        <v>232</v>
      </c>
      <c r="E29" s="25" t="s">
        <v>249</v>
      </c>
      <c r="F29" s="55">
        <v>188</v>
      </c>
    </row>
    <row r="30" spans="2:6" x14ac:dyDescent="0.3">
      <c r="B30" s="54">
        <v>44632</v>
      </c>
      <c r="C30" s="25" t="str">
        <f t="shared" si="0"/>
        <v>March</v>
      </c>
      <c r="D30" s="25" t="s">
        <v>232</v>
      </c>
      <c r="E30" s="25" t="s">
        <v>250</v>
      </c>
      <c r="F30" s="55">
        <v>168</v>
      </c>
    </row>
    <row r="31" spans="2:6" x14ac:dyDescent="0.3">
      <c r="B31" s="54">
        <v>44632</v>
      </c>
      <c r="C31" s="25" t="str">
        <f t="shared" si="0"/>
        <v>March</v>
      </c>
      <c r="D31" s="25" t="s">
        <v>232</v>
      </c>
      <c r="E31" s="25" t="s">
        <v>251</v>
      </c>
      <c r="F31" s="55">
        <v>49</v>
      </c>
    </row>
    <row r="32" spans="2:6" x14ac:dyDescent="0.3">
      <c r="B32" s="54">
        <v>44634</v>
      </c>
      <c r="C32" s="25" t="str">
        <f t="shared" si="0"/>
        <v>March</v>
      </c>
      <c r="D32" s="25" t="s">
        <v>238</v>
      </c>
      <c r="E32" s="25" t="s">
        <v>239</v>
      </c>
      <c r="F32" s="55">
        <v>199</v>
      </c>
    </row>
    <row r="33" spans="2:6" x14ac:dyDescent="0.3">
      <c r="B33" s="54">
        <v>44648</v>
      </c>
      <c r="C33" s="25" t="str">
        <f t="shared" si="0"/>
        <v>March</v>
      </c>
      <c r="D33" s="25" t="s">
        <v>228</v>
      </c>
      <c r="E33" s="25" t="s">
        <v>240</v>
      </c>
      <c r="F33" s="55">
        <v>598</v>
      </c>
    </row>
    <row r="34" spans="2:6" x14ac:dyDescent="0.3">
      <c r="B34" s="54">
        <v>44648</v>
      </c>
      <c r="C34" s="25" t="str">
        <f t="shared" si="0"/>
        <v>March</v>
      </c>
      <c r="D34" s="25" t="s">
        <v>225</v>
      </c>
      <c r="E34" s="25" t="s">
        <v>241</v>
      </c>
      <c r="F34" s="55">
        <v>3000</v>
      </c>
    </row>
    <row r="35" spans="2:6" x14ac:dyDescent="0.3">
      <c r="B35" s="54">
        <v>44648</v>
      </c>
      <c r="C35" s="25" t="str">
        <f t="shared" si="0"/>
        <v>March</v>
      </c>
      <c r="D35" s="25" t="s">
        <v>231</v>
      </c>
      <c r="E35" s="25" t="s">
        <v>242</v>
      </c>
      <c r="F35" s="55">
        <v>59</v>
      </c>
    </row>
    <row r="36" spans="2:6" x14ac:dyDescent="0.3">
      <c r="B36" s="54">
        <v>44652</v>
      </c>
      <c r="C36" s="25" t="str">
        <f t="shared" si="0"/>
        <v>April</v>
      </c>
      <c r="D36" s="25" t="s">
        <v>220</v>
      </c>
      <c r="E36" s="25" t="s">
        <v>221</v>
      </c>
      <c r="F36" s="55">
        <v>1120</v>
      </c>
    </row>
    <row r="37" spans="2:6" x14ac:dyDescent="0.3">
      <c r="B37" s="54">
        <v>44652</v>
      </c>
      <c r="C37" s="25" t="str">
        <f t="shared" si="0"/>
        <v>April</v>
      </c>
      <c r="D37" s="25" t="s">
        <v>223</v>
      </c>
      <c r="E37" s="25" t="s">
        <v>224</v>
      </c>
      <c r="F37" s="55">
        <v>140</v>
      </c>
    </row>
    <row r="38" spans="2:6" x14ac:dyDescent="0.3">
      <c r="B38" s="54">
        <v>44652</v>
      </c>
      <c r="C38" s="25" t="str">
        <f t="shared" si="0"/>
        <v>April</v>
      </c>
      <c r="D38" s="25" t="s">
        <v>226</v>
      </c>
      <c r="E38" s="25" t="s">
        <v>227</v>
      </c>
      <c r="F38" s="55">
        <v>55</v>
      </c>
    </row>
    <row r="39" spans="2:6" x14ac:dyDescent="0.3">
      <c r="B39" s="54">
        <v>44659</v>
      </c>
      <c r="C39" s="25" t="str">
        <f t="shared" si="0"/>
        <v>April</v>
      </c>
      <c r="D39" s="25" t="s">
        <v>229</v>
      </c>
      <c r="E39" s="25" t="s">
        <v>230</v>
      </c>
      <c r="F39" s="55">
        <v>449</v>
      </c>
    </row>
    <row r="40" spans="2:6" x14ac:dyDescent="0.3">
      <c r="B40" s="54">
        <v>44662</v>
      </c>
      <c r="C40" s="25" t="str">
        <f t="shared" si="0"/>
        <v>April</v>
      </c>
      <c r="D40" s="25" t="s">
        <v>232</v>
      </c>
      <c r="E40" s="25" t="s">
        <v>252</v>
      </c>
      <c r="F40" s="55">
        <v>245</v>
      </c>
    </row>
    <row r="41" spans="2:6" x14ac:dyDescent="0.3">
      <c r="B41" s="54">
        <v>44663</v>
      </c>
      <c r="C41" s="25" t="str">
        <f t="shared" si="0"/>
        <v>April</v>
      </c>
      <c r="D41" s="25" t="s">
        <v>232</v>
      </c>
      <c r="E41" s="25" t="s">
        <v>235</v>
      </c>
      <c r="F41" s="55">
        <v>168</v>
      </c>
    </row>
    <row r="42" spans="2:6" x14ac:dyDescent="0.3">
      <c r="B42" s="54">
        <v>44663</v>
      </c>
      <c r="C42" s="25" t="str">
        <f t="shared" si="0"/>
        <v>April</v>
      </c>
      <c r="D42" s="25" t="s">
        <v>232</v>
      </c>
      <c r="E42" s="25" t="s">
        <v>253</v>
      </c>
      <c r="F42" s="55">
        <v>49</v>
      </c>
    </row>
    <row r="43" spans="2:6" x14ac:dyDescent="0.3">
      <c r="B43" s="54">
        <v>44665</v>
      </c>
      <c r="C43" s="25" t="str">
        <f t="shared" si="0"/>
        <v>April</v>
      </c>
      <c r="D43" s="25" t="s">
        <v>238</v>
      </c>
      <c r="E43" s="25" t="s">
        <v>239</v>
      </c>
      <c r="F43" s="55">
        <v>249</v>
      </c>
    </row>
    <row r="44" spans="2:6" x14ac:dyDescent="0.3">
      <c r="B44" s="54">
        <v>44679</v>
      </c>
      <c r="C44" s="25" t="str">
        <f t="shared" si="0"/>
        <v>April</v>
      </c>
      <c r="D44" s="25" t="s">
        <v>228</v>
      </c>
      <c r="E44" s="25" t="s">
        <v>240</v>
      </c>
      <c r="F44" s="55">
        <v>669</v>
      </c>
    </row>
    <row r="45" spans="2:6" x14ac:dyDescent="0.3">
      <c r="B45" s="54">
        <v>44679</v>
      </c>
      <c r="C45" s="25" t="str">
        <f t="shared" si="0"/>
        <v>April</v>
      </c>
      <c r="D45" s="25" t="s">
        <v>225</v>
      </c>
      <c r="E45" s="25" t="s">
        <v>241</v>
      </c>
      <c r="F45" s="55">
        <v>3000</v>
      </c>
    </row>
    <row r="46" spans="2:6" x14ac:dyDescent="0.3">
      <c r="B46" s="54">
        <v>44679</v>
      </c>
      <c r="C46" s="25" t="str">
        <f t="shared" si="0"/>
        <v>April</v>
      </c>
      <c r="D46" s="25" t="s">
        <v>231</v>
      </c>
      <c r="E46" s="25" t="s">
        <v>242</v>
      </c>
      <c r="F46" s="55">
        <v>258</v>
      </c>
    </row>
  </sheetData>
  <dataValidations count="1">
    <dataValidation type="list" allowBlank="1" showErrorMessage="1" sqref="D3:D46" xr:uid="{00000000-0002-0000-0600-000000000000}">
      <formula1>$H$5:$H$13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30"/>
  <sheetViews>
    <sheetView showGridLines="0" workbookViewId="0">
      <selection activeCell="J16" sqref="J16"/>
    </sheetView>
  </sheetViews>
  <sheetFormatPr defaultColWidth="11.19921875" defaultRowHeight="15" customHeight="1" x14ac:dyDescent="0.3"/>
  <cols>
    <col min="1" max="1" width="10.69921875" customWidth="1"/>
    <col min="2" max="3" width="12.296875" customWidth="1"/>
    <col min="4" max="4" width="12.796875" customWidth="1"/>
    <col min="5" max="6" width="10.69921875" customWidth="1"/>
    <col min="7" max="7" width="14.09765625" customWidth="1"/>
    <col min="8" max="8" width="10.69921875" customWidth="1"/>
    <col min="9" max="9" width="13.796875" customWidth="1"/>
    <col min="10" max="10" width="15.296875" customWidth="1"/>
    <col min="11" max="26" width="10.69921875" customWidth="1"/>
  </cols>
  <sheetData>
    <row r="1" spans="2:10" x14ac:dyDescent="0.3"/>
    <row r="2" spans="2:10" ht="15" customHeight="1" x14ac:dyDescent="0.45">
      <c r="B2" s="57" t="s">
        <v>254</v>
      </c>
      <c r="C2" s="57"/>
      <c r="D2" s="57"/>
      <c r="E2" s="57"/>
      <c r="F2" s="57"/>
      <c r="G2" s="57"/>
      <c r="H2" s="57"/>
      <c r="I2" s="57"/>
      <c r="J2" s="57"/>
    </row>
    <row r="3" spans="2:10" x14ac:dyDescent="0.3"/>
    <row r="4" spans="2:10" x14ac:dyDescent="0.3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257</v>
      </c>
      <c r="J4" s="68"/>
    </row>
    <row r="5" spans="2:10" x14ac:dyDescent="0.3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7" t="s">
        <v>174</v>
      </c>
      <c r="J5" s="60">
        <f>VLOOKUP(I5,B4:G25,4)</f>
        <v>10550</v>
      </c>
    </row>
    <row r="6" spans="2:10" x14ac:dyDescent="0.3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7" t="s">
        <v>258</v>
      </c>
      <c r="J6" s="60">
        <f t="shared" ref="J6:J8" si="1">VLOOKUP(I6,B5:G26,4)</f>
        <v>9000</v>
      </c>
    </row>
    <row r="7" spans="2:10" x14ac:dyDescent="0.3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7" t="s">
        <v>126</v>
      </c>
      <c r="J7" s="60">
        <f t="shared" si="1"/>
        <v>9000</v>
      </c>
    </row>
    <row r="8" spans="2:10" x14ac:dyDescent="0.3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7" t="s">
        <v>129</v>
      </c>
      <c r="J8" s="60">
        <f t="shared" si="1"/>
        <v>12200</v>
      </c>
    </row>
    <row r="9" spans="2:10" x14ac:dyDescent="0.3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</row>
    <row r="10" spans="2:10" x14ac:dyDescent="0.3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</row>
    <row r="11" spans="2:10" x14ac:dyDescent="0.3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x14ac:dyDescent="0.3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x14ac:dyDescent="0.3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x14ac:dyDescent="0.3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x14ac:dyDescent="0.3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x14ac:dyDescent="0.3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x14ac:dyDescent="0.3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x14ac:dyDescent="0.3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x14ac:dyDescent="0.3">
      <c r="B19" s="24" t="s">
        <v>258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x14ac:dyDescent="0.3">
      <c r="B20" s="24" t="s">
        <v>259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x14ac:dyDescent="0.3">
      <c r="B21" s="24" t="s">
        <v>260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x14ac:dyDescent="0.3">
      <c r="B22" s="24" t="s">
        <v>261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x14ac:dyDescent="0.3">
      <c r="B23" s="24" t="s">
        <v>262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x14ac:dyDescent="0.3">
      <c r="B24" s="24" t="s">
        <v>263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x14ac:dyDescent="0.3">
      <c r="B25" s="24" t="s">
        <v>264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.6" x14ac:dyDescent="0.3">
      <c r="F26" s="58"/>
    </row>
    <row r="27" spans="2:7" ht="15.6" x14ac:dyDescent="0.3">
      <c r="F27" s="58"/>
    </row>
    <row r="28" spans="2:7" ht="15.6" x14ac:dyDescent="0.3">
      <c r="F28" s="58"/>
    </row>
    <row r="29" spans="2:7" ht="15.6" x14ac:dyDescent="0.3">
      <c r="F29" s="58"/>
    </row>
    <row r="30" spans="2:7" ht="15.6" x14ac:dyDescent="0.3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30"/>
  <sheetViews>
    <sheetView showGridLines="0" topLeftCell="A3" workbookViewId="0">
      <selection activeCell="I17" sqref="I17"/>
    </sheetView>
  </sheetViews>
  <sheetFormatPr defaultColWidth="11.19921875" defaultRowHeight="15" customHeight="1" x14ac:dyDescent="0.3"/>
  <cols>
    <col min="1" max="1" width="10.69921875" customWidth="1"/>
    <col min="2" max="3" width="12.296875" customWidth="1"/>
    <col min="4" max="4" width="12.796875" customWidth="1"/>
    <col min="5" max="6" width="10.69921875" customWidth="1"/>
    <col min="7" max="7" width="14.09765625" customWidth="1"/>
    <col min="8" max="8" width="10.69921875" customWidth="1"/>
    <col min="9" max="9" width="13.796875" customWidth="1"/>
    <col min="10" max="10" width="15.09765625" customWidth="1"/>
    <col min="11" max="26" width="10.69921875" customWidth="1"/>
  </cols>
  <sheetData>
    <row r="1" spans="2:10" x14ac:dyDescent="0.3"/>
    <row r="2" spans="2:10" ht="15" customHeight="1" x14ac:dyDescent="0.45">
      <c r="B2" s="57" t="s">
        <v>254</v>
      </c>
      <c r="C2" s="57"/>
      <c r="D2" s="57"/>
      <c r="E2" s="57"/>
      <c r="F2" s="57"/>
      <c r="G2" s="57"/>
      <c r="H2" s="57"/>
      <c r="I2" s="57"/>
      <c r="J2" s="57"/>
    </row>
    <row r="3" spans="2:10" x14ac:dyDescent="0.3"/>
    <row r="4" spans="2:10" x14ac:dyDescent="0.3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112</v>
      </c>
      <c r="J4" s="68"/>
    </row>
    <row r="5" spans="2:10" x14ac:dyDescent="0.3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7" t="s">
        <v>174</v>
      </c>
      <c r="J5" s="61">
        <f>VLOOKUP(I5,$B$4:$G$25,4)</f>
        <v>10550</v>
      </c>
    </row>
    <row r="6" spans="2:10" x14ac:dyDescent="0.3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7" t="s">
        <v>258</v>
      </c>
      <c r="J6" s="61">
        <f t="shared" ref="J6:J8" si="1">VLOOKUP(I6,$B$4:$G$25,4)</f>
        <v>9000</v>
      </c>
    </row>
    <row r="7" spans="2:10" x14ac:dyDescent="0.3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7" t="s">
        <v>126</v>
      </c>
      <c r="J7" s="61">
        <f t="shared" si="1"/>
        <v>9000</v>
      </c>
    </row>
    <row r="8" spans="2:10" x14ac:dyDescent="0.3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7" t="s">
        <v>129</v>
      </c>
      <c r="J8" s="61">
        <f t="shared" si="1"/>
        <v>12200</v>
      </c>
    </row>
    <row r="9" spans="2:10" x14ac:dyDescent="0.3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</row>
    <row r="10" spans="2:10" x14ac:dyDescent="0.3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</row>
    <row r="11" spans="2:10" x14ac:dyDescent="0.3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x14ac:dyDescent="0.3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x14ac:dyDescent="0.3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x14ac:dyDescent="0.3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x14ac:dyDescent="0.3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x14ac:dyDescent="0.3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x14ac:dyDescent="0.3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x14ac:dyDescent="0.3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x14ac:dyDescent="0.3">
      <c r="B19" s="24" t="s">
        <v>258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x14ac:dyDescent="0.3">
      <c r="B20" s="24" t="s">
        <v>259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x14ac:dyDescent="0.3">
      <c r="B21" s="24" t="s">
        <v>260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x14ac:dyDescent="0.3">
      <c r="B22" s="24" t="s">
        <v>261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x14ac:dyDescent="0.3">
      <c r="B23" s="24" t="s">
        <v>262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x14ac:dyDescent="0.3">
      <c r="B24" s="24" t="s">
        <v>263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x14ac:dyDescent="0.3">
      <c r="B25" s="24" t="s">
        <v>264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.6" x14ac:dyDescent="0.3">
      <c r="F26" s="58"/>
    </row>
    <row r="27" spans="2:7" ht="15.6" x14ac:dyDescent="0.3">
      <c r="F27" s="58"/>
    </row>
    <row r="28" spans="2:7" ht="15.6" x14ac:dyDescent="0.3">
      <c r="F28" s="58"/>
    </row>
    <row r="29" spans="2:7" ht="15.6" x14ac:dyDescent="0.3">
      <c r="F29" s="58"/>
    </row>
    <row r="30" spans="2:7" ht="15.6" x14ac:dyDescent="0.3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30"/>
  <sheetViews>
    <sheetView showGridLines="0" tabSelected="1" topLeftCell="A2" workbookViewId="0">
      <selection activeCell="J9" sqref="J9"/>
    </sheetView>
  </sheetViews>
  <sheetFormatPr defaultColWidth="11.19921875" defaultRowHeight="15" customHeight="1" x14ac:dyDescent="0.3"/>
  <cols>
    <col min="1" max="1" width="10.69921875" customWidth="1"/>
    <col min="2" max="3" width="12.296875" customWidth="1"/>
    <col min="4" max="4" width="12.796875" customWidth="1"/>
    <col min="5" max="6" width="10.69921875" customWidth="1"/>
    <col min="7" max="7" width="14.09765625" customWidth="1"/>
    <col min="8" max="8" width="10.69921875" customWidth="1"/>
    <col min="9" max="9" width="13.796875" customWidth="1"/>
    <col min="10" max="10" width="20.796875" customWidth="1"/>
    <col min="11" max="26" width="10.69921875" customWidth="1"/>
  </cols>
  <sheetData>
    <row r="1" spans="2:10" x14ac:dyDescent="0.3"/>
    <row r="2" spans="2:10" ht="15" customHeight="1" x14ac:dyDescent="0.45">
      <c r="B2" s="62" t="s">
        <v>254</v>
      </c>
      <c r="C2" s="62"/>
      <c r="D2" s="62"/>
      <c r="E2" s="62"/>
      <c r="F2" s="62"/>
      <c r="G2" s="62"/>
      <c r="H2" s="62"/>
      <c r="I2" s="62"/>
      <c r="J2" s="62"/>
    </row>
    <row r="3" spans="2:10" x14ac:dyDescent="0.3"/>
    <row r="4" spans="2:10" x14ac:dyDescent="0.3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265</v>
      </c>
      <c r="J4" s="68"/>
    </row>
    <row r="5" spans="2:10" x14ac:dyDescent="0.3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2">
        <v>44662</v>
      </c>
      <c r="J5" s="61" t="str">
        <f>_xlfn.XLOOKUP(I5,C4:C25,B4:B25)</f>
        <v>Ades</v>
      </c>
    </row>
    <row r="6" spans="2:10" x14ac:dyDescent="0.3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2">
        <v>44683</v>
      </c>
      <c r="J6" s="61" t="str">
        <f t="shared" ref="J6:J10" si="1">_xlfn.XLOOKUP(I6,C5:C26,B5:B26)</f>
        <v>Aquarius</v>
      </c>
    </row>
    <row r="7" spans="2:10" x14ac:dyDescent="0.3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2">
        <v>44697</v>
      </c>
      <c r="J7" s="61" t="str">
        <f t="shared" si="1"/>
        <v>Dasani Water</v>
      </c>
    </row>
    <row r="8" spans="2:10" x14ac:dyDescent="0.3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2">
        <v>44718</v>
      </c>
      <c r="J8" s="61" t="str">
        <f t="shared" si="1"/>
        <v>Sprite</v>
      </c>
    </row>
    <row r="9" spans="2:10" x14ac:dyDescent="0.3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  <c r="I9" s="32">
        <v>43995</v>
      </c>
      <c r="J9" s="61" t="e">
        <f t="shared" si="1"/>
        <v>#N/A</v>
      </c>
    </row>
    <row r="10" spans="2:10" x14ac:dyDescent="0.3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  <c r="I10" s="32">
        <v>44788</v>
      </c>
      <c r="J10" s="61" t="e">
        <f t="shared" si="1"/>
        <v>#N/A</v>
      </c>
    </row>
    <row r="11" spans="2:10" x14ac:dyDescent="0.3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x14ac:dyDescent="0.3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x14ac:dyDescent="0.3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x14ac:dyDescent="0.3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x14ac:dyDescent="0.3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x14ac:dyDescent="0.3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x14ac:dyDescent="0.3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x14ac:dyDescent="0.3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x14ac:dyDescent="0.3">
      <c r="B19" s="24" t="s">
        <v>150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x14ac:dyDescent="0.3">
      <c r="B20" s="24" t="s">
        <v>153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x14ac:dyDescent="0.3">
      <c r="B21" s="24" t="s">
        <v>156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x14ac:dyDescent="0.3">
      <c r="B22" s="24" t="s">
        <v>159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x14ac:dyDescent="0.3">
      <c r="B23" s="24" t="s">
        <v>179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x14ac:dyDescent="0.3">
      <c r="B24" s="24" t="s">
        <v>180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x14ac:dyDescent="0.3">
      <c r="B25" s="24" t="s">
        <v>181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.6" x14ac:dyDescent="0.3">
      <c r="F26" s="58"/>
    </row>
    <row r="27" spans="2:7" ht="15.6" x14ac:dyDescent="0.3">
      <c r="F27" s="58"/>
    </row>
    <row r="28" spans="2:7" ht="15.6" x14ac:dyDescent="0.3">
      <c r="F28" s="58"/>
    </row>
    <row r="29" spans="2:7" ht="15.6" x14ac:dyDescent="0.3">
      <c r="F29" s="58"/>
    </row>
    <row r="30" spans="2:7" ht="15.6" x14ac:dyDescent="0.3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54"/>
  <sheetViews>
    <sheetView showGridLines="0" topLeftCell="B2" workbookViewId="0">
      <selection activeCell="J12" sqref="J12"/>
    </sheetView>
  </sheetViews>
  <sheetFormatPr defaultColWidth="11.19921875" defaultRowHeight="15" customHeight="1" x14ac:dyDescent="0.3"/>
  <cols>
    <col min="1" max="1" width="10.69921875" customWidth="1"/>
    <col min="2" max="2" width="14.296875" customWidth="1"/>
    <col min="3" max="7" width="10.69921875" customWidth="1"/>
    <col min="8" max="8" width="11" customWidth="1"/>
    <col min="9" max="9" width="10.796875" customWidth="1"/>
    <col min="10" max="26" width="10.69921875" customWidth="1"/>
  </cols>
  <sheetData>
    <row r="1" spans="2:9" x14ac:dyDescent="0.3"/>
    <row r="2" spans="2:9" ht="15" customHeight="1" x14ac:dyDescent="0.45">
      <c r="B2" s="62" t="s">
        <v>266</v>
      </c>
      <c r="C2" s="62"/>
      <c r="D2" s="62"/>
      <c r="E2" s="62"/>
      <c r="F2" s="62"/>
      <c r="G2" s="62"/>
      <c r="H2" s="62"/>
      <c r="I2" s="62"/>
    </row>
    <row r="3" spans="2:9" x14ac:dyDescent="0.3"/>
    <row r="4" spans="2:9" x14ac:dyDescent="0.3">
      <c r="B4" s="63" t="s">
        <v>267</v>
      </c>
      <c r="C4" s="63">
        <v>2018</v>
      </c>
      <c r="D4" s="63">
        <f t="shared" ref="D4:F4" si="0">C4+1</f>
        <v>2019</v>
      </c>
      <c r="E4" s="63">
        <f t="shared" si="0"/>
        <v>2020</v>
      </c>
      <c r="F4" s="63">
        <f t="shared" si="0"/>
        <v>2021</v>
      </c>
      <c r="H4" s="66" t="s">
        <v>268</v>
      </c>
      <c r="I4" s="68"/>
    </row>
    <row r="5" spans="2:9" x14ac:dyDescent="0.3">
      <c r="B5" s="60" t="s">
        <v>269</v>
      </c>
      <c r="C5" s="34">
        <v>73648</v>
      </c>
      <c r="D5" s="34">
        <v>79824</v>
      </c>
      <c r="E5" s="34">
        <v>65832</v>
      </c>
      <c r="F5" s="34">
        <v>64353</v>
      </c>
      <c r="H5" s="28" t="s">
        <v>267</v>
      </c>
      <c r="I5" s="28"/>
    </row>
    <row r="6" spans="2:9" x14ac:dyDescent="0.3">
      <c r="B6" s="60" t="s">
        <v>270</v>
      </c>
      <c r="C6" s="34">
        <v>33880</v>
      </c>
      <c r="D6" s="34">
        <v>19097</v>
      </c>
      <c r="E6" s="34">
        <v>23775</v>
      </c>
      <c r="F6" s="34">
        <v>60231</v>
      </c>
      <c r="H6" s="28" t="s">
        <v>211</v>
      </c>
      <c r="I6" s="28"/>
    </row>
    <row r="7" spans="2:9" x14ac:dyDescent="0.3">
      <c r="B7" s="60" t="s">
        <v>271</v>
      </c>
      <c r="C7" s="34">
        <v>76206</v>
      </c>
      <c r="D7" s="34">
        <v>75566</v>
      </c>
      <c r="E7" s="34">
        <v>49680</v>
      </c>
      <c r="F7" s="34">
        <v>52378</v>
      </c>
      <c r="H7" s="64" t="s">
        <v>272</v>
      </c>
      <c r="I7" s="65"/>
    </row>
    <row r="8" spans="2:9" x14ac:dyDescent="0.3">
      <c r="B8" s="60" t="s">
        <v>273</v>
      </c>
      <c r="C8" s="34">
        <v>17030</v>
      </c>
      <c r="D8" s="34">
        <v>75167</v>
      </c>
      <c r="E8" s="34">
        <v>19639</v>
      </c>
      <c r="F8" s="34">
        <v>40971</v>
      </c>
    </row>
    <row r="9" spans="2:9" x14ac:dyDescent="0.3">
      <c r="B9" s="60" t="s">
        <v>274</v>
      </c>
      <c r="C9" s="34">
        <v>30528</v>
      </c>
      <c r="D9" s="34">
        <v>13715</v>
      </c>
      <c r="E9" s="34">
        <v>96111</v>
      </c>
      <c r="F9" s="34">
        <v>16960</v>
      </c>
    </row>
    <row r="10" spans="2:9" x14ac:dyDescent="0.3">
      <c r="B10" s="60" t="s">
        <v>275</v>
      </c>
      <c r="C10" s="34">
        <v>94002</v>
      </c>
      <c r="D10" s="34">
        <v>42897</v>
      </c>
      <c r="E10" s="34">
        <v>59521</v>
      </c>
      <c r="F10" s="34">
        <v>33067</v>
      </c>
    </row>
    <row r="11" spans="2:9" x14ac:dyDescent="0.3">
      <c r="B11" s="60" t="s">
        <v>276</v>
      </c>
      <c r="C11" s="34">
        <v>36048</v>
      </c>
      <c r="D11" s="34">
        <v>10255</v>
      </c>
      <c r="E11" s="34">
        <v>35188</v>
      </c>
      <c r="F11" s="34">
        <v>34399</v>
      </c>
    </row>
    <row r="12" spans="2:9" x14ac:dyDescent="0.3">
      <c r="B12" s="60" t="s">
        <v>277</v>
      </c>
      <c r="C12" s="34">
        <v>99382</v>
      </c>
      <c r="D12" s="34">
        <v>95342</v>
      </c>
      <c r="E12" s="34">
        <v>77377</v>
      </c>
      <c r="F12" s="34">
        <v>55819</v>
      </c>
    </row>
    <row r="13" spans="2:9" x14ac:dyDescent="0.3">
      <c r="B13" s="60" t="s">
        <v>278</v>
      </c>
      <c r="C13" s="34">
        <v>10339</v>
      </c>
      <c r="D13" s="34">
        <v>52969</v>
      </c>
      <c r="E13" s="34">
        <v>82617</v>
      </c>
      <c r="F13" s="34">
        <v>22183</v>
      </c>
    </row>
    <row r="14" spans="2:9" x14ac:dyDescent="0.3">
      <c r="B14" s="60" t="s">
        <v>279</v>
      </c>
      <c r="C14" s="34">
        <v>36466</v>
      </c>
      <c r="D14" s="34">
        <v>98301</v>
      </c>
      <c r="E14" s="34">
        <v>93345</v>
      </c>
      <c r="F14" s="34">
        <v>70592</v>
      </c>
    </row>
    <row r="15" spans="2:9" x14ac:dyDescent="0.3">
      <c r="B15" s="60" t="s">
        <v>280</v>
      </c>
      <c r="C15" s="34">
        <v>45465</v>
      </c>
      <c r="D15" s="34">
        <v>67042</v>
      </c>
      <c r="E15" s="34">
        <v>66188</v>
      </c>
      <c r="F15" s="34">
        <v>54735</v>
      </c>
    </row>
    <row r="16" spans="2:9" x14ac:dyDescent="0.3">
      <c r="B16" s="60" t="s">
        <v>281</v>
      </c>
      <c r="C16" s="34">
        <v>43205</v>
      </c>
      <c r="D16" s="34">
        <v>88480</v>
      </c>
      <c r="E16" s="34">
        <v>59455</v>
      </c>
      <c r="F16" s="34">
        <v>68573</v>
      </c>
    </row>
    <row r="17" spans="2:6" x14ac:dyDescent="0.3">
      <c r="B17" s="60" t="s">
        <v>282</v>
      </c>
      <c r="C17" s="34">
        <v>15151</v>
      </c>
      <c r="D17" s="34">
        <v>55560</v>
      </c>
      <c r="E17" s="34">
        <v>23642</v>
      </c>
      <c r="F17" s="34">
        <v>55134</v>
      </c>
    </row>
    <row r="18" spans="2:6" x14ac:dyDescent="0.3">
      <c r="B18" s="60" t="s">
        <v>283</v>
      </c>
      <c r="C18" s="34">
        <v>85685</v>
      </c>
      <c r="D18" s="34">
        <v>77013</v>
      </c>
      <c r="E18" s="34">
        <v>90997</v>
      </c>
      <c r="F18" s="34">
        <v>50601</v>
      </c>
    </row>
    <row r="19" spans="2:6" x14ac:dyDescent="0.3">
      <c r="B19" s="60" t="s">
        <v>284</v>
      </c>
      <c r="C19" s="34">
        <v>89344</v>
      </c>
      <c r="D19" s="34">
        <v>13945</v>
      </c>
      <c r="E19" s="34">
        <v>93557</v>
      </c>
      <c r="F19" s="34">
        <v>80631</v>
      </c>
    </row>
    <row r="20" spans="2:6" x14ac:dyDescent="0.3">
      <c r="B20" s="60" t="s">
        <v>285</v>
      </c>
      <c r="C20" s="34">
        <v>79460</v>
      </c>
      <c r="D20" s="34">
        <v>81151</v>
      </c>
      <c r="E20" s="34">
        <v>28874</v>
      </c>
      <c r="F20" s="34">
        <v>25626</v>
      </c>
    </row>
    <row r="21" spans="2:6" x14ac:dyDescent="0.3">
      <c r="B21" s="60" t="s">
        <v>286</v>
      </c>
      <c r="C21" s="34">
        <v>55209</v>
      </c>
      <c r="D21" s="34">
        <v>59903</v>
      </c>
      <c r="E21" s="34">
        <v>73306</v>
      </c>
      <c r="F21" s="34">
        <v>12260</v>
      </c>
    </row>
    <row r="22" spans="2:6" x14ac:dyDescent="0.3">
      <c r="B22" s="60" t="s">
        <v>287</v>
      </c>
      <c r="C22" s="34">
        <v>81549</v>
      </c>
      <c r="D22" s="34">
        <v>49417</v>
      </c>
      <c r="E22" s="34">
        <v>90737</v>
      </c>
      <c r="F22" s="34">
        <v>86872</v>
      </c>
    </row>
    <row r="23" spans="2:6" x14ac:dyDescent="0.3">
      <c r="B23" s="60" t="s">
        <v>288</v>
      </c>
      <c r="C23" s="34">
        <v>46140</v>
      </c>
      <c r="D23" s="34">
        <v>72939</v>
      </c>
      <c r="E23" s="34">
        <v>30639</v>
      </c>
      <c r="F23" s="34">
        <v>91371</v>
      </c>
    </row>
    <row r="24" spans="2:6" x14ac:dyDescent="0.3">
      <c r="B24" s="60" t="s">
        <v>289</v>
      </c>
      <c r="C24" s="34">
        <v>38412</v>
      </c>
      <c r="D24" s="34">
        <v>88060</v>
      </c>
      <c r="E24" s="34">
        <v>71224</v>
      </c>
      <c r="F24" s="34">
        <v>17246</v>
      </c>
    </row>
    <row r="25" spans="2:6" x14ac:dyDescent="0.3">
      <c r="B25" s="60" t="s">
        <v>290</v>
      </c>
      <c r="C25" s="34">
        <v>82838</v>
      </c>
      <c r="D25" s="34">
        <v>50007</v>
      </c>
      <c r="E25" s="34">
        <v>47969</v>
      </c>
      <c r="F25" s="34">
        <v>78379</v>
      </c>
    </row>
    <row r="26" spans="2:6" ht="15.6" x14ac:dyDescent="0.3">
      <c r="B26" s="60" t="s">
        <v>291</v>
      </c>
      <c r="C26" s="34">
        <v>37709</v>
      </c>
      <c r="D26" s="34">
        <v>69108</v>
      </c>
      <c r="E26" s="34">
        <v>64115</v>
      </c>
      <c r="F26" s="34">
        <v>58078</v>
      </c>
    </row>
    <row r="27" spans="2:6" ht="15.6" x14ac:dyDescent="0.3">
      <c r="B27" s="60" t="s">
        <v>292</v>
      </c>
      <c r="C27" s="34">
        <v>83024</v>
      </c>
      <c r="D27" s="34">
        <v>66356</v>
      </c>
      <c r="E27" s="34">
        <v>80907</v>
      </c>
      <c r="F27" s="34">
        <v>51563</v>
      </c>
    </row>
    <row r="28" spans="2:6" ht="15.6" x14ac:dyDescent="0.3">
      <c r="B28" s="60" t="s">
        <v>293</v>
      </c>
      <c r="C28" s="34">
        <v>54166</v>
      </c>
      <c r="D28" s="34">
        <v>62830</v>
      </c>
      <c r="E28" s="34">
        <v>31712</v>
      </c>
      <c r="F28" s="34">
        <v>87736</v>
      </c>
    </row>
    <row r="29" spans="2:6" ht="15.6" x14ac:dyDescent="0.3">
      <c r="B29" s="60" t="s">
        <v>294</v>
      </c>
      <c r="C29" s="34">
        <v>38848</v>
      </c>
      <c r="D29" s="34">
        <v>13132</v>
      </c>
      <c r="E29" s="34">
        <v>35130</v>
      </c>
      <c r="F29" s="34">
        <v>36209</v>
      </c>
    </row>
    <row r="30" spans="2:6" ht="15.6" x14ac:dyDescent="0.3">
      <c r="B30" s="60" t="s">
        <v>295</v>
      </c>
      <c r="C30" s="34">
        <v>92356</v>
      </c>
      <c r="D30" s="34">
        <v>89929</v>
      </c>
      <c r="E30" s="34">
        <v>69255</v>
      </c>
      <c r="F30" s="34">
        <v>59191</v>
      </c>
    </row>
    <row r="31" spans="2:6" ht="15.6" x14ac:dyDescent="0.3">
      <c r="B31" s="60" t="s">
        <v>296</v>
      </c>
      <c r="C31" s="34">
        <v>83549</v>
      </c>
      <c r="D31" s="34">
        <v>25800</v>
      </c>
      <c r="E31" s="34">
        <v>98116</v>
      </c>
      <c r="F31" s="34">
        <v>86919</v>
      </c>
    </row>
    <row r="32" spans="2:6" ht="15.6" x14ac:dyDescent="0.3">
      <c r="B32" s="60" t="s">
        <v>297</v>
      </c>
      <c r="C32" s="34">
        <v>31697</v>
      </c>
      <c r="D32" s="34">
        <v>51278</v>
      </c>
      <c r="E32" s="34">
        <v>84697</v>
      </c>
      <c r="F32" s="34">
        <v>68087</v>
      </c>
    </row>
    <row r="33" spans="2:6" ht="15.6" x14ac:dyDescent="0.3">
      <c r="B33" s="60" t="s">
        <v>298</v>
      </c>
      <c r="C33" s="34">
        <v>11444</v>
      </c>
      <c r="D33" s="34">
        <v>19950</v>
      </c>
      <c r="E33" s="34">
        <v>34839</v>
      </c>
      <c r="F33" s="34">
        <v>38399</v>
      </c>
    </row>
    <row r="34" spans="2:6" ht="15.6" x14ac:dyDescent="0.3">
      <c r="B34" s="60" t="s">
        <v>299</v>
      </c>
      <c r="C34" s="34">
        <v>31504</v>
      </c>
      <c r="D34" s="34">
        <v>85496</v>
      </c>
      <c r="E34" s="34">
        <v>66634</v>
      </c>
      <c r="F34" s="34">
        <v>65386</v>
      </c>
    </row>
    <row r="35" spans="2:6" ht="15.6" x14ac:dyDescent="0.3">
      <c r="B35" s="60" t="s">
        <v>300</v>
      </c>
      <c r="C35" s="34">
        <v>87797</v>
      </c>
      <c r="D35" s="34">
        <v>13547</v>
      </c>
      <c r="E35" s="34">
        <v>48961</v>
      </c>
      <c r="F35" s="34">
        <v>52533</v>
      </c>
    </row>
    <row r="36" spans="2:6" ht="15.6" x14ac:dyDescent="0.3">
      <c r="B36" s="60" t="s">
        <v>301</v>
      </c>
      <c r="C36" s="34">
        <v>36378</v>
      </c>
      <c r="D36" s="34">
        <v>97201</v>
      </c>
      <c r="E36" s="34">
        <v>65719</v>
      </c>
      <c r="F36" s="34">
        <v>61138</v>
      </c>
    </row>
    <row r="37" spans="2:6" ht="15.6" x14ac:dyDescent="0.3">
      <c r="B37" s="60" t="s">
        <v>302</v>
      </c>
      <c r="C37" s="34">
        <v>57628</v>
      </c>
      <c r="D37" s="34">
        <v>57192</v>
      </c>
      <c r="E37" s="34">
        <v>73601</v>
      </c>
      <c r="F37" s="34">
        <v>52062</v>
      </c>
    </row>
    <row r="38" spans="2:6" ht="15.6" x14ac:dyDescent="0.3">
      <c r="B38" s="60" t="s">
        <v>303</v>
      </c>
      <c r="C38" s="34">
        <v>94770</v>
      </c>
      <c r="D38" s="34">
        <v>11231</v>
      </c>
      <c r="E38" s="34">
        <v>27363</v>
      </c>
      <c r="F38" s="34">
        <v>68453</v>
      </c>
    </row>
    <row r="39" spans="2:6" ht="15.6" x14ac:dyDescent="0.3">
      <c r="B39" s="60" t="s">
        <v>304</v>
      </c>
      <c r="C39" s="34">
        <v>35041</v>
      </c>
      <c r="D39" s="34">
        <v>56452</v>
      </c>
      <c r="E39" s="34">
        <v>48233</v>
      </c>
      <c r="F39" s="34">
        <v>23669</v>
      </c>
    </row>
    <row r="40" spans="2:6" ht="15.6" x14ac:dyDescent="0.3">
      <c r="B40" s="60" t="s">
        <v>305</v>
      </c>
      <c r="C40" s="34">
        <v>76015</v>
      </c>
      <c r="D40" s="34">
        <v>80656</v>
      </c>
      <c r="E40" s="34">
        <v>86032</v>
      </c>
      <c r="F40" s="34">
        <v>49227</v>
      </c>
    </row>
    <row r="41" spans="2:6" ht="15.6" x14ac:dyDescent="0.3">
      <c r="B41" s="60" t="s">
        <v>306</v>
      </c>
      <c r="C41" s="34">
        <v>47108</v>
      </c>
      <c r="D41" s="34">
        <v>62815</v>
      </c>
      <c r="E41" s="34">
        <v>70781</v>
      </c>
      <c r="F41" s="34">
        <v>45804</v>
      </c>
    </row>
    <row r="42" spans="2:6" ht="15.6" x14ac:dyDescent="0.3">
      <c r="B42" s="60" t="s">
        <v>307</v>
      </c>
      <c r="C42" s="34">
        <v>93657</v>
      </c>
      <c r="D42" s="34">
        <v>58895</v>
      </c>
      <c r="E42" s="34">
        <v>63969</v>
      </c>
      <c r="F42" s="34">
        <v>55695</v>
      </c>
    </row>
    <row r="43" spans="2:6" ht="15.6" x14ac:dyDescent="0.3">
      <c r="B43" s="60" t="s">
        <v>308</v>
      </c>
      <c r="C43" s="34">
        <v>68900</v>
      </c>
      <c r="D43" s="34">
        <v>12358</v>
      </c>
      <c r="E43" s="34">
        <v>56474</v>
      </c>
      <c r="F43" s="34">
        <v>89035</v>
      </c>
    </row>
    <row r="44" spans="2:6" ht="15.6" x14ac:dyDescent="0.3">
      <c r="B44" s="60" t="s">
        <v>309</v>
      </c>
      <c r="C44" s="34">
        <v>85377</v>
      </c>
      <c r="D44" s="34">
        <v>28741</v>
      </c>
      <c r="E44" s="34">
        <v>89632</v>
      </c>
      <c r="F44" s="34">
        <v>64353</v>
      </c>
    </row>
    <row r="45" spans="2:6" ht="15.6" x14ac:dyDescent="0.3">
      <c r="B45" s="60" t="s">
        <v>310</v>
      </c>
      <c r="C45" s="34">
        <v>68703</v>
      </c>
      <c r="D45" s="34">
        <v>73651</v>
      </c>
      <c r="E45" s="34">
        <v>87513</v>
      </c>
      <c r="F45" s="34">
        <v>19258</v>
      </c>
    </row>
    <row r="46" spans="2:6" ht="15.6" x14ac:dyDescent="0.3">
      <c r="B46" s="60" t="s">
        <v>311</v>
      </c>
      <c r="C46" s="34">
        <v>82332</v>
      </c>
      <c r="D46" s="34">
        <v>33619</v>
      </c>
      <c r="E46" s="34">
        <v>43677</v>
      </c>
      <c r="F46" s="34">
        <v>11342</v>
      </c>
    </row>
    <row r="47" spans="2:6" ht="15.6" x14ac:dyDescent="0.3">
      <c r="B47" s="60" t="s">
        <v>312</v>
      </c>
      <c r="C47" s="34">
        <v>54996</v>
      </c>
      <c r="D47" s="34">
        <v>89000</v>
      </c>
      <c r="E47" s="34">
        <v>50135</v>
      </c>
      <c r="F47" s="34">
        <v>76569</v>
      </c>
    </row>
    <row r="48" spans="2:6" ht="15.6" x14ac:dyDescent="0.3">
      <c r="B48" s="60" t="s">
        <v>313</v>
      </c>
      <c r="C48" s="34">
        <v>23226</v>
      </c>
      <c r="D48" s="34">
        <v>88876</v>
      </c>
      <c r="E48" s="34">
        <v>62791</v>
      </c>
      <c r="F48" s="34">
        <v>20827</v>
      </c>
    </row>
    <row r="49" spans="2:6" ht="15.6" x14ac:dyDescent="0.3">
      <c r="B49" s="60" t="s">
        <v>314</v>
      </c>
      <c r="C49" s="34">
        <v>49249</v>
      </c>
      <c r="D49" s="34">
        <v>35563</v>
      </c>
      <c r="E49" s="34">
        <v>58105</v>
      </c>
      <c r="F49" s="34">
        <v>55112</v>
      </c>
    </row>
    <row r="50" spans="2:6" ht="15.6" x14ac:dyDescent="0.3">
      <c r="B50" s="60" t="s">
        <v>315</v>
      </c>
      <c r="C50" s="34">
        <v>60912</v>
      </c>
      <c r="D50" s="34">
        <v>13432</v>
      </c>
      <c r="E50" s="34">
        <v>34190</v>
      </c>
      <c r="F50" s="34">
        <v>30453</v>
      </c>
    </row>
    <row r="51" spans="2:6" ht="15.6" x14ac:dyDescent="0.3">
      <c r="B51" s="60" t="s">
        <v>316</v>
      </c>
      <c r="C51" s="34">
        <v>21106</v>
      </c>
      <c r="D51" s="34">
        <v>35412</v>
      </c>
      <c r="E51" s="34">
        <v>34231</v>
      </c>
      <c r="F51" s="34">
        <v>21717</v>
      </c>
    </row>
    <row r="52" spans="2:6" ht="15.6" x14ac:dyDescent="0.3">
      <c r="B52" s="60" t="s">
        <v>317</v>
      </c>
      <c r="C52" s="34">
        <v>81851</v>
      </c>
      <c r="D52" s="34">
        <v>74584</v>
      </c>
      <c r="E52" s="34">
        <v>86090</v>
      </c>
      <c r="F52" s="34">
        <v>20432</v>
      </c>
    </row>
    <row r="53" spans="2:6" ht="15.6" x14ac:dyDescent="0.3">
      <c r="B53" s="60" t="s">
        <v>318</v>
      </c>
      <c r="C53" s="34">
        <v>25007</v>
      </c>
      <c r="D53" s="34">
        <v>86106</v>
      </c>
      <c r="E53" s="34">
        <v>83943</v>
      </c>
      <c r="F53" s="34">
        <v>33642</v>
      </c>
    </row>
    <row r="54" spans="2:6" ht="15.6" x14ac:dyDescent="0.3">
      <c r="B54" s="60" t="s">
        <v>319</v>
      </c>
      <c r="C54" s="34">
        <v>61239</v>
      </c>
      <c r="D54" s="34">
        <v>41297</v>
      </c>
      <c r="E54" s="34">
        <v>51972</v>
      </c>
      <c r="F54" s="34">
        <v>95325</v>
      </c>
    </row>
  </sheetData>
  <mergeCells count="1">
    <mergeCell ref="H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Level 1a</vt:lpstr>
      <vt:lpstr>Level 1b</vt:lpstr>
      <vt:lpstr>Level 2a</vt:lpstr>
      <vt:lpstr>Level 2b</vt:lpstr>
      <vt:lpstr>Level 3a</vt:lpstr>
      <vt:lpstr>Level 3b</vt:lpstr>
      <vt:lpstr>Level 4a</vt:lpstr>
      <vt:lpstr>Level 4b</vt:lpstr>
      <vt:lpstr>Level 5a</vt:lpstr>
      <vt:lpstr>Level 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Sourabh Kumar</cp:lastModifiedBy>
  <dcterms:created xsi:type="dcterms:W3CDTF">2022-06-13T09:24:47Z</dcterms:created>
  <dcterms:modified xsi:type="dcterms:W3CDTF">2023-04-05T19:30:02Z</dcterms:modified>
</cp:coreProperties>
</file>