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D:\2. My WorkSpace and Notes\FAANG-Interview-Preparation\Algo and DSA\Docs\"/>
    </mc:Choice>
  </mc:AlternateContent>
  <xr:revisionPtr revIDLastSave="0" documentId="13_ncr:1_{C57A284E-890F-4907-AE1A-E3BFB47F281A}" xr6:coauthVersionLast="47" xr6:coauthVersionMax="47" xr10:uidLastSave="{00000000-0000-0000-0000-000000000000}"/>
  <bookViews>
    <workbookView xWindow="-120" yWindow="-120" windowWidth="29040" windowHeight="15720" activeTab="1" xr2:uid="{00000000-000D-0000-FFFF-FFFF00000000}"/>
  </bookViews>
  <sheets>
    <sheet name="Companies List" sheetId="16" r:id="rId1"/>
    <sheet name="Interview Path" sheetId="22" r:id="rId2"/>
    <sheet name="150 DSA and Algo Questions" sheetId="1" r:id="rId3"/>
    <sheet name="Neetcode 75 Problems-Blinder" sheetId="2" r:id="rId4"/>
    <sheet name="Striver SDE Sheet" sheetId="4" r:id="rId5"/>
    <sheet name="DSA Sheet by FRAZ" sheetId="23" r:id="rId6"/>
    <sheet name="Day Wise Sheet by Sidhart" sheetId="24" r:id="rId7"/>
    <sheet name="65 Days List Sidhart" sheetId="25" r:id="rId8"/>
    <sheet name="Love Babbar 450 Questions" sheetId="3" r:id="rId9"/>
    <sheet name="Uber" sheetId="21" r:id="rId10"/>
    <sheet name="Google" sheetId="8" r:id="rId11"/>
    <sheet name="Facebook" sheetId="5" r:id="rId12"/>
    <sheet name="Spotify" sheetId="17" r:id="rId13"/>
    <sheet name="Twitch" sheetId="12" r:id="rId14"/>
    <sheet name="Goldman Sache" sheetId="18" r:id="rId15"/>
    <sheet name="Netflix" sheetId="11" r:id="rId16"/>
    <sheet name="Bloomberg" sheetId="10" r:id="rId17"/>
    <sheet name="Apple" sheetId="9" r:id="rId18"/>
    <sheet name="JP Morgan" sheetId="15" r:id="rId19"/>
    <sheet name="Visa" sheetId="14" r:id="rId20"/>
    <sheet name="Amazon" sheetId="6" r:id="rId21"/>
    <sheet name="Microsoft" sheetId="7" r:id="rId22"/>
    <sheet name="Oracle" sheetId="20" r:id="rId23"/>
    <sheet name="Others" sheetId="13" r:id="rId24"/>
  </sheets>
  <externalReferences>
    <externalReference r:id="rId25"/>
  </externalReferences>
  <definedNames>
    <definedName name="_1vapf9rf42v1" localSheetId="1">'Interview Path'!$A$32</definedName>
    <definedName name="_209xlerec0zh" localSheetId="1">'Interview Path'!$A$88</definedName>
    <definedName name="_8vneoimj64v7" localSheetId="1">'Interview Path'!$A$1</definedName>
    <definedName name="_9mngh7epe58" localSheetId="1">'Interview Path'!$A$124</definedName>
    <definedName name="_9p4d90mjwzt5" localSheetId="1">'Interview Path'!$A$68</definedName>
    <definedName name="_adrkeyta82ws" localSheetId="1">'Interview Path'!$A$14</definedName>
    <definedName name="_gzft3kcepnz4" localSheetId="1">'Interview Path'!$A$123</definedName>
    <definedName name="_k142tx2rdcqz" localSheetId="1">'Interview Path'!$A$76</definedName>
    <definedName name="_mkyf7at68ui3" localSheetId="1">'Interview Path'!$A$57</definedName>
    <definedName name="_n6rgfn9iwuk0" localSheetId="1">'Interview Path'!$A$27</definedName>
    <definedName name="_nzg59l4ast7g" localSheetId="1">'Interview Path'!$A$77</definedName>
    <definedName name="_pxllw7feyzh4" localSheetId="1">'Interview Path'!$A$72</definedName>
    <definedName name="_q8z4fzkt5tje" localSheetId="1">'Interview Path'!$A$113</definedName>
    <definedName name="_rejdnhm73ak0" localSheetId="1">'Interview Path'!$A$50</definedName>
    <definedName name="_su7vjwot9s4o" localSheetId="1">'Interview Path'!$A$4</definedName>
    <definedName name="_uvo93ig84krh" localSheetId="1">'Interview Path'!$A$39</definedName>
    <definedName name="_vmdhiqnew6tt" localSheetId="1">'Interview Path'!$A$13</definedName>
    <definedName name="_x6blxohf77cq" localSheetId="1">'Interview Path'!$A$47</definedName>
    <definedName name="_xa5q6ardsbnq" localSheetId="1">'Interview Path'!$A$20</definedName>
    <definedName name="_zhzko9yii7lm" localSheetId="1">'Interview Path'!$A$46</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518" i="25" l="1"/>
  <c r="A515" i="25"/>
  <c r="A514" i="25"/>
  <c r="A513" i="25"/>
  <c r="A510" i="25"/>
  <c r="A499" i="25"/>
  <c r="A484" i="25"/>
  <c r="A476" i="25"/>
  <c r="A474" i="25"/>
  <c r="A473" i="25"/>
  <c r="A467" i="25"/>
  <c r="A463" i="25"/>
  <c r="A460" i="25"/>
  <c r="A459" i="25"/>
  <c r="A458" i="25"/>
  <c r="A456" i="25"/>
  <c r="A455" i="25"/>
  <c r="A438" i="25"/>
  <c r="A365" i="25"/>
  <c r="A364" i="25"/>
  <c r="A363" i="25"/>
  <c r="A360" i="25"/>
  <c r="A357" i="25"/>
  <c r="A355" i="25"/>
  <c r="A354" i="25"/>
  <c r="A353" i="25"/>
  <c r="A352" i="25"/>
  <c r="A351" i="25"/>
  <c r="A350" i="25"/>
  <c r="A349" i="25"/>
  <c r="A346" i="25"/>
  <c r="A345" i="25"/>
  <c r="A344" i="25"/>
  <c r="A343" i="25"/>
  <c r="A342" i="25"/>
  <c r="A341" i="25"/>
  <c r="A339" i="25"/>
  <c r="A336" i="25"/>
  <c r="A335" i="25"/>
  <c r="A334" i="25"/>
  <c r="A333" i="25"/>
  <c r="A332" i="25"/>
  <c r="A330" i="25"/>
  <c r="A329" i="25"/>
  <c r="A327" i="25"/>
  <c r="A326" i="25"/>
  <c r="A325" i="25"/>
  <c r="A322" i="25"/>
  <c r="A321" i="25"/>
  <c r="A319" i="25"/>
  <c r="A316" i="25"/>
  <c r="A315" i="25"/>
  <c r="A314" i="25"/>
  <c r="A313" i="25"/>
  <c r="A311" i="25"/>
  <c r="A310" i="25"/>
  <c r="A290" i="25"/>
  <c r="A285" i="25"/>
  <c r="A282" i="25"/>
  <c r="A278" i="25"/>
  <c r="A266" i="25"/>
  <c r="A265" i="25"/>
  <c r="A264" i="25"/>
  <c r="A263" i="25"/>
  <c r="A259" i="25"/>
  <c r="A256" i="25"/>
  <c r="A251" i="25"/>
  <c r="A247" i="25"/>
  <c r="A246" i="25"/>
  <c r="A244" i="25"/>
  <c r="A242" i="25"/>
  <c r="A240" i="25"/>
  <c r="A239" i="25"/>
  <c r="A238" i="25"/>
  <c r="A225" i="25"/>
  <c r="A220" i="25"/>
  <c r="A218" i="25"/>
  <c r="A217" i="25"/>
  <c r="A215" i="25"/>
  <c r="A214" i="25"/>
  <c r="A213" i="25"/>
  <c r="A211" i="25"/>
  <c r="A210" i="25"/>
  <c r="A207" i="25"/>
  <c r="A206" i="25"/>
  <c r="A204" i="25"/>
  <c r="A203" i="25"/>
  <c r="A200" i="25"/>
  <c r="A196" i="25"/>
  <c r="A195" i="25"/>
  <c r="A193" i="25"/>
  <c r="A192" i="25"/>
  <c r="A191" i="25"/>
  <c r="A190" i="25"/>
  <c r="A186" i="25"/>
  <c r="A185" i="25"/>
  <c r="A184" i="25"/>
  <c r="A183" i="25"/>
  <c r="A182" i="25"/>
  <c r="A177" i="25"/>
  <c r="A176" i="25"/>
  <c r="A174" i="25"/>
  <c r="A173" i="25"/>
  <c r="A172" i="25"/>
  <c r="A170" i="25"/>
  <c r="A169" i="25"/>
  <c r="A165" i="25"/>
  <c r="A164" i="25"/>
  <c r="A163" i="25"/>
  <c r="A162" i="25"/>
  <c r="A160" i="25"/>
  <c r="A159" i="25"/>
  <c r="A158" i="25"/>
  <c r="A157" i="25"/>
  <c r="A156" i="25"/>
  <c r="A155" i="25"/>
  <c r="A153" i="25"/>
  <c r="A152" i="25"/>
  <c r="A151" i="25"/>
  <c r="A150" i="25"/>
  <c r="A149" i="25"/>
  <c r="A148" i="25"/>
  <c r="A147" i="25"/>
  <c r="A146" i="25"/>
  <c r="A132" i="25"/>
  <c r="A128" i="25"/>
  <c r="A127" i="25"/>
  <c r="A126" i="25"/>
  <c r="A124" i="25"/>
  <c r="A121" i="25"/>
  <c r="A120" i="25"/>
  <c r="A119" i="25"/>
  <c r="A115" i="25"/>
  <c r="A114" i="25"/>
  <c r="A111" i="25"/>
  <c r="A109" i="25"/>
  <c r="A108" i="25"/>
  <c r="A107" i="25"/>
  <c r="A106" i="25"/>
  <c r="A86" i="25"/>
  <c r="A80" i="25"/>
  <c r="A76" i="25"/>
  <c r="A71" i="25"/>
  <c r="A70" i="25"/>
  <c r="A68" i="25"/>
  <c r="A67" i="25"/>
  <c r="A64" i="25"/>
  <c r="A63" i="25"/>
  <c r="A62" i="25"/>
  <c r="A61" i="25"/>
  <c r="A59" i="25"/>
  <c r="A58" i="25"/>
  <c r="A57" i="25"/>
  <c r="A56" i="25"/>
  <c r="A52" i="25"/>
  <c r="A50" i="25"/>
  <c r="A49" i="25"/>
  <c r="A46" i="25"/>
  <c r="A40" i="25"/>
  <c r="A37" i="25"/>
  <c r="A36" i="25"/>
  <c r="A35" i="25"/>
  <c r="A33" i="25"/>
  <c r="A32" i="25"/>
  <c r="A30" i="25"/>
  <c r="A29" i="25"/>
  <c r="A27" i="25"/>
  <c r="A25" i="25"/>
  <c r="A24" i="25"/>
  <c r="A23" i="25"/>
  <c r="A444" i="24"/>
  <c r="A443" i="24"/>
  <c r="A441" i="24"/>
  <c r="A440" i="24"/>
  <c r="A439" i="24"/>
  <c r="A438" i="24"/>
  <c r="A437" i="24"/>
  <c r="A432" i="24"/>
  <c r="A431" i="24"/>
  <c r="A430" i="24"/>
  <c r="A429" i="24"/>
  <c r="A428" i="24"/>
  <c r="A427" i="24"/>
  <c r="A424" i="24"/>
  <c r="A423" i="24"/>
  <c r="A421" i="24"/>
  <c r="A420" i="24"/>
  <c r="A418" i="24"/>
  <c r="A417" i="24"/>
  <c r="A416" i="24"/>
  <c r="A415" i="24"/>
  <c r="A413" i="24"/>
  <c r="A409" i="24"/>
  <c r="A408" i="24"/>
  <c r="A407" i="24"/>
  <c r="A405" i="24"/>
  <c r="A404" i="24"/>
  <c r="A402" i="24"/>
  <c r="A401" i="24"/>
  <c r="A397" i="24"/>
  <c r="A396" i="24"/>
  <c r="A395" i="24"/>
  <c r="A390" i="24"/>
  <c r="A387" i="24"/>
  <c r="A386" i="24"/>
  <c r="A383" i="24"/>
  <c r="A382" i="24"/>
  <c r="A378" i="24"/>
  <c r="A377" i="24"/>
  <c r="A376" i="24"/>
  <c r="A373" i="24"/>
  <c r="A372" i="24"/>
  <c r="A371" i="24"/>
  <c r="A370" i="24"/>
  <c r="A361" i="24"/>
  <c r="A352" i="24"/>
  <c r="A347" i="24"/>
  <c r="A346" i="24"/>
  <c r="A345" i="24"/>
  <c r="A343" i="24"/>
  <c r="A338" i="24"/>
  <c r="A337" i="24"/>
  <c r="A334" i="24"/>
  <c r="A333" i="24"/>
  <c r="A332" i="24"/>
  <c r="A317" i="24"/>
  <c r="A316" i="24"/>
  <c r="A315" i="24"/>
  <c r="A314" i="24"/>
  <c r="A313" i="24"/>
  <c r="A312" i="24"/>
  <c r="A309" i="24"/>
  <c r="A308" i="24"/>
  <c r="A307" i="24"/>
  <c r="A306" i="24"/>
  <c r="A305" i="24"/>
  <c r="A304" i="24"/>
  <c r="A303" i="24"/>
  <c r="A302" i="24"/>
  <c r="A298" i="24"/>
  <c r="A297" i="24"/>
  <c r="A291" i="24"/>
  <c r="A290" i="24"/>
  <c r="A276" i="24"/>
  <c r="A275" i="24"/>
  <c r="A274" i="24"/>
  <c r="A273" i="24"/>
  <c r="A272" i="24"/>
  <c r="A271" i="24"/>
  <c r="A267" i="24"/>
  <c r="A264" i="24"/>
  <c r="A248" i="24"/>
  <c r="A247" i="24"/>
  <c r="A246" i="24"/>
  <c r="A245" i="24"/>
  <c r="A244" i="24"/>
  <c r="A239" i="24"/>
  <c r="A238" i="24"/>
  <c r="A237" i="24"/>
  <c r="A236" i="24"/>
  <c r="A235" i="24"/>
  <c r="A230" i="24"/>
  <c r="A229" i="24"/>
  <c r="A228" i="24"/>
  <c r="A227" i="24"/>
  <c r="A226" i="24"/>
  <c r="A225" i="24"/>
  <c r="A224" i="24"/>
  <c r="A220" i="24"/>
  <c r="A219" i="24"/>
  <c r="A218" i="24"/>
  <c r="A217" i="24"/>
  <c r="A216" i="24"/>
  <c r="A215" i="24"/>
  <c r="A214" i="24"/>
  <c r="A213" i="24"/>
  <c r="A212" i="24"/>
  <c r="A208" i="24"/>
  <c r="A207" i="24"/>
  <c r="A206" i="24"/>
  <c r="A205" i="24"/>
  <c r="A204" i="24"/>
  <c r="A198" i="24"/>
  <c r="A197" i="24"/>
  <c r="A196" i="24"/>
  <c r="A195" i="24"/>
  <c r="A194" i="24"/>
  <c r="A193" i="24"/>
  <c r="A192" i="24"/>
  <c r="A191" i="24"/>
  <c r="A187" i="24"/>
  <c r="A186" i="24"/>
  <c r="A185" i="24"/>
  <c r="A184" i="24"/>
  <c r="A183" i="24"/>
  <c r="A182" i="24"/>
  <c r="A181" i="24"/>
  <c r="A180" i="24"/>
  <c r="A177" i="24"/>
  <c r="A176" i="24"/>
  <c r="A175" i="24"/>
  <c r="A174" i="24"/>
  <c r="A173" i="24"/>
  <c r="A172" i="24"/>
  <c r="A171" i="24"/>
  <c r="A160" i="24"/>
  <c r="A158" i="24"/>
  <c r="A152" i="24"/>
  <c r="A145" i="24"/>
  <c r="A143" i="24"/>
  <c r="A142" i="24"/>
  <c r="A140" i="24"/>
  <c r="A130" i="24"/>
  <c r="A119" i="24"/>
  <c r="A116" i="24"/>
  <c r="A110" i="24"/>
  <c r="A109" i="24"/>
  <c r="A108" i="24"/>
  <c r="A107" i="24"/>
  <c r="A104" i="24"/>
  <c r="A100" i="24"/>
  <c r="A99" i="24"/>
  <c r="A98" i="24"/>
  <c r="A97" i="24"/>
  <c r="A96" i="24"/>
  <c r="A91" i="24"/>
  <c r="A90" i="24"/>
  <c r="A89" i="24"/>
  <c r="A88" i="24"/>
  <c r="A87" i="24"/>
  <c r="A86" i="24"/>
  <c r="A83" i="24"/>
  <c r="A82" i="24"/>
  <c r="A81" i="24"/>
  <c r="A80" i="24"/>
  <c r="A79" i="24"/>
  <c r="A78" i="24"/>
  <c r="A77" i="24"/>
  <c r="A76" i="24"/>
  <c r="A73" i="24"/>
  <c r="A72" i="24"/>
  <c r="A71" i="24"/>
  <c r="A70" i="24"/>
  <c r="A67" i="24"/>
  <c r="A66" i="24"/>
  <c r="A65" i="24"/>
  <c r="A64" i="24"/>
  <c r="A63" i="24"/>
  <c r="A62" i="24"/>
  <c r="A61" i="24"/>
  <c r="A60" i="24"/>
  <c r="A58" i="24"/>
  <c r="A57" i="24"/>
  <c r="A56" i="24"/>
  <c r="A55" i="24"/>
  <c r="A54" i="24"/>
  <c r="A49" i="24"/>
  <c r="A47" i="24"/>
  <c r="A46" i="24"/>
  <c r="A44" i="24"/>
  <c r="A43" i="24"/>
  <c r="A40" i="24"/>
  <c r="A32" i="24"/>
  <c r="A31" i="24"/>
  <c r="A30" i="24"/>
  <c r="A29" i="24"/>
  <c r="A28" i="24"/>
  <c r="A27" i="24"/>
  <c r="A26" i="24"/>
  <c r="A25" i="24"/>
  <c r="A24" i="24"/>
  <c r="A23" i="24"/>
  <c r="A22" i="24"/>
  <c r="A18" i="24"/>
  <c r="A17" i="24"/>
  <c r="A16" i="24"/>
  <c r="A15" i="24"/>
  <c r="A14" i="24"/>
  <c r="A13" i="24"/>
  <c r="A12" i="24"/>
  <c r="A11" i="24"/>
  <c r="A10" i="24"/>
  <c r="A9" i="24"/>
  <c r="A8" i="24"/>
  <c r="A7" i="24"/>
</calcChain>
</file>

<file path=xl/sharedStrings.xml><?xml version="1.0" encoding="utf-8"?>
<sst xmlns="http://schemas.openxmlformats.org/spreadsheetml/2006/main" count="4400" uniqueCount="2755">
  <si>
    <t>Arrays</t>
  </si>
  <si>
    <t>Easy</t>
  </si>
  <si>
    <t xml:space="preserve">-          https://leetcode.com/problems/roman-to-integer/  </t>
  </si>
  <si>
    <t>-          https://leetcode.com/problems/valid-parentheses/</t>
  </si>
  <si>
    <t>-          https://leetcode.com/problems/remove-duplicates-from-sorted-array/</t>
  </si>
  <si>
    <t>-          https://leetcode.com/problems/remove-element/</t>
  </si>
  <si>
    <t>-          https://leetcode.com/problems/best-time-to-buy-and-sell-stock/</t>
  </si>
  <si>
    <t>-          https://leetcode.com/problems/best-time-to-buy-and-sell-stock-ii/</t>
  </si>
  <si>
    <t>-          https://leetcode.com/problems/intersection-of-two-arrays-ii/</t>
  </si>
  <si>
    <t>-          https://leetcode.com/problems/single-number/</t>
  </si>
  <si>
    <t>-          https://leetcode.com/problems/contains-duplicate/</t>
  </si>
  <si>
    <t>-          https://leetcode.com/problems/plus-one/</t>
  </si>
  <si>
    <t>-          https://leetcode.com/problems/move-zeroes/</t>
  </si>
  <si>
    <t>-          https://leetcode.com/problems/rotate-image/</t>
  </si>
  <si>
    <t>Medium</t>
  </si>
  <si>
    <t>-          https://leetcode.com/problems/3sum/ Done</t>
  </si>
  <si>
    <t>-          https://leetcode.com/problems/4sum/</t>
  </si>
  <si>
    <t>-          https://leetcode.com/problems/find-first-and-last-position-of-element-in-sorted-array/  Done</t>
  </si>
  <si>
    <t>-          https://leetcode.com/problems/group-anagrams/  Done</t>
  </si>
  <si>
    <t>-          https://leetcode.com/problems/reduce-array-size-to-the-half/ Done</t>
  </si>
  <si>
    <t>-          https://leetcode.com/problems/merge-intervals/  Done</t>
  </si>
  <si>
    <t>Linked list</t>
  </si>
  <si>
    <t>-          https://leetcode.com/problems/delete-node-in-a-linked-list/</t>
  </si>
  <si>
    <t>-          https://leetcode.com/problems/remove-nth-node-from-end-of-list/</t>
  </si>
  <si>
    <t>-          https://leetcode.com/problems/merge-two-sorted-lists/</t>
  </si>
  <si>
    <t>-          https://leetcode.com/problems/palindrome-linked-list/</t>
  </si>
  <si>
    <t>-          https://leetcode.com/problems/linked-list-cycle/</t>
  </si>
  <si>
    <t>-          https://leetcode.com/problems/intersection-of-two-linked-lists/</t>
  </si>
  <si>
    <t>-          https://leetcode.com/problems/remove-linked-list-elements/</t>
  </si>
  <si>
    <t>-          https://leetcode.com/problems/middle-of-the-linked-list/</t>
  </si>
  <si>
    <t>-          https://leetcode.com/problems/merge-k-sorted-lists/</t>
  </si>
  <si>
    <t>Binary search</t>
  </si>
  <si>
    <t>-          https://leetcode.com/problems/binary-search/</t>
  </si>
  <si>
    <t>-          https://leetcode.com/problems/intersection-of-two-arrays/</t>
  </si>
  <si>
    <t>-          https://leetcode.com/problems/first-bad-version/</t>
  </si>
  <si>
    <t>-          https://leetcode.com/problems/arranging-coins/</t>
  </si>
  <si>
    <t>-          https://leetcode.com/problems/search-insert-position/</t>
  </si>
  <si>
    <t>-          https://leetcode.com/problems/search-in-rotated-sorted-array/  Done</t>
  </si>
  <si>
    <t>-          https://leetcode.com/problems/find-first-and-last-position-of-element-in-sorted-array/ Done</t>
  </si>
  <si>
    <t>-          https://leetcode.com/problems/kth-smallest-element-in-a-bst/</t>
  </si>
  <si>
    <t>-          https://leetcode.com/problems/find-peak-element/</t>
  </si>
  <si>
    <t>-          https://leetcode.com/problems/split-array-largest-sum/</t>
  </si>
  <si>
    <t xml:space="preserve">Sliding window </t>
  </si>
  <si>
    <t>Read</t>
  </si>
  <si>
    <t>-          Leetcode Pattern 2 | Sliding Windows for Strings | by csgator | Leetcode Patterns</t>
  </si>
  <si>
    <t>Easy/Medium</t>
  </si>
  <si>
    <t>-          https://leetcode.com/problems/longest-substring-without-repeating-characters/</t>
  </si>
  <si>
    <t>-          https://leetcode.com/problems/find-all-anagrams-in-a-string/description/</t>
  </si>
  <si>
    <t>-          https://leetcode.com/problems/minimum-window-substring/description/</t>
  </si>
  <si>
    <t>-          https://leetcode.com/problems/count-number-of-nice-subarrays/</t>
  </si>
  <si>
    <t>-          https://leetcode.com/problems/fruit-into-baskets/</t>
  </si>
  <si>
    <t>2 pointers</t>
  </si>
  <si>
    <t>-          https://leetcode.com/problems/maximum-ascending-subarray-sum/</t>
  </si>
  <si>
    <t>-          https://leetcode.com/problems/backspace-string-compare/</t>
  </si>
  <si>
    <t>-          https://leetcode.com/problems/long-pressed-name/</t>
  </si>
  <si>
    <t>-          https://leetcode.com/problems/max-consecutive-ones-iii/</t>
  </si>
  <si>
    <t>-          https://leetcode.com/problems/container-with-most-water/</t>
  </si>
  <si>
    <t>Stacks, Queues</t>
  </si>
  <si>
    <r>
      <t>-</t>
    </r>
    <r>
      <rPr>
        <sz val="7"/>
        <color theme="1"/>
        <rFont val="Times New Roman"/>
        <family val="1"/>
      </rPr>
      <t xml:space="preserve">          </t>
    </r>
    <r>
      <rPr>
        <sz val="11"/>
        <color theme="1"/>
        <rFont val="Google Sans"/>
      </rPr>
      <t>Easy</t>
    </r>
  </si>
  <si>
    <t>-          https://leetcode.com/problems/implement-queue-using-stacks/</t>
  </si>
  <si>
    <t>-          https://leetcode.com/problems/min-stack/</t>
  </si>
  <si>
    <r>
      <t>-</t>
    </r>
    <r>
      <rPr>
        <sz val="7"/>
        <color theme="1"/>
        <rFont val="Times New Roman"/>
        <family val="1"/>
      </rPr>
      <t xml:space="preserve">          </t>
    </r>
    <r>
      <rPr>
        <sz val="11"/>
        <color theme="1"/>
        <rFont val="Google Sans"/>
      </rPr>
      <t>Medium</t>
    </r>
  </si>
  <si>
    <t>-          https://leetcode.com/problems/design-circular-queue/</t>
  </si>
  <si>
    <t>-          https://leetcode.com/problems/decode-string/</t>
  </si>
  <si>
    <t>-          https://leetcode.com/problems/open-the-lock/</t>
  </si>
  <si>
    <t>-          https://leetcode.com/problems/daily-temperatures/</t>
  </si>
  <si>
    <t>-          https://leetcode.com/problems/minimum-add-to-make-parentheses-valid/</t>
  </si>
  <si>
    <t>BFS, DFS</t>
  </si>
  <si>
    <t>-          Leetcode Pattern 1 | BFS + DFS == 25% of the problems — part 1</t>
  </si>
  <si>
    <t>-          Leetcode Pattern 1 | DFS + BFS == 25% of the problems — part 2</t>
  </si>
  <si>
    <t>Questions</t>
  </si>
  <si>
    <t>-          https://leetcode.com/problems/flood-fill/</t>
  </si>
  <si>
    <t>-          https://leetcode.com/problems/binary-tree-preorder-traversal/</t>
  </si>
  <si>
    <t>-          https://leetcode.com/problems/number-of-islands/</t>
  </si>
  <si>
    <t>-          https://leetcode.com/problems/walls-and-gates/</t>
  </si>
  <si>
    <t>-          https://leetcode.com/problems/max-area-of-island/</t>
  </si>
  <si>
    <t>-          https://leetcode.com/problems/number-of-provinces/</t>
  </si>
  <si>
    <t>-          https://leetcode.com/problems/perfect-squares/</t>
  </si>
  <si>
    <t>-          https://leetcode.com/problems/course-schedule/</t>
  </si>
  <si>
    <t>-          https://www.geeksforgeeks.org/detect-cycle-undirected-graph/</t>
  </si>
  <si>
    <t>-          https://leetcode.com/problems/word-ladder/</t>
  </si>
  <si>
    <t>-          https://leetcode.com/problems/01-matrix/</t>
  </si>
  <si>
    <t>-          https://leetcode.com/problems/rotting-oranges/</t>
  </si>
  <si>
    <t>-          https://leetcode.com/problems/all-paths-from-source-to-target/</t>
  </si>
  <si>
    <t>-          https://leetcode.com/problems/number-of-closed-islands/</t>
  </si>
  <si>
    <t>Recursion</t>
  </si>
  <si>
    <t>-          509. Fibonacci Number</t>
  </si>
  <si>
    <t>-          Reverse String</t>
  </si>
  <si>
    <t>-          24. Swap Nodes in Pairs</t>
  </si>
  <si>
    <t>-          206. Reverse Linked List</t>
  </si>
  <si>
    <t>-          Leetcode #700 Search in a Binary Search Tree</t>
  </si>
  <si>
    <t>-          70. Climbing Stairs</t>
  </si>
  <si>
    <t>-          Leetcode #50 Pow(x, n)</t>
  </si>
  <si>
    <t>Backtracking</t>
  </si>
  <si>
    <t>-          Leetcode Pattern 3 | Backtracking | by csgator | Leetcode Patterns</t>
  </si>
  <si>
    <t>-          A general approach to backtracking questions in Java (Subsets, Permutations, Combination Sum, Palindrome Partitioning)</t>
  </si>
  <si>
    <t>-          Word Search</t>
  </si>
  <si>
    <t>-          Leetcode #78 Subsets</t>
  </si>
  <si>
    <t>-          90. Subsets II</t>
  </si>
  <si>
    <t>-          Letter Case Permutation</t>
  </si>
  <si>
    <t>-          39. Combination Sum</t>
  </si>
  <si>
    <t>-          17. Letter Combinations of a Phone Number</t>
  </si>
  <si>
    <t>-          Combinations</t>
  </si>
  <si>
    <t>-          Leetcode : Combination Sum II</t>
  </si>
  <si>
    <t>-          216. Combination Sum III</t>
  </si>
  <si>
    <t>-          Combination Sum IV</t>
  </si>
  <si>
    <t>-          46. Permutations</t>
  </si>
  <si>
    <t>-          47. Permutations II</t>
  </si>
  <si>
    <t>-          31. Next Permutation</t>
  </si>
  <si>
    <t>-          51. N-Queens</t>
  </si>
  <si>
    <t>Trees</t>
  </si>
  <si>
    <t>-          Leetcode Pattern 0 | Iterative traversals on Trees | by csgator | Leetcode Patterns</t>
  </si>
  <si>
    <t>-          https://leetcode.com/problems/binary-tree-inorder-traversal/</t>
  </si>
  <si>
    <t>-          https://leetcode.com/problems/binary-tree-postorder-traversal/</t>
  </si>
  <si>
    <t>-          https://leetcode.com/problems/validate-binary-search-tree/</t>
  </si>
  <si>
    <t>-          https://leetcode.com/problems/minimum-distance-between-bst-nodes/</t>
  </si>
  <si>
    <t>-          https://leetcode.com/problems/symmetric-tree/</t>
  </si>
  <si>
    <t>-          https://leetcode.com/problems/same-tree/</t>
  </si>
  <si>
    <t>-          https://leetcode.com/problems/path-sum/</t>
  </si>
  <si>
    <t>-          https://leetcode.com/problems/maximum-depth-of-binary-tree/</t>
  </si>
  <si>
    <t>-          https://leetcode.com/problems/convert-sorted-array-to-binary-search-tree/</t>
  </si>
  <si>
    <t>-          https://leetcode.com/problems/binary-search-tree-iterator/</t>
  </si>
  <si>
    <t>-          https://leetcode.com/problems/unique-binary-search-trees/</t>
  </si>
  <si>
    <t>-          https://leetcode.com/problems/serialize-and-deserialize-bst/</t>
  </si>
  <si>
    <t>-          https://leetcode.com/problems/binary-tree-right-side-view/</t>
  </si>
  <si>
    <t>-          https://leetcode.com/problems/binary-tree-level-order-traversal/</t>
  </si>
  <si>
    <t>-          https://leetcode.com/problems/binary-tree-level-order-traversal-ii/</t>
  </si>
  <si>
    <t xml:space="preserve">-          https://leetcode.com/problems/binary-tree-zigzag-level-order-traversal/ </t>
  </si>
  <si>
    <t>Dynamic programming</t>
  </si>
  <si>
    <t>-          https://leetcode.com/problems/maximum-subarray/</t>
  </si>
  <si>
    <t>-          https://leetcode.com/problems/fibonacci-number/</t>
  </si>
  <si>
    <t>-          https://leetcode.com/problems/climbing-stairs/</t>
  </si>
  <si>
    <t>-          https://leetcode.com/problems/min-cost-climbing-stairs/</t>
  </si>
  <si>
    <t>Graphs</t>
  </si>
  <si>
    <t>-          https://leetcode.com/problems/employee-importance/</t>
  </si>
  <si>
    <t>-          https://leetcode.com/problems/find-the-town-judge/</t>
  </si>
  <si>
    <t>-          https://leetcode.com/problems/course-schedule-ii/</t>
  </si>
  <si>
    <t>-          https://leetcode.com/problems/redundant-connection/</t>
  </si>
  <si>
    <t>-          https://leetcode.com/problems/surrounded-regions/</t>
  </si>
  <si>
    <t>-          https://leetcode.com/problems/accounts-merge/</t>
  </si>
  <si>
    <t>-          https://leetcode.com/problems/network-delay-time/</t>
  </si>
  <si>
    <t>-          https://leetcode.com/problems/is-graph-bipartite/</t>
  </si>
  <si>
    <t>-          https://leetcode.com/problems/find-eventual-safe-states/</t>
  </si>
  <si>
    <t>-          https://leetcode.com/problems/keys-and-rooms/</t>
  </si>
  <si>
    <t>-          https://leetcode.com/problems/possible-bipartition/</t>
  </si>
  <si>
    <t>-          https://leetcode.com/problems/most-stones-removed-with-same-row-or-column/</t>
  </si>
  <si>
    <t>-          https://leetcode.com/problems/number-of-operations-to-make-network-connected/</t>
  </si>
  <si>
    <t>Additional questions</t>
  </si>
  <si>
    <t>-          https://leetcode.com/problems/longest-common-prefix/</t>
  </si>
  <si>
    <t>-          https://leetcode.com/problems/implement-trie-prefix-tree/</t>
  </si>
  <si>
    <t>Random</t>
  </si>
  <si>
    <t>-          https://leetcode.com/explore/</t>
  </si>
  <si>
    <t>Videos</t>
  </si>
  <si>
    <t>Some long videos, to revise or study in one long stretch!</t>
  </si>
  <si>
    <t>-          Data Structures Easy to Advanced Course - Full Tutorial from a Google Engineer</t>
  </si>
  <si>
    <t>-          Introduction to Data Structures &amp; Algorithms | Course  Details &amp; Prerequisites</t>
  </si>
  <si>
    <t>-          Algorithms Course - Graph Theory Tutorial from a Google Engineer</t>
  </si>
  <si>
    <t>Video Solution</t>
  </si>
  <si>
    <t>Category</t>
  </si>
  <si>
    <t>Name</t>
  </si>
  <si>
    <t>Link</t>
  </si>
  <si>
    <t>Notes</t>
  </si>
  <si>
    <t>https://youtu.be/KLlXCFG5TnA</t>
  </si>
  <si>
    <t>Two Sum</t>
  </si>
  <si>
    <t>https://leetcode.com/problems/two-sum/</t>
  </si>
  <si>
    <t>use hash map to instantly check for difference value, map will add index of last occurrence of a num, don’t use same element twice;</t>
  </si>
  <si>
    <t>https://youtu.be/1pkOgXD63yU</t>
  </si>
  <si>
    <t>Best Time to Buy and Sell Stock</t>
  </si>
  <si>
    <t>https://leetcode.com/problems/best-time-to-buy-and-sell-stock/</t>
  </si>
  <si>
    <t>find local min and search for local max, sliding window;</t>
  </si>
  <si>
    <t>https://youtu.be/3OamzN90kPg</t>
  </si>
  <si>
    <t>Contains Duplicate</t>
  </si>
  <si>
    <t>https://leetcode.com/problems/contains-duplicate/</t>
  </si>
  <si>
    <t>hashset to get unique values in array, to check for duplicates easily</t>
  </si>
  <si>
    <t>https://youtu.be/bNvIQI2wAjk</t>
  </si>
  <si>
    <t>Product of Array Except Self</t>
  </si>
  <si>
    <t>https://leetcode.com/problems/product-of-array-except-self/</t>
  </si>
  <si>
    <t>make two passes, first in-order, second in-reverse, to compute products</t>
  </si>
  <si>
    <t>https://youtu.be/5WZl3MMT0Eg</t>
  </si>
  <si>
    <t>Maximum Subarray</t>
  </si>
  <si>
    <t>https://leetcode.com/problems/maximum-subarray/</t>
  </si>
  <si>
    <t>pattern: prev subarray cant be negative, dynamic programming: compute max sum for each prefix</t>
  </si>
  <si>
    <t>https://youtu.be/lXVy6YWFcRM</t>
  </si>
  <si>
    <t>Maximum Product Subarray</t>
  </si>
  <si>
    <t>https://leetcode.com/problems/maximum-product-subarray/</t>
  </si>
  <si>
    <t>dp: compute max and max-abs-val for each prefix subarr;</t>
  </si>
  <si>
    <t>https://youtu.be/nIVW4P8b1VA</t>
  </si>
  <si>
    <t>Find Minimum in Rotated Sorted Array</t>
  </si>
  <si>
    <t>https://leetcode.com/problems/find-minimum-in-rotated-sorted-array/</t>
  </si>
  <si>
    <t>check if half of array is sorted in order to find pivot, arr is guaranteed to be in at most two sorted subarrays</t>
  </si>
  <si>
    <t>https://youtu.be/U8XENwh8Oy8</t>
  </si>
  <si>
    <t>Search in Rotated Sorted Array</t>
  </si>
  <si>
    <t>https://leetcode.com/problems/search-in-rotated-sorted-array/</t>
  </si>
  <si>
    <t>at most two sorted halfs, mid will be apart of left sorted or right sorted, if target is in range of sorted portion then search it, otherwise search other half</t>
  </si>
  <si>
    <t>https://youtu.be/jzZsG8n2R9A</t>
  </si>
  <si>
    <t>3Sum</t>
  </si>
  <si>
    <t>https://leetcode.com/problems/3sum/</t>
  </si>
  <si>
    <t>sort input, for each first element, find next two where -a = b+c, if a=prevA, skip a, if b=prevB skip b to elim duplicates; to find b,c use two pointers, left/right on remaining list;</t>
  </si>
  <si>
    <t>https://youtu.be/UuiTKBwPgAo</t>
  </si>
  <si>
    <t>Container With Most Water</t>
  </si>
  <si>
    <t>https://leetcode.com/problems/container-with-most-water/</t>
  </si>
  <si>
    <t>shrinking window, left/right initially at endpoints, shift the pointer with min height;</t>
  </si>
  <si>
    <t>Binary</t>
  </si>
  <si>
    <t>Sum of Two Integers</t>
  </si>
  <si>
    <t>https://leetcode.com/problems/sum-of-two-integers/</t>
  </si>
  <si>
    <t>add bit by bit, be mindful of carry, after adding, if carry is still 1, then add it as well;</t>
  </si>
  <si>
    <t>https://youtu.be/5Km3utixwZs</t>
  </si>
  <si>
    <t>Number of 1 Bits</t>
  </si>
  <si>
    <t>https://leetcode.com/problems/number-of-1-bits/</t>
  </si>
  <si>
    <t>modulo, and dividing n; mod and div are expensive, to divide use bit shift, instead of mod to get 1's place use bitwise &amp; 1;</t>
  </si>
  <si>
    <t>https://youtu.be/RyBM56RIWrM</t>
  </si>
  <si>
    <t>Counting Bits</t>
  </si>
  <si>
    <t>https://leetcode.com/problems/counting-bits/</t>
  </si>
  <si>
    <t>write out result for num=16 to figure out pattern; res[i] = res[i - offset], where offset is the biggest power of 2 &lt;= I;</t>
  </si>
  <si>
    <t>https://youtu.be/WnPLSRLSANE</t>
  </si>
  <si>
    <t>Missing Number</t>
  </si>
  <si>
    <t>https://leetcode.com/problems/missing-number/</t>
  </si>
  <si>
    <t>compute expected sum - real sum; xor n with each index and value;</t>
  </si>
  <si>
    <t>https://youtu.be/UcoN6UjAI64</t>
  </si>
  <si>
    <t>Reverse Bits</t>
  </si>
  <si>
    <t>https://leetcode.com/problems/reverse-bits/</t>
  </si>
  <si>
    <t>reverse each of 32 bits;</t>
  </si>
  <si>
    <t>https://youtu.be/Y0lT9Fck7qI</t>
  </si>
  <si>
    <t>Dynamic Programming</t>
  </si>
  <si>
    <t>Climbing Stairs</t>
  </si>
  <si>
    <t>https://leetcode.com/problems/climbing-stairs/</t>
  </si>
  <si>
    <t>subproblem find (n-1) and (n-2), sum = n;</t>
  </si>
  <si>
    <t>https://youtu.be/H9bfqozjoqs</t>
  </si>
  <si>
    <t>https://leetcode.com/problems/coin-change/</t>
  </si>
  <si>
    <t>top-down: recursive dfs, for amount, branch for each coin, cache to store prev coin_count for each amount; bottom-up: compute coins for amount = 1, up until n, using for each coin (amount - coin), cache prev values</t>
  </si>
  <si>
    <t>https://youtu.be/cjWnW0hdF1Y</t>
  </si>
  <si>
    <t>Longest Increasing Subsequence</t>
  </si>
  <si>
    <t>https://leetcode.com/problems/longest-increasing-subsequence/</t>
  </si>
  <si>
    <t>recursive: foreach num, get subseq with num and without num, only include num if prev was less, cache solution of each; dp=subseq length which must end with each num, curr num must be after a prev dp or by itself;</t>
  </si>
  <si>
    <t>https://youtu.be/Ua0GhsJSlWM</t>
  </si>
  <si>
    <t>Longest Common Subsequence</t>
  </si>
  <si>
    <t>https://leetcode.com/problems/longest-common-subsequence/</t>
  </si>
  <si>
    <t>recursive: if first chars are equal find lcs of remaining of each, else max of: lcs of first and remain of 2nd and lcs of 2nd remain of first, cache result; nested forloop to compute the cache without recursion;</t>
  </si>
  <si>
    <t>https://youtu.be/Sx9NNgInc3A</t>
  </si>
  <si>
    <t>Word Break Problem</t>
  </si>
  <si>
    <t>https://leetcode.com/problems/word-break/</t>
  </si>
  <si>
    <t>for each prefix, if prefix is in dict and wordbreak(remaining str)=True, then return True, cache result of wordbreak;</t>
  </si>
  <si>
    <t>https://youtu.be/GBKI9VSKdGg</t>
  </si>
  <si>
    <t>Combination Sum</t>
  </si>
  <si>
    <t>https://leetcode.com/problems/combination-sum/</t>
  </si>
  <si>
    <t>visualize the decision tree, base case is curSum = or &gt; target, each candidate can have children of itself or elements to right of it inorder to elim duplicate solutions;</t>
  </si>
  <si>
    <t>https://youtu.be/73r3KWiEvyk</t>
  </si>
  <si>
    <t>House Robber</t>
  </si>
  <si>
    <t>https://leetcode.com/problems/house-robber/</t>
  </si>
  <si>
    <t>for each num, get max of prev subarr, or num + prev subarr not including last element, store results of prev, and prev not including last element</t>
  </si>
  <si>
    <t>https://youtu.be/rWAJCfYYOvM</t>
  </si>
  <si>
    <t>House Robber II</t>
  </si>
  <si>
    <t>https://leetcode.com/problems/house-robber-ii/</t>
  </si>
  <si>
    <t>subarr = arr without first &amp; last, get max of subarr, then pick which of first/last should be added to it</t>
  </si>
  <si>
    <t>https://youtu.be/6aEyTjOwlJU</t>
  </si>
  <si>
    <t>Decode Ways</t>
  </si>
  <si>
    <t>https://leetcode.com/problems/decode-ways/</t>
  </si>
  <si>
    <t>can cur char be decoded in one or two ways? Recursion -&gt; cache -&gt; iterative dp solution, a lot of edge cases to determine, 52, 31, 29, 10, 20 only decoded one way, 11, 26 decoded two ways</t>
  </si>
  <si>
    <t>https://youtu.be/IlEsdxuD4lY</t>
  </si>
  <si>
    <t>Unique Paths</t>
  </si>
  <si>
    <t>https://leetcode.com/problems/unique-paths/</t>
  </si>
  <si>
    <t>work backwards from solution, store paths for each position in grid, to further optimize, we don’t store whole grid, only need to store prev row;</t>
  </si>
  <si>
    <t>https://youtu.be/Yan0cv2cLy8</t>
  </si>
  <si>
    <t>Jump Game</t>
  </si>
  <si>
    <t>https://leetcode.com/problems/jump-game/</t>
  </si>
  <si>
    <t>visualize the recursive tree, cache solution for O(n) time/mem complexity, iterative is O(1) mem, just iterate backwards to see if element can reach goal node, if yes, then set it equal to goal node, continue;</t>
  </si>
  <si>
    <t>https://youtu.be/mQeF6bN8hMk</t>
  </si>
  <si>
    <t>Graph</t>
  </si>
  <si>
    <t>Clone Graph</t>
  </si>
  <si>
    <t>https://leetcode.com/problems/clone-graph/</t>
  </si>
  <si>
    <t>recursive dfs, hashmap for visited nodes</t>
  </si>
  <si>
    <t>https://youtu.be/EgI5nU9etnU</t>
  </si>
  <si>
    <t>Course Schedule</t>
  </si>
  <si>
    <t>https://leetcode.com/problems/course-schedule/</t>
  </si>
  <si>
    <t>build adjacentcy_list with edges, run dfs on each V, if while dfs on V we see V again, then loop exists, otherwise V isnt in a loop, 3 states= not visited, visited, still visiting</t>
  </si>
  <si>
    <t>https://youtu.be/s-VkcjHqkGI</t>
  </si>
  <si>
    <t>Pacific Atlantic Water Flow</t>
  </si>
  <si>
    <t>https://leetcode.com/problems/pacific-atlantic-water-flow/</t>
  </si>
  <si>
    <t>dfs each cell, keep track of visited, and track which reach pac, atl; dfs on cells adjacent to pac, atl, find overlap of cells that are visited by both pac and atl cells;</t>
  </si>
  <si>
    <t>https://youtu.be/pV2kpPD66nE</t>
  </si>
  <si>
    <t>Number of Islands</t>
  </si>
  <si>
    <t>https://leetcode.com/problems/number-of-islands/</t>
  </si>
  <si>
    <t>foreach cell, if cell is 1 and unvisited run dfs, increment cound and marking each contigous 1 as visited</t>
  </si>
  <si>
    <t>https://youtu.be/P6RZZMu_maU</t>
  </si>
  <si>
    <t>Longest Consecutive Sequence</t>
  </si>
  <si>
    <t>https://leetcode.com/problems/longest-consecutive-sequence/</t>
  </si>
  <si>
    <t>use bruteforce and try to optimize, consider the max subseq containing each num; add each num to hashset, for each num if num-1 doesn’t exist, count the consecutive nums after num, ie num+1; there is also a union-find solution;</t>
  </si>
  <si>
    <t>https://youtu.be/6kTZYvNNyps</t>
  </si>
  <si>
    <t>Alien Dictionary (Leetcode Premium)</t>
  </si>
  <si>
    <t>https://leetcode.com/problems/alien-dictionary/</t>
  </si>
  <si>
    <t>chars of a word not in order, the words are in order, find adjacency list of each unique char by iterating through adjacent words and finding first chars that are different, run topsort on graph and do loop detection;</t>
  </si>
  <si>
    <t>https://youtu.be/bXsUuownnoQ</t>
  </si>
  <si>
    <t>Graph Valid Tree (Leetcode Premium)</t>
  </si>
  <si>
    <t>https://leetcode.com/problems/graph-valid-tree/</t>
  </si>
  <si>
    <t>union find, if union return false, loop exists, at end size must equal n, or its not connected; dfs to get size and check for loop, since each edge is double, before dfs on neighbor of N, remove N from neighbor list of neighbor;</t>
  </si>
  <si>
    <t>https://youtu.be/8f1XPm4WOUc</t>
  </si>
  <si>
    <t>Number of Connected Components in an Undirected Graph (Leetcode Premium)</t>
  </si>
  <si>
    <t>https://leetcode.com/problems/number-of-connected-components-in-an-undirected-graph/</t>
  </si>
  <si>
    <t>dfs on each node that hasn’t been visited, increment component count, adjacency list; bfs and union find are possible;</t>
  </si>
  <si>
    <t>https://youtu.be/A8NUOmlwOlM</t>
  </si>
  <si>
    <t>Interval</t>
  </si>
  <si>
    <t>Insert Interval</t>
  </si>
  <si>
    <t>https://leetcode.com/problems/insert-interval/</t>
  </si>
  <si>
    <t>insert new interval in order, then merge intervals; newinterval could only merge with one interval that comes before it, then add remaining intervals;</t>
  </si>
  <si>
    <t>https://youtu.be/44H3cEC2fFM</t>
  </si>
  <si>
    <t>Merge Intervals</t>
  </si>
  <si>
    <t>https://leetcode.com/problems/merge-intervals/</t>
  </si>
  <si>
    <t>sort each interval, overlapping intervals should be adjacent, iterate and build solution; also graph method, less efficient, more complicated</t>
  </si>
  <si>
    <t>https://youtu.be/nONCGxWoUfM</t>
  </si>
  <si>
    <t>Non-overlapping Intervals</t>
  </si>
  <si>
    <t>https://leetcode.com/problems/non-overlapping-intervals/</t>
  </si>
  <si>
    <t>instead of removing, count how max num of intervals you can include, sort intervals, dp to compute max intervals up until the i-th interval;</t>
  </si>
  <si>
    <t>https://youtu.be/PaJxqZVPhbg</t>
  </si>
  <si>
    <t>Meeting Rooms (Leetcode Premium)</t>
  </si>
  <si>
    <t>https://leetcode.com/problems/meeting-rooms/</t>
  </si>
  <si>
    <t>sort intervals by start time, if second interval doesn’t overlap with first, then third def wont overlap with first;</t>
  </si>
  <si>
    <t>https://youtu.be/FdzJmTCVyJU</t>
  </si>
  <si>
    <t>Meeting Rooms II (Leetcode Premium)</t>
  </si>
  <si>
    <t>https://leetcode.com/problems/meeting-rooms-ii/</t>
  </si>
  <si>
    <t>we care about the points in time where we are starting/ending a meeting, we already are given those, just separate start/end and traverse counting num of meetings going at these points in time; for each meeting check if a prev meeting has finished before curr started, using min heap;</t>
  </si>
  <si>
    <t>https://youtu.be/G0_I-ZF0S38</t>
  </si>
  <si>
    <t>Linked List</t>
  </si>
  <si>
    <t>Reverse a Linked List</t>
  </si>
  <si>
    <t>https://leetcode.com/problems/reverse-linked-list/</t>
  </si>
  <si>
    <t>iterate through maintaining cur and prev; recursively reverse, return new head of list</t>
  </si>
  <si>
    <t>https://youtu.be/gBTe7lFR3vc</t>
  </si>
  <si>
    <t>Detect Cycle in a Linked List</t>
  </si>
  <si>
    <t>https://leetcode.com/problems/linked-list-cycle/</t>
  </si>
  <si>
    <t>dict to remember visited nodes; two pointers at different speeds, if they meet there is loop</t>
  </si>
  <si>
    <t>https://youtu.be/XIdigk956u0</t>
  </si>
  <si>
    <t>Merge Two Sorted Lists</t>
  </si>
  <si>
    <t>https://leetcode.com/problems/merge-two-sorted-lists/</t>
  </si>
  <si>
    <t>insert each node from one list into the other</t>
  </si>
  <si>
    <t>https://youtu.be/q5a5OiGbT6Q</t>
  </si>
  <si>
    <t>Merge K Sorted Lists</t>
  </si>
  <si>
    <t>https://leetcode.com/problems/merge-k-sorted-lists/</t>
  </si>
  <si>
    <t>divied and conquer, merge lists, N totalnodes, k-lists, O(N*logk). For each list, find min val, insert it into list, use priorityQ to optimize finding min O(N*logk)</t>
  </si>
  <si>
    <t>https://youtu.be/XVuQxVej6y8</t>
  </si>
  <si>
    <t>Remove Nth Node From End Of List</t>
  </si>
  <si>
    <t>https://leetcode.com/problems/remove-nth-node-from-end-of-list/</t>
  </si>
  <si>
    <t>use dummy node at head of list, compute len of list; two pointers, second has offset of n from first;</t>
  </si>
  <si>
    <t>https://youtu.be/S5bfdUTrKLM</t>
  </si>
  <si>
    <t>Reorder List</t>
  </si>
  <si>
    <t>https://leetcode.com/problems/reorder-list/</t>
  </si>
  <si>
    <t>reverse second half of list, then easily reorder it; non-optimal way is to store list in array;</t>
  </si>
  <si>
    <t>https://youtu.be/T41rL0L3Pnw</t>
  </si>
  <si>
    <t>Matrix</t>
  </si>
  <si>
    <t>Set Matrix Zeroes</t>
  </si>
  <si>
    <t>https://leetcode.com/problems/set-matrix-zeroes/</t>
  </si>
  <si>
    <t>use sets to keep track of all rows, cols to zero out, after, for each num if it is in a zero row or col then change it to 0; flag first cell in row, and col to mark row/col that needs to be zeroed;</t>
  </si>
  <si>
    <t>https://youtu.be/BJnMZNwUk1M</t>
  </si>
  <si>
    <t>Spiral Matrix</t>
  </si>
  <si>
    <t>https://leetcode.com/problems/spiral-matrix/</t>
  </si>
  <si>
    <t>keep track of visited cells; keep track of boundaries, layer-by-layer;</t>
  </si>
  <si>
    <t>https://youtu.be/fMSJSS7eO1w</t>
  </si>
  <si>
    <t>Rotate Image</t>
  </si>
  <si>
    <t>https://leetcode.com/problems/rotate-image/</t>
  </si>
  <si>
    <t>rotate layer-by-layer, use that it's a square as advantage, rotate positions in reverse order, store a in temp, a = b, b = c, c = d, d = temp;</t>
  </si>
  <si>
    <t>https://youtu.be/pfiQ_PS1g8E</t>
  </si>
  <si>
    <t>Word Search</t>
  </si>
  <si>
    <t>https://leetcode.com/problems/word-search/</t>
  </si>
  <si>
    <t>dfs on each cell, for each search remember visited cells, and remove cur visited cell right before you return from dfs;</t>
  </si>
  <si>
    <t>https://youtu.be/wiGpQwVHdE0</t>
  </si>
  <si>
    <t>String</t>
  </si>
  <si>
    <t>Longest Substring Without Repeating Characters</t>
  </si>
  <si>
    <t>https://leetcode.com/problems/longest-substring-without-repeating-characters/</t>
  </si>
  <si>
    <t>sliding window, if we see same char twice within curr window, shift start position;</t>
  </si>
  <si>
    <t>https://youtu.be/gqXU1UyA8pk</t>
  </si>
  <si>
    <t>Longest Repeating Character Replacement</t>
  </si>
  <si>
    <t>https://leetcode.com/problems/longest-repeating-character-replacement/</t>
  </si>
  <si>
    <t>PAY ATTENTION: limited to chars A-Z; for each capital char, check if it could create the longest repeating substr, use sliding window to optimize; check if windowlen=1 works, if yes, increment len, if not, shift window right;</t>
  </si>
  <si>
    <t>https://youtu.be/jSto0O4AJbM</t>
  </si>
  <si>
    <t>Minimum Window Substring</t>
  </si>
  <si>
    <t>https://leetcode.com/problems/minimum-window-substring/</t>
  </si>
  <si>
    <t>need is num of unique char in T, HAVE is num of char we have valid count for, sliding window, move right until valid, if valid, increment left until invalid, to check validity keep track if the count of each unique char is satisfied;</t>
  </si>
  <si>
    <t>https://youtu.be/9UtInBqnCgA</t>
  </si>
  <si>
    <t>Valid Anagram</t>
  </si>
  <si>
    <t>https://leetcode.com/problems/valid-anagram/</t>
  </si>
  <si>
    <t>hashmap to count each char in str1, decrement for str2;</t>
  </si>
  <si>
    <t>https://youtu.be/vzdNOK2oB2E</t>
  </si>
  <si>
    <t>Group Anagrams</t>
  </si>
  <si>
    <t>https://leetcode.com/problems/group-anagrams/</t>
  </si>
  <si>
    <t>for each of 26 chars, use count of each char in each word as tuple for key in dict, value is the list of anagrams;</t>
  </si>
  <si>
    <t>https://youtu.be/WTzjTskDFMg</t>
  </si>
  <si>
    <t>Valid Parentheses</t>
  </si>
  <si>
    <t>https://leetcode.com/problems/valid-parentheses/</t>
  </si>
  <si>
    <t>push opening brace on stack, pop if matching close brace, at end if stack empty, return true;</t>
  </si>
  <si>
    <t>https://youtu.be/jJXJ16kPFWg</t>
  </si>
  <si>
    <t>Valid Palindrome</t>
  </si>
  <si>
    <t>https://leetcode.com/problems/valid-palindrome/</t>
  </si>
  <si>
    <t>left, right pointers, update left and right until each points at alphanum, compare left and right, continue until left &gt;= right, don’t distinguish between upper/lowercase;</t>
  </si>
  <si>
    <t>https://youtu.be/XYQecbcd6_c</t>
  </si>
  <si>
    <t>Longest Palindromic Substring</t>
  </si>
  <si>
    <t>https://leetcode.com/problems/longest-palindromic-substring/</t>
  </si>
  <si>
    <t>foreach char in str, consider it were the middle, consider if pali was odd or even;</t>
  </si>
  <si>
    <t>https://youtu.be/4RACzI5-du8</t>
  </si>
  <si>
    <t>Palindromic Substrings</t>
  </si>
  <si>
    <t>https://leetcode.com/problems/palindromic-substrings/</t>
  </si>
  <si>
    <t>same as longest palindromic string, each char in str as middle and expand outwards, do same for pali of even len; maybe read up on manachers alg</t>
  </si>
  <si>
    <t>https://youtu.be/B1k_sxOSgv8</t>
  </si>
  <si>
    <t>Encode and Decode Strings (Leetcode Premium)</t>
  </si>
  <si>
    <t>https://leetcode.com/problems/encode-and-decode-strings/</t>
  </si>
  <si>
    <t>store length of str before each string and delimiter like '#';</t>
  </si>
  <si>
    <t>https://youtu.be/hTM3phVI6YQ</t>
  </si>
  <si>
    <t>Tree</t>
  </si>
  <si>
    <t>Maximum Depth of Binary Tree</t>
  </si>
  <si>
    <t>https://leetcode.com/problems/maximum-depth-of-binary-tree/</t>
  </si>
  <si>
    <t>recursive dfs to find max-depth of subtrees; iterative bfs to count number of levels in tree</t>
  </si>
  <si>
    <t>https://youtu.be/vRbbcKXCxOw</t>
  </si>
  <si>
    <t>Same Tree</t>
  </si>
  <si>
    <t>https://leetcode.com/problems/same-tree/</t>
  </si>
  <si>
    <t>recursive dfs on both trees at the same time; iterative bfs compare each level of both trees</t>
  </si>
  <si>
    <t>https://youtu.be/OnSn2XEQ4MY</t>
  </si>
  <si>
    <t>Invert/Flip Binary Tree</t>
  </si>
  <si>
    <t>https://leetcode.com/problems/invert-binary-tree/</t>
  </si>
  <si>
    <t>recursive dfs to invert subtrees; bfs to invert levels, use collections.deque; iterative dfs is easy with stack if doing pre-order traversal</t>
  </si>
  <si>
    <t>https://youtu.be/Hr5cWUld4vU</t>
  </si>
  <si>
    <t>Binary Tree Maximum Path Sum</t>
  </si>
  <si>
    <t>https://leetcode.com/problems/binary-tree-maximum-path-sum/</t>
  </si>
  <si>
    <t>helper returns maxpathsum without splitting branches, inside helper we also update maxSum by computing maxpathsum WITH a split;</t>
  </si>
  <si>
    <t>https://youtu.be/6ZnyEApgFYg</t>
  </si>
  <si>
    <t>Binary Tree Level Order Traversal</t>
  </si>
  <si>
    <t>https://leetcode.com/problems/binary-tree-level-order-traversal/</t>
  </si>
  <si>
    <t>iterative bfs, add prev level which doesn't have any nulls to the result;</t>
  </si>
  <si>
    <t>https://youtu.be/u4JAi2JJhI8</t>
  </si>
  <si>
    <t>Serialize and Deserialize Binary Tree</t>
  </si>
  <si>
    <t>https://leetcode.com/problems/serialize-and-deserialize-binary-tree/</t>
  </si>
  <si>
    <t>bfs every single non-null node is added to string, and it's children are added too, even if they're null, deserialize by adding each non-null node to queue, deque node, it's children are next two nodes in string;</t>
  </si>
  <si>
    <t>https://youtu.be/E36O5SWp-LE</t>
  </si>
  <si>
    <t>Subtree of Another Tree</t>
  </si>
  <si>
    <t>https://leetcode.com/problems/subtree-of-another-tree/</t>
  </si>
  <si>
    <t>traverse s to check if any subtree in s equals t; merkle hashing?</t>
  </si>
  <si>
    <t>https://youtu.be/ihj4IQGZ2zc</t>
  </si>
  <si>
    <t>Construct Binary Tree from Preorder and Inorder Traversal</t>
  </si>
  <si>
    <t>https://leetcode.com/problems/construct-binary-tree-from-preorder-and-inorder-traversal/</t>
  </si>
  <si>
    <t>first element in pre-order is root, elements left of root in in-order are left subtree, right of root are right subtree, recursively build subtrees;</t>
  </si>
  <si>
    <t>https://youtu.be/s6ATEkipzow</t>
  </si>
  <si>
    <t>Validate Binary Search Tree</t>
  </si>
  <si>
    <t>https://leetcode.com/problems/validate-binary-search-tree/</t>
  </si>
  <si>
    <t>trick is use built in python min/max values float("inf"), "-inf", as parameters; iterative in-order traversal, check each val is greater than prev;</t>
  </si>
  <si>
    <t>https://youtu.be/5LUXSvjmGCw</t>
  </si>
  <si>
    <t>Kth Smallest Element in a BST</t>
  </si>
  <si>
    <t>https://leetcode.com/problems/kth-smallest-element-in-a-bst/</t>
  </si>
  <si>
    <t>non-optimal store tree in sorted array; iterative dfs in-order and return the kth element processed, go left until null, pop, go right once;</t>
  </si>
  <si>
    <t>https://youtu.be/gs2LMfuOR9k</t>
  </si>
  <si>
    <t>Lowest Common Ancestor of BST</t>
  </si>
  <si>
    <t>https://leetcode.com/problems/lowest-common-ancestor-of-a-binary-search-tree/</t>
  </si>
  <si>
    <t>compare p, q values to curr node, base case: one is in left, other in right subtree, then curr is lca;</t>
  </si>
  <si>
    <t>https://youtu.be/oobqoCJlHA0</t>
  </si>
  <si>
    <t>Implement Trie (Prefix Tree)</t>
  </si>
  <si>
    <t>https://leetcode.com/problems/implement-trie-prefix-tree/</t>
  </si>
  <si>
    <t>node has children characters, and bool if its an ending character, node DOESN’T have or need char, since root node doesn’t have a char, only children;</t>
  </si>
  <si>
    <t>https://youtu.be/BTf05gs_8iU</t>
  </si>
  <si>
    <t>Add and Search Word</t>
  </si>
  <si>
    <t>https://leetcode.com/problems/add-and-search-word-data-structure-design/</t>
  </si>
  <si>
    <t>if char = "." run search for remaining portion of word on all of curr nodes children;</t>
  </si>
  <si>
    <t>https://youtu.be/asbcE9mZz_U</t>
  </si>
  <si>
    <t>Word Search II</t>
  </si>
  <si>
    <t>https://leetcode.com/problems/word-search-ii/</t>
  </si>
  <si>
    <t>trick: I though use trie to store the grid, reverse thinking, instead store dictionary words, dfs on each cell, check if cell's char exists as child of root node in trie, if it does, update currNode, and check neighbors, a word could exist multiple times in grid, so don’t add duplicates;</t>
  </si>
  <si>
    <t>Heap</t>
  </si>
  <si>
    <t>we always want the min of the current frontier, we can store frontier in heap of size k for efficient pop/push; divide and conquer merging lists;</t>
  </si>
  <si>
    <t>https://youtu.be/YPTqKIgVk-k</t>
  </si>
  <si>
    <t>Top K Frequent Elements</t>
  </si>
  <si>
    <t>https://leetcode.com/problems/top-k-frequent-elements/</t>
  </si>
  <si>
    <t>minheap that’s kept at size k, if its bigger than k pop the min, by the end it should be left with k largest;</t>
  </si>
  <si>
    <t>https://youtu.be/itmhHWaHupI</t>
  </si>
  <si>
    <t>Find Median from Data Stream</t>
  </si>
  <si>
    <t>https://leetcode.com/problems/find-median-from-data-stream/</t>
  </si>
  <si>
    <t>maintain curr median, and all num greater than med in a minHeap, and all num less than med in a maxHeap, after every insertion update median depending on odd/even num of elements;</t>
  </si>
  <si>
    <t>Questions by Love Babbar:</t>
  </si>
  <si>
    <t xml:space="preserve">Youtube Channel: https://www.youtube.com/channel/UCQHLxxBFrbfdrk1jF0moTpw </t>
  </si>
  <si>
    <t>Topic:</t>
  </si>
  <si>
    <t xml:space="preserve">Problem: </t>
  </si>
  <si>
    <t xml:space="preserve">Done [yes or no] </t>
  </si>
  <si>
    <t>&lt;-&gt;</t>
  </si>
  <si>
    <t>Array</t>
  </si>
  <si>
    <t>Reverse the array</t>
  </si>
  <si>
    <t>Find the maximum and minimum element in an array</t>
  </si>
  <si>
    <t xml:space="preserve">Find the "Kth" max and min element of an array </t>
  </si>
  <si>
    <t>Given an array which consists of only 0, 1 and 2. Sort the array without using any sorting algo</t>
  </si>
  <si>
    <t xml:space="preserve">Move all the negative elements to one side of the array </t>
  </si>
  <si>
    <t>Find the Union and Intersection of the two sorted arrays.</t>
  </si>
  <si>
    <t>Write a program to cyclically rotate an array by one.</t>
  </si>
  <si>
    <t>find Largest sum contiguous Subarray [V. IMP]</t>
  </si>
  <si>
    <t>Minimise the maximum difference between heights [V.IMP]</t>
  </si>
  <si>
    <t>Minimum no. of Jumps to reach end of an array</t>
  </si>
  <si>
    <t>find duplicate in an array of N+1 Integers</t>
  </si>
  <si>
    <t>Merge 2 sorted arrays without using Extra space.</t>
  </si>
  <si>
    <t>Kadane's Algo [V.V.V.V.V IMP]</t>
  </si>
  <si>
    <t>Next Permutation</t>
  </si>
  <si>
    <t>Count Inversion</t>
  </si>
  <si>
    <t>Best time to buy and Sell stock</t>
  </si>
  <si>
    <t>find all pairs on integer array whose sum is equal to given number</t>
  </si>
  <si>
    <t>find common elements In 3 sorted arrays</t>
  </si>
  <si>
    <t>Rearrange the array in alternating positive and negative items with O(1) extra space</t>
  </si>
  <si>
    <t>Find if there is any subarray with sum equal to 0</t>
  </si>
  <si>
    <t>Find factorial of a large number</t>
  </si>
  <si>
    <t xml:space="preserve">find maximum product subarray </t>
  </si>
  <si>
    <t>Find longest coinsecutive subsequence</t>
  </si>
  <si>
    <t>Given an array of size n and a number k, fin all elements that appear more than " n/k " times.</t>
  </si>
  <si>
    <t>Maximum profit by buying and selling a share atmost twice</t>
  </si>
  <si>
    <t>Find whether an array is a subset of another array</t>
  </si>
  <si>
    <t>Find the triplet that sum to a given value</t>
  </si>
  <si>
    <t>Trapping Rain water problem</t>
  </si>
  <si>
    <t>Chocolate Distribution problem</t>
  </si>
  <si>
    <t>Smallest Subarray with sum greater than a given value</t>
  </si>
  <si>
    <t>Three way partitioning of an array around a given value</t>
  </si>
  <si>
    <t>Minimum swaps required bring elements less equal K together</t>
  </si>
  <si>
    <t>Minimum no. of operations required to make an array palindrome</t>
  </si>
  <si>
    <t>Median of 2 sorted arrays of equal size</t>
  </si>
  <si>
    <t>Median of 2 sorted arrays of different size</t>
  </si>
  <si>
    <t>Spiral traversal on a Matrix</t>
  </si>
  <si>
    <t>Search an element in a matriix</t>
  </si>
  <si>
    <t>Find median in a row wise sorted matrix</t>
  </si>
  <si>
    <t>Find row with maximum no. of 1's</t>
  </si>
  <si>
    <t>Print elements in sorted order using row-column wise sorted matrix</t>
  </si>
  <si>
    <t>Maximum size rectangle</t>
  </si>
  <si>
    <t>Find a specific pair in matrix</t>
  </si>
  <si>
    <t>Rotate matrix by 90 degrees</t>
  </si>
  <si>
    <t>Kth smallest element in a row-cpumn wise sorted matrix</t>
  </si>
  <si>
    <t>Common elements in all rows of a given matrix</t>
  </si>
  <si>
    <t>Reverse a String</t>
  </si>
  <si>
    <t>Check whether a String is Palindrome or not</t>
  </si>
  <si>
    <t>Find Duplicate characters in a string</t>
  </si>
  <si>
    <t>Why strings are immutable in Java?</t>
  </si>
  <si>
    <t>Write a Code to check whether one string is a rotation of another</t>
  </si>
  <si>
    <t>Write a Program to check whether a string is a valid shuffle of two strings or not</t>
  </si>
  <si>
    <t>Count and Say problem</t>
  </si>
  <si>
    <t>Write a program to find the longest Palindrome in a string.[ Longest palindromic Substring]</t>
  </si>
  <si>
    <t>Find Longest Recurring Subsequence in String</t>
  </si>
  <si>
    <t>Print all Subsequences of a string.</t>
  </si>
  <si>
    <t>Print all the permutations of the given string</t>
  </si>
  <si>
    <t>Split the Binary string into two substring with equal 0’s and 1’s</t>
  </si>
  <si>
    <t>Word Wrap Problem [VERY IMP].</t>
  </si>
  <si>
    <t>EDIT Distance [Very Imp]</t>
  </si>
  <si>
    <t>Find next greater number with same set of digits. [Very Very IMP]</t>
  </si>
  <si>
    <t>Balanced Parenthesis problem.[Imp]</t>
  </si>
  <si>
    <t>Word break Problem[ Very Imp]</t>
  </si>
  <si>
    <t>Rabin Karp Algo</t>
  </si>
  <si>
    <t>KMP Algo</t>
  </si>
  <si>
    <t>Convert a Sentence into its equivalent mobile numeric keypad sequence.</t>
  </si>
  <si>
    <t>Minimum number of bracket reversals needed to make an expression balanced.</t>
  </si>
  <si>
    <t>Count All Palindromic Subsequence in a given String.</t>
  </si>
  <si>
    <t>Count of number of given string in 2D character array</t>
  </si>
  <si>
    <t>Search a Word in a 2D Grid of characters.</t>
  </si>
  <si>
    <t>Boyer Moore Algorithm for Pattern Searching.</t>
  </si>
  <si>
    <t>Converting Roman Numerals to Decimal</t>
  </si>
  <si>
    <t>Longest Common Prefix</t>
  </si>
  <si>
    <t>Number of flips to make binary string alternate</t>
  </si>
  <si>
    <t>Find the first repeated word in string.</t>
  </si>
  <si>
    <t>Minimum number of swaps for bracket balancing.</t>
  </si>
  <si>
    <t>Find the longest common subsequence between two strings.</t>
  </si>
  <si>
    <t>Program to generate all possible valid IP addresses from given  string.</t>
  </si>
  <si>
    <t>Write a program tofind the smallest window that contains all characters of string itself.</t>
  </si>
  <si>
    <t>Rearrange characters in a string such that no two adjacent are same</t>
  </si>
  <si>
    <t>Minimum characters to be added at front to make string palindrome</t>
  </si>
  <si>
    <t>Given a sequence of words, print all anagrams together</t>
  </si>
  <si>
    <t>Find the smallest window in a string containing all characters of another string</t>
  </si>
  <si>
    <t>Recursively remove all adjacent duplicates</t>
  </si>
  <si>
    <t>String matching where one string contains wildcard characters</t>
  </si>
  <si>
    <t>Function to find Number of customers who could not get a computer</t>
  </si>
  <si>
    <t>Transform One String to Another using Minimum Number of Given Operation</t>
  </si>
  <si>
    <t>Check if two given strings are isomorphic to each other</t>
  </si>
  <si>
    <t>Recursively print all sentences that can be formed from list of word lists</t>
  </si>
  <si>
    <t>Searching &amp; Sorting</t>
  </si>
  <si>
    <t>Find first and last positions of an element in a sorted array</t>
  </si>
  <si>
    <t>Find a Fixed Point (Value equal to index) in a given array</t>
  </si>
  <si>
    <t>Search in a rotated sorted array</t>
  </si>
  <si>
    <t>square root of an integer</t>
  </si>
  <si>
    <t>Maximum and minimum of an array using minimum number of comparisons</t>
  </si>
  <si>
    <t>Optimum location of point to minimize total distance</t>
  </si>
  <si>
    <t>Find the repeating and the missing</t>
  </si>
  <si>
    <t>find majority element</t>
  </si>
  <si>
    <t>Searching in an array where adjacent differ by at most k</t>
  </si>
  <si>
    <t>find a pair with a given difference</t>
  </si>
  <si>
    <t>find four elements that sum to a given value</t>
  </si>
  <si>
    <t>maximum sum such that no 2 elements are adjacent</t>
  </si>
  <si>
    <t>Count triplet with sum smaller than a given value</t>
  </si>
  <si>
    <t>merge 2 sorted arrays</t>
  </si>
  <si>
    <t>print all subarrays with 0 sum</t>
  </si>
  <si>
    <t>Product array Puzzle</t>
  </si>
  <si>
    <t>Sort array according to count of set bits</t>
  </si>
  <si>
    <t>minimum no. of swaps required to sort the array</t>
  </si>
  <si>
    <t>Bishu and Soldiers</t>
  </si>
  <si>
    <t>Rasta and Kheshtak</t>
  </si>
  <si>
    <t>Kth smallest number again</t>
  </si>
  <si>
    <t>Find pivot element in a sorted array</t>
  </si>
  <si>
    <t>K-th Element of Two Sorted Arrays</t>
  </si>
  <si>
    <t>Aggressive cows</t>
  </si>
  <si>
    <t>Book Allocation Problem</t>
  </si>
  <si>
    <t>EKOSPOJ:</t>
  </si>
  <si>
    <t>Job Scheduling Algo</t>
  </si>
  <si>
    <t>Missing Number in AP</t>
  </si>
  <si>
    <t>Smallest number with atleastn trailing zeroes infactorial</t>
  </si>
  <si>
    <t>Painters Partition Problem:</t>
  </si>
  <si>
    <t>ROTI-Prata SPOJ</t>
  </si>
  <si>
    <t>DoubleHelix SPOJ</t>
  </si>
  <si>
    <t>Subset Sums</t>
  </si>
  <si>
    <t>Findthe inversion count</t>
  </si>
  <si>
    <t>Implement Merge-sort in-place</t>
  </si>
  <si>
    <t>Partitioning and Sorting Arrays with Many Repeated Entries</t>
  </si>
  <si>
    <t>LinkedList</t>
  </si>
  <si>
    <t>Write a Program to reverse the Linked List. (Both Iterative and recursive)</t>
  </si>
  <si>
    <t>Reverse a Linked List in group of Given Size. [Very Imp]</t>
  </si>
  <si>
    <t>Write a program to Detect loop in a linked list.</t>
  </si>
  <si>
    <t>Write a program to Delete loop in a linked list.</t>
  </si>
  <si>
    <t>Find the starting point of the loop. </t>
  </si>
  <si>
    <t>Remove Duplicates in a sorted Linked List.</t>
  </si>
  <si>
    <t>Remove Duplicates in a Un-sorted Linked List.</t>
  </si>
  <si>
    <t>Write a Program to Move the last element to Front in a Linked List.</t>
  </si>
  <si>
    <t>Add “1” to a number represented as a Linked List.</t>
  </si>
  <si>
    <t>Add two numbers represented by linked lists.</t>
  </si>
  <si>
    <t>Intersection of two Sorted Linked List.</t>
  </si>
  <si>
    <t>Intersection Point of two Linked Lists.</t>
  </si>
  <si>
    <t>Merge Sort For Linked lists.[Very Important]</t>
  </si>
  <si>
    <t>Quicksort for Linked Lists.[Very Important]</t>
  </si>
  <si>
    <t>Find the middle Element of a linked list.</t>
  </si>
  <si>
    <t>Check if a linked list is a circular linked list.</t>
  </si>
  <si>
    <t>Split a Circular linked list into two halves.</t>
  </si>
  <si>
    <t>Write a Program to check whether the Singly Linked list is a palindrome or not.</t>
  </si>
  <si>
    <t>Deletion from a Circular Linked List.</t>
  </si>
  <si>
    <t>Reverse a Doubly Linked list.</t>
  </si>
  <si>
    <t>Find pairs with a given sum in a DLL.</t>
  </si>
  <si>
    <t>Count triplets in a sorted DLL whose sum is equal to given value “X”.</t>
  </si>
  <si>
    <t>Sort a “k”sorted Doubly Linked list.[Very IMP]</t>
  </si>
  <si>
    <t>Rotate DoublyLinked list by N nodes.</t>
  </si>
  <si>
    <t>Rotate a Doubly Linked list in group of Given Size.[Very IMP]</t>
  </si>
  <si>
    <t>Can we reverse a linked list in less than O(n) ?</t>
  </si>
  <si>
    <t>Why Quicksort is preferred for. Arrays and Merge Sort for LinkedLists ?</t>
  </si>
  <si>
    <t>Flatten a Linked List</t>
  </si>
  <si>
    <t>Sort a LL of 0's, 1's and 2's</t>
  </si>
  <si>
    <t>Clone a linked list with next and random pointer</t>
  </si>
  <si>
    <t>Merge K sorted Linked list</t>
  </si>
  <si>
    <t>Multiply 2 no. represented by LL</t>
  </si>
  <si>
    <t>Delete nodes which have a greater value on right side</t>
  </si>
  <si>
    <t>Segregate even and odd nodes in a Linked List</t>
  </si>
  <si>
    <t>Program for n’th node from the end of a Linked List</t>
  </si>
  <si>
    <t>Find the first non-repeating character from a stream of characters</t>
  </si>
  <si>
    <t>Binary Trees</t>
  </si>
  <si>
    <t>level order traversal</t>
  </si>
  <si>
    <t>Reverse Level Order traversal</t>
  </si>
  <si>
    <t>Height of a tree</t>
  </si>
  <si>
    <t>Diameter of a tree</t>
  </si>
  <si>
    <t>Mirror of a tree</t>
  </si>
  <si>
    <t>Inorder Traversal of a tree both using recursion and Iteration</t>
  </si>
  <si>
    <t>Preorder Traversal of a tree both using recursion and Iteration</t>
  </si>
  <si>
    <t>Postorder Traversal of a tree both using recursion and Iteration</t>
  </si>
  <si>
    <t>Left View of a tree</t>
  </si>
  <si>
    <t>Right View of Tree</t>
  </si>
  <si>
    <t>Top View of a tree</t>
  </si>
  <si>
    <t>Bottom View of a tree</t>
  </si>
  <si>
    <t>Zig-Zag traversal of a binary tree</t>
  </si>
  <si>
    <t>Check if a tree is balanced or not</t>
  </si>
  <si>
    <t>Diagnol Traversal of a Binary tree</t>
  </si>
  <si>
    <t>Boundary traversal of a Binary tree</t>
  </si>
  <si>
    <t>Construct Binary Tree from String with Bracket Representation</t>
  </si>
  <si>
    <t>Convert Binary tree into Doubly Linked List</t>
  </si>
  <si>
    <t>Convert Binary tree into Sum tree</t>
  </si>
  <si>
    <t>Construct Binary tree from Inorder and preorder traversal</t>
  </si>
  <si>
    <t>Find minimum swaps required to convert a Binary tree into BST</t>
  </si>
  <si>
    <t>Check if Binary tree is Sum tree or not</t>
  </si>
  <si>
    <t>Check if all leaf nodes are at same level or not</t>
  </si>
  <si>
    <t>Check if a Binary Tree contains duplicate subtrees of size 2 or more [ IMP ]</t>
  </si>
  <si>
    <t>Check if 2 trees are mirror or not</t>
  </si>
  <si>
    <t xml:space="preserve">Sum of Nodes on the Longest path from root to leaf node </t>
  </si>
  <si>
    <t>Check if given graph is tree or not.  [ IMP ]</t>
  </si>
  <si>
    <t>Find Largest subtree sum in a tree</t>
  </si>
  <si>
    <t xml:space="preserve">Maximum Sum of nodes in Binary tree such that no two are adjacent </t>
  </si>
  <si>
    <t>Print all "K" Sum paths in a Binary tree</t>
  </si>
  <si>
    <t>Find LCA in a Binary tree</t>
  </si>
  <si>
    <t>Find distance between 2 nodes in a Binary tree</t>
  </si>
  <si>
    <t>Kth Ancestor of node in a Binary tree</t>
  </si>
  <si>
    <t>Find all Duplicate subtrees in a Binary tree [ IMP ]</t>
  </si>
  <si>
    <t>Tree Isomorphism Problem</t>
  </si>
  <si>
    <t>Binary Search Trees</t>
  </si>
  <si>
    <t>Fina a value in a BST</t>
  </si>
  <si>
    <t>Deletion of a node in a BST</t>
  </si>
  <si>
    <t>Find min and max value in a BST</t>
  </si>
  <si>
    <t>Find inorder successor and inorder predecessor in a BST</t>
  </si>
  <si>
    <t xml:space="preserve">Check if a tree is a BST or not </t>
  </si>
  <si>
    <t>Populate Inorder successor of all nodes</t>
  </si>
  <si>
    <t>Find LCA  of 2 nodes in a BST</t>
  </si>
  <si>
    <t>Construct BST from preorder traversal</t>
  </si>
  <si>
    <t>Convert Binary tree into BST</t>
  </si>
  <si>
    <t>Convert a normal BST into a Balanced BST</t>
  </si>
  <si>
    <t>Merge two BST [ V.V.V&gt;IMP ]</t>
  </si>
  <si>
    <t>Find Kth largest element in a BST</t>
  </si>
  <si>
    <t>Find Kth smallest element in a BST</t>
  </si>
  <si>
    <t>Count pairs from 2 BST whose sum is equal to given value "X"</t>
  </si>
  <si>
    <t>Find the median of BST in O(n) time and O(1) space</t>
  </si>
  <si>
    <t>Count BST ndoes that lie in a given range</t>
  </si>
  <si>
    <t>Replace every element with the least greater element on its right</t>
  </si>
  <si>
    <t>Given "n" appointments, find the conflicting appointments</t>
  </si>
  <si>
    <t>Check preorder is valid or not</t>
  </si>
  <si>
    <t>Check whether BST contains Dead end</t>
  </si>
  <si>
    <t>Largest BST in a Binary Tree [ V.V.V.V.V IMP ]</t>
  </si>
  <si>
    <t>Flatten BST to sorted list</t>
  </si>
  <si>
    <t>Greedy</t>
  </si>
  <si>
    <t>Activity Selection Problem</t>
  </si>
  <si>
    <t>Job SequencingProblem</t>
  </si>
  <si>
    <t>Huffman Coding</t>
  </si>
  <si>
    <t>Water Connection Problem</t>
  </si>
  <si>
    <t>Fractional Knapsack Problem</t>
  </si>
  <si>
    <t>Greedy Algorithm to find Minimum number of Coins</t>
  </si>
  <si>
    <t>Maximum trains for which stoppage can be provided</t>
  </si>
  <si>
    <t>Minimum Platforms Problem</t>
  </si>
  <si>
    <t>Buy Maximum Stocks if i stocks can be bought on i-th day</t>
  </si>
  <si>
    <t>Find the minimum and maximum amount to buy all N candies</t>
  </si>
  <si>
    <t>Minimize Cash Flow among a given set of friends who have borrowed money from each other</t>
  </si>
  <si>
    <t>Minimum Cost to cut a board into squares</t>
  </si>
  <si>
    <t>Check if it is possible to survive on Island</t>
  </si>
  <si>
    <t>Find maximum meetings in one room</t>
  </si>
  <si>
    <t>Maximum product subset of an array</t>
  </si>
  <si>
    <t>Maximize array sum after K negations</t>
  </si>
  <si>
    <t>Maximize the sum of arr[i]*i</t>
  </si>
  <si>
    <t>Maximum sum of absolute difference of an array</t>
  </si>
  <si>
    <t>Maximize sum of consecutive differences in a circular array</t>
  </si>
  <si>
    <t>Minimum sum of absolute difference of pairs of two arrays</t>
  </si>
  <si>
    <t>Program for Shortest Job First (or SJF) CPU Scheduling</t>
  </si>
  <si>
    <t>Program for Least Recently Used (LRU) Page Replacement algorithm</t>
  </si>
  <si>
    <t>Smallest subset with sum greater than all other elements</t>
  </si>
  <si>
    <t>Chocolate Distribution Problem</t>
  </si>
  <si>
    <t>DEFKIN -Defense of a Kingdom</t>
  </si>
  <si>
    <t>DIEHARD -DIE HARD</t>
  </si>
  <si>
    <t>GERGOVIA -Wine trading in Gergovia</t>
  </si>
  <si>
    <t>Picking Up Chicks</t>
  </si>
  <si>
    <t>CHOCOLA –Chocolate</t>
  </si>
  <si>
    <t>ARRANGE -Arranging Amplifiers</t>
  </si>
  <si>
    <t>K Centers Problem</t>
  </si>
  <si>
    <t>Minimum Cost of ropes</t>
  </si>
  <si>
    <t>Find smallest number with given number of digits and sum of digits</t>
  </si>
  <si>
    <t>Find maximum sum possible equal sum of three stacks</t>
  </si>
  <si>
    <t>BackTracking</t>
  </si>
  <si>
    <t>Rat in a maze Problem</t>
  </si>
  <si>
    <t>Printing all solutions in N-Queen Problem</t>
  </si>
  <si>
    <t>Word Break Problem using Backtracking</t>
  </si>
  <si>
    <t>Remove Invalid Parentheses</t>
  </si>
  <si>
    <t>Sudoku Solver</t>
  </si>
  <si>
    <t>m Coloring Problem</t>
  </si>
  <si>
    <t>Print all palindromic partitions of a string</t>
  </si>
  <si>
    <t>Subset Sum Problem</t>
  </si>
  <si>
    <t>The Knight’s tour problem</t>
  </si>
  <si>
    <t>Tug of War</t>
  </si>
  <si>
    <t>Find shortest safe route in a path with landmines</t>
  </si>
  <si>
    <t>Combinational Sum</t>
  </si>
  <si>
    <t>Find Maximum number possible by doing at-most K swaps</t>
  </si>
  <si>
    <t xml:space="preserve">Print all permutations of a string </t>
  </si>
  <si>
    <t>Find if there is a path of more than k length from a source</t>
  </si>
  <si>
    <t>Longest Possible Route in a Matrix with Hurdles</t>
  </si>
  <si>
    <t>Print all possible paths from top left to bottom right of a mXn matrix</t>
  </si>
  <si>
    <t>Partition of a set intoK subsets with equal sum</t>
  </si>
  <si>
    <t>Find the K-th Permutation Sequence of first N natural numbers</t>
  </si>
  <si>
    <t>Stacks &amp; Queues</t>
  </si>
  <si>
    <t xml:space="preserve"> Implement Stack from Scratch</t>
  </si>
  <si>
    <t xml:space="preserve"> Implement Queue from Scratch</t>
  </si>
  <si>
    <t>Implement 2 stack in an array</t>
  </si>
  <si>
    <t>find the middle element of a stack</t>
  </si>
  <si>
    <t>Implement "N" stacks in an Array</t>
  </si>
  <si>
    <t>Check the expression has valid or Balanced parenthesis or not.</t>
  </si>
  <si>
    <t>Reverse a String using Stack</t>
  </si>
  <si>
    <t>Design a Stack that supports getMin() in O(1) time and O(1) extra space.</t>
  </si>
  <si>
    <t>Find the next Greater element</t>
  </si>
  <si>
    <t>The celebrity Problem</t>
  </si>
  <si>
    <t>Arithmetic Expression evaluation</t>
  </si>
  <si>
    <t>Evaluation of Postfix expression</t>
  </si>
  <si>
    <t>Implement a method to insert an element at its bottom without using any other data structure.</t>
  </si>
  <si>
    <t>Reverse a stack using recursion</t>
  </si>
  <si>
    <t>Sort a Stack using recursion</t>
  </si>
  <si>
    <t>Merge Overlapping Intervals</t>
  </si>
  <si>
    <t>Largest rectangular Area in Histogram</t>
  </si>
  <si>
    <t>Length of the Longest Valid Substring</t>
  </si>
  <si>
    <t>Expression contains redundant bracket or not</t>
  </si>
  <si>
    <t>Implement Stack using Queue</t>
  </si>
  <si>
    <t>Implement Stack using Deque</t>
  </si>
  <si>
    <t>Stack Permutations (Check if an array is stack permutation of other)</t>
  </si>
  <si>
    <t xml:space="preserve">Implement Queue using Stack  </t>
  </si>
  <si>
    <t>Implement "n" queue in an array</t>
  </si>
  <si>
    <t>Implement a Circular queue</t>
  </si>
  <si>
    <t>LRU Cache Implementationa</t>
  </si>
  <si>
    <t>Reverse a Queue using recursion</t>
  </si>
  <si>
    <t>Reverse the first “K” elements of a queue</t>
  </si>
  <si>
    <t>Interleave the first half of the queue with second half</t>
  </si>
  <si>
    <t>Find the first circular tour that visits all Petrol Pumps</t>
  </si>
  <si>
    <t>Minimum time required to rot all oranges</t>
  </si>
  <si>
    <t>Distance of nearest cell having 1 in a binary matrix</t>
  </si>
  <si>
    <t>First negative integer in every window of size “k”</t>
  </si>
  <si>
    <t>Check if all levels of two trees are anagrams or not.</t>
  </si>
  <si>
    <t>Sum of minimum and maximum elements of all subarrays of size “k”.</t>
  </si>
  <si>
    <t>Minimum sum of squares of character counts in a given string after removing “k” characters.</t>
  </si>
  <si>
    <t>Queue based approach or first non-repeating character in a stream.</t>
  </si>
  <si>
    <t>Next Smaller Element</t>
  </si>
  <si>
    <t>Implement a Maxheap/MinHeap using arrays and recursion.</t>
  </si>
  <si>
    <t>Sort an Array using heap. (HeapSort)</t>
  </si>
  <si>
    <t>Maximum of all subarrays of size k.</t>
  </si>
  <si>
    <t>“k” largest element in an array</t>
  </si>
  <si>
    <t>Kth smallest and largest element in an unsorted array</t>
  </si>
  <si>
    <t>Merge “K” sorted arrays. [ IMP ]</t>
  </si>
  <si>
    <t>Merge 2 Binary Max Heaps</t>
  </si>
  <si>
    <t>Kth largest sum continuous subarrays</t>
  </si>
  <si>
    <t>Leetcode- reorganize strings</t>
  </si>
  <si>
    <t>Merge “K” Sorted Linked Lists [V.IMP]</t>
  </si>
  <si>
    <t>Smallest range in “K” Lists</t>
  </si>
  <si>
    <t>Median in a stream of Integers</t>
  </si>
  <si>
    <t>Check if a Binary Tree is Heap</t>
  </si>
  <si>
    <t>Connect “n” ropes with minimum cost</t>
  </si>
  <si>
    <t>Convert BST to Min Heap</t>
  </si>
  <si>
    <t>Convert min heap to max heap</t>
  </si>
  <si>
    <t>Rearrange characters in a string such that no two adjacent are same.</t>
  </si>
  <si>
    <t>Minimum sum of two numbers formed from digits of an array</t>
  </si>
  <si>
    <t>Create a Graph, print it</t>
  </si>
  <si>
    <t xml:space="preserve">Implement BFS algorithm </t>
  </si>
  <si>
    <t xml:space="preserve">Implement DFS Algo </t>
  </si>
  <si>
    <t xml:space="preserve">Detect Cycle in Directed Graph using BFS/DFS Algo </t>
  </si>
  <si>
    <t xml:space="preserve">Detect Cycle in UnDirected Graph using BFS/DFS Algo </t>
  </si>
  <si>
    <t>Search in a Maze</t>
  </si>
  <si>
    <t>Minimum Step by Knight</t>
  </si>
  <si>
    <t>flood fill algo</t>
  </si>
  <si>
    <t>Clone a graph</t>
  </si>
  <si>
    <t>Making wired Connections</t>
  </si>
  <si>
    <t xml:space="preserve">word Ladder </t>
  </si>
  <si>
    <t>Dijkstra algo</t>
  </si>
  <si>
    <t xml:space="preserve">Implement Topological Sort </t>
  </si>
  <si>
    <t>Minimum time taken by each job to be completed given by a Directed Acyclic Graph</t>
  </si>
  <si>
    <t>Find whether it is possible to finish all tasks or not from given dependencies</t>
  </si>
  <si>
    <t>Find the no. of Isalnds</t>
  </si>
  <si>
    <t>Given a sorted Dictionary of an Alien Language, find order of characters</t>
  </si>
  <si>
    <t>Implement Kruksal’sAlgorithm</t>
  </si>
  <si>
    <t>Implement Prim’s Algorithm</t>
  </si>
  <si>
    <t>Total no. of Spanning tree in a graph</t>
  </si>
  <si>
    <t>Implement Bellman Ford Algorithm</t>
  </si>
  <si>
    <t>Implement Floyd warshallAlgorithm</t>
  </si>
  <si>
    <t>Travelling Salesman Problem</t>
  </si>
  <si>
    <t>Graph ColouringProblem</t>
  </si>
  <si>
    <t>Snake and Ladders Problem</t>
  </si>
  <si>
    <t>Find bridge in a graph</t>
  </si>
  <si>
    <t>Count Strongly connected Components(Kosaraju Algo)</t>
  </si>
  <si>
    <t>Check whether a graph is Bipartite or Not</t>
  </si>
  <si>
    <t>Detect Negative cycle in a graph</t>
  </si>
  <si>
    <t>Longest path in a Directed Acyclic Graph</t>
  </si>
  <si>
    <t>Journey to the Moon</t>
  </si>
  <si>
    <t>Cheapest Flights Within K Stops</t>
  </si>
  <si>
    <t>Oliver and the Game</t>
  </si>
  <si>
    <t>Water Jug problem using BFS</t>
  </si>
  <si>
    <t>Find if there is a path of more thank length from a source</t>
  </si>
  <si>
    <t>M-ColouringProblem</t>
  </si>
  <si>
    <t>Minimum edges to reverse o make path from source to destination</t>
  </si>
  <si>
    <t>Paths to travel each nodes using each edge(Seven Bridges)</t>
  </si>
  <si>
    <t>Vertex Cover Problem</t>
  </si>
  <si>
    <t>Chinese Postman or Route Inspection</t>
  </si>
  <si>
    <t>Number of Triangles in a Directed and Undirected Graph</t>
  </si>
  <si>
    <t>Minimise the cashflow among a given set of friends who have borrowed money from each other</t>
  </si>
  <si>
    <t>Two Clique Problem</t>
  </si>
  <si>
    <t>Trie</t>
  </si>
  <si>
    <t>Construct a trie from scratch</t>
  </si>
  <si>
    <t>Find shortest unique prefix for every word in a given list</t>
  </si>
  <si>
    <t>Word Break Problem | (Trie solution)</t>
  </si>
  <si>
    <t>Implement a Phone Directory</t>
  </si>
  <si>
    <t>Print unique rows in a given boolean matrix</t>
  </si>
  <si>
    <t>Coin ChangeProblem</t>
  </si>
  <si>
    <t>Knapsack Problem</t>
  </si>
  <si>
    <t>Binomial CoefficientProblem</t>
  </si>
  <si>
    <t>Permutation CoefficientProblem</t>
  </si>
  <si>
    <t>Program for nth Catalan Number</t>
  </si>
  <si>
    <t>Matrix Chain Multiplication </t>
  </si>
  <si>
    <t>Edit Distance</t>
  </si>
  <si>
    <t>Friends Pairing Problem</t>
  </si>
  <si>
    <t>Gold Mine Problem</t>
  </si>
  <si>
    <t>Assembly Line SchedulingProblem</t>
  </si>
  <si>
    <t>Painting the Fenceproblem</t>
  </si>
  <si>
    <t>Maximize The Cut Segments</t>
  </si>
  <si>
    <t>Longest Repeated Subsequence</t>
  </si>
  <si>
    <t>Space Optimized Solution of LCS</t>
  </si>
  <si>
    <t>LCS (Longest Common Subsequence) of three strings</t>
  </si>
  <si>
    <t>Maximum Sum Increasing Subsequence</t>
  </si>
  <si>
    <t>Count all subsequences having product less than K</t>
  </si>
  <si>
    <t>Longest subsequence such that difference between adjacent is one</t>
  </si>
  <si>
    <t>Maximum subsequence sum such that no three are consecutive</t>
  </si>
  <si>
    <t>Egg Dropping Problem</t>
  </si>
  <si>
    <t>Maximum Length Chain of Pairs</t>
  </si>
  <si>
    <t>Maximum size square sub-matrix with all 1s</t>
  </si>
  <si>
    <t>Maximum sum of pairs with specific difference</t>
  </si>
  <si>
    <t>Min Cost PathProblem</t>
  </si>
  <si>
    <t>Maximum difference of zeros and ones in binary string</t>
  </si>
  <si>
    <t>Minimum number of jumps to reach end</t>
  </si>
  <si>
    <t>Minimum cost to fill given weight in a bag</t>
  </si>
  <si>
    <t>Minimum removals from array to make max –min &lt;= K</t>
  </si>
  <si>
    <t>Longest Common Substring</t>
  </si>
  <si>
    <t>Count number of ways to reacha given score in a game</t>
  </si>
  <si>
    <t>Count Balanced Binary Trees of Height h</t>
  </si>
  <si>
    <t>LargestSum Contiguous Subarray [V&gt;V&gt;V&gt;V IMP ]</t>
  </si>
  <si>
    <t>Smallest sum contiguous subarray</t>
  </si>
  <si>
    <t>Unbounded Knapsack (Repetition of items allowed)</t>
  </si>
  <si>
    <t>Largest Independent Set Problem</t>
  </si>
  <si>
    <t>Partition problem</t>
  </si>
  <si>
    <t>Longest Palindromic Subsequence</t>
  </si>
  <si>
    <t>Count All Palindromic Subsequence in a given String</t>
  </si>
  <si>
    <t>Longest alternating subsequence</t>
  </si>
  <si>
    <t>Weighted Job Scheduling</t>
  </si>
  <si>
    <t>Coin game winner where every player has three choices</t>
  </si>
  <si>
    <t>Count Derangements (Permutation such that no element appears in its original position) [ IMPORTANT ]</t>
  </si>
  <si>
    <t>Maximum profit by buying and selling a share at most twice [ IMP ]</t>
  </si>
  <si>
    <t>Optimal Strategy for a Game</t>
  </si>
  <si>
    <t>Optimal Binary Search Tree</t>
  </si>
  <si>
    <t>Palindrome PartitioningProblem</t>
  </si>
  <si>
    <t>Word Wrap Problem</t>
  </si>
  <si>
    <t>Mobile Numeric Keypad Problem [ IMP ]</t>
  </si>
  <si>
    <t>Boolean Parenthesization Problem</t>
  </si>
  <si>
    <t>Largest rectangular sub-matrix whose sum is 0</t>
  </si>
  <si>
    <t>Largest area rectangular sub-matrix with equal number of 1’s and 0’s [ IMP ]</t>
  </si>
  <si>
    <t>Maximum sum rectangle in a 2D matrix</t>
  </si>
  <si>
    <t>Maximum profit by buying and selling a share at most k times</t>
  </si>
  <si>
    <t>Find if a string is interleaved of two other strings</t>
  </si>
  <si>
    <t>Maximum Length of Pair Chain</t>
  </si>
  <si>
    <t>Bit Manipulation</t>
  </si>
  <si>
    <t>Count set bits in an integer</t>
  </si>
  <si>
    <t>Find the two non-repeating elements in an array of repeating elements</t>
  </si>
  <si>
    <t>Count number of bits to be flipped to convert A to B</t>
  </si>
  <si>
    <t>Count total set bits in all numbers from 1 to n</t>
  </si>
  <si>
    <t>Program to find whether a no is power of two</t>
  </si>
  <si>
    <t>Find position of the only set bit</t>
  </si>
  <si>
    <t>Copy set bits in a range</t>
  </si>
  <si>
    <t>Divide two integers without using multiplication, division and mod operator</t>
  </si>
  <si>
    <t>Calculate square of a number without using *, / and pow()</t>
  </si>
  <si>
    <t>Power Set</t>
  </si>
  <si>
    <t>https://takeuforward.org/interviews/strivers-sde-sheet-top-coding-interview-problems/</t>
  </si>
  <si>
    <t>Design Underground System (52 times): https://leetcode.com/problems/design-underground-system/</t>
  </si>
  <si>
    <t>Remove All Adjacent Duplicates in String II (25 times): https://leetcode.com/problems/remove-all-adjacent-duplicates-in-string-ii/</t>
  </si>
  <si>
    <t>Meeting Rooms II (22 times): https://leetcode.com/problems/meeting-rooms-ii/</t>
  </si>
  <si>
    <t>Add Two Numbers (20 times): https://leetcode.com/problems/add-two-numbers/</t>
  </si>
  <si>
    <t>Longest Substring Without Repeating Characters (19 times): https://leetcode.com/problems/longest-substring-without-repeating-characters/</t>
  </si>
  <si>
    <t>Flatten a Multilevel Doubly Linked List (15 times): https://leetcode.com/problems/flatten-a-multilevel-doubly-linked-list/</t>
  </si>
  <si>
    <t>Merge Intervals (12 times): https://leetcode.com/problems/merge-intervals/</t>
  </si>
  <si>
    <t>Min Stack (9 times): https://leetcode.com/problems/min-stack/</t>
  </si>
  <si>
    <t>LRU Cache (9 times): https://leetcode.com/problems/lru-cache/</t>
  </si>
  <si>
    <t>Invalid Transactions (9 times): https://leetcode.com/problems/invalid-transactions/</t>
  </si>
  <si>
    <t>Decode String (8 times): https://leetcode.com/problems/decode-string/</t>
  </si>
  <si>
    <t>Maximum Subarray (8 times): https://leetcode.com/problems/maximum-subarray/</t>
  </si>
  <si>
    <t>Design Browser History (8 times): https://leetcode.com/problems/design-browser-history/</t>
  </si>
  <si>
    <t>Design A Leaderboard (7 times): https://leetcode.com/problems/design-a-leaderboard/</t>
  </si>
  <si>
    <t>Median of Two Sorted Arrays (7 times): https://leetcode.com/problems/median-of-two-sorted-arrays/</t>
  </si>
  <si>
    <t>Top K Frequent Words (5 times): https://leetcode.com/problems/top-k-frequent-words/</t>
  </si>
  <si>
    <t>Search in Rotated Sorted Array (5 times): https://leetcode.com/problems/search-in-rotated-sorted-array/</t>
  </si>
  <si>
    <t>Merge k Sorted Lists (5 times): https://leetcode.com/problems/merge-k-sorted-lists/</t>
  </si>
  <si>
    <t>3Sum (5 times): https://leetcode.com/problems/3sum/</t>
  </si>
  <si>
    <t>Insert Delete GetRandom O(1) (4 times): https://leetcode.com/problems/insert-delete-getrandom-o1/</t>
  </si>
  <si>
    <t>Most Popular Problems for Bloomberg (last 6 months):</t>
  </si>
  <si>
    <t>Battleships in a Board (3 times): https://leetcode.com/problems/battleships-in-a-board/</t>
  </si>
  <si>
    <t>LRU Cache (3 times): https://leetcode.com/problems/lru-cache/</t>
  </si>
  <si>
    <t>Minimum Knight Moves (2 times): https://leetcode.com/problems/minimum-knight-moves/</t>
  </si>
  <si>
    <t>Valid Number (2 times): https://leetcode.com/problems/valid-number/</t>
  </si>
  <si>
    <t>Most Popular Problems for Twitch (last 6 months):</t>
  </si>
  <si>
    <r>
      <t>Most Popular Problems for Netflix (last 6 months):</t>
    </r>
    <r>
      <rPr>
        <sz val="12"/>
        <color rgb="FFDCDDDE"/>
        <rFont val="Arial"/>
        <family val="2"/>
      </rPr>
      <t xml:space="preserve"> </t>
    </r>
  </si>
  <si>
    <t>Time Based Key-Value Store (4 times): https://leetcode.com/problems/time-based-key-value-store/</t>
  </si>
  <si>
    <t>User Activity for the Past 30 Days II (2 times): https://leetcode.com/problems/user-activity-for-the-past-30-days-ii/</t>
  </si>
  <si>
    <t>Minimum Difference Between Largest and Smallest Value in Three Moves (35 times): https://leetcode.com/problems/minimum-difference-between-largest-and-smallest-value-in-three-moves/</t>
  </si>
  <si>
    <t>Guess the Word (32 times): https://leetcode.com/problems/guess-the-word/</t>
  </si>
  <si>
    <t>Logger Rate Limiter (31 times): https://leetcode.com/problems/logger-rate-limiter/</t>
  </si>
  <si>
    <t>Asteroid Collision (30 times): https://leetcode.com/problems/asteroid-collision/</t>
  </si>
  <si>
    <t>Longest String Chain (28 times): https://leetcode.com/problems/longest-string-chain/</t>
  </si>
  <si>
    <t>Number of Good Ways to Split a String (23 times): https://leetcode.com/problems/number-of-good-ways-to-split-a-string/</t>
  </si>
  <si>
    <t>Count Square Submatrices with All Ones (22 times): https://leetcode.com/problems/count-square-submatrices-with-all-ones/</t>
  </si>
  <si>
    <t>Shortest Path in a Grid with Obstacles Elimination (20 times): https://leetcode.com/problems/shortest-path-in-a-grid-with-obstacles-elimination/</t>
  </si>
  <si>
    <t>Employee Importance (19 times): https://leetcode.com/problems/employee-importance/</t>
  </si>
  <si>
    <t>Maximum Points You Can Obtain from Cards (19 times): https://leetcode.com/problems/maximum-points-you-can-obtain-from-cards/</t>
  </si>
  <si>
    <t>Number of Matching Subsequences (17 times): https://leetcode.com/problems/number-of-matching-subsequences/</t>
  </si>
  <si>
    <t>Delete Nodes And Return Forest (17 times): https://leetcode.com/problems/delete-nodes-and-return-forest/</t>
  </si>
  <si>
    <t>Find And Replace in String (16 times): https://leetcode.com/problems/find-and-replace-in-string/</t>
  </si>
  <si>
    <t>Time Based Key-Value Store (15 times): https://leetcode.com/problems/time-based-key-value-store/</t>
  </si>
  <si>
    <t>Merge Intervals (15 times): https://leetcode.com/problems/merge-intervals/</t>
  </si>
  <si>
    <t>Bulls and Cows (14 times): https://leetcode.com/problems/bulls-and-cows/</t>
  </si>
  <si>
    <t>Decode String (12 times): https://leetcode.com/problems/decode-string/</t>
  </si>
  <si>
    <t>Longest Substring Without Repeating Characters (12 times): https://leetcode.com/problems/longest-substring-without-repeating-characters/</t>
  </si>
  <si>
    <t>Median of Two Sorted Arrays (12 times): https://leetcode.com/problems/median-of-two-sorted-arrays/</t>
  </si>
  <si>
    <t>Flip Equivalent Binary Trees (11 times): https://leetcode.com/problems/flip-equivalent-binary-trees/</t>
  </si>
  <si>
    <t>Add Two Numbers (11 times): https://leetcode.com/problems/add-two-numbers/</t>
  </si>
  <si>
    <t>Sentence Screen Fitting (11 times): https://leetcode.com/problems/sentence-screen-fitting/</t>
  </si>
  <si>
    <t>Car Fleet (10 times): https://leetcode.com/problems/car-fleet/</t>
  </si>
  <si>
    <t>Koko Eating Bananas (10 times): https://leetcode.com/problems/koko-eating-bananas/</t>
  </si>
  <si>
    <t>RLE Iterator (10 times): https://leetcode.com/problems/rle-iterator/</t>
  </si>
  <si>
    <t>Longest Increasing Path in a Matrix (10 times): https://leetcode.com/problems/longest-increasing-path-in-a-matrix/</t>
  </si>
  <si>
    <t>Stone Game III (9 times): https://leetcode.com/problems/stone-game-iii/</t>
  </si>
  <si>
    <t>Maximum Number of Points with Cost (9 times): https://leetcode.com/problems/maximum-number-of-points-with-cost/</t>
  </si>
  <si>
    <t>Max Value of Equation (9 times): https://leetcode.com/problems/max-value-of-equation/</t>
  </si>
  <si>
    <t>Longest Increasing Subsequence (9 times): https://leetcode.com/problems/longest-increasing-subsequence/</t>
  </si>
  <si>
    <t>Robot Room Cleaner (8 times): https://leetcode.com/problems/robot-room-cleaner/</t>
  </si>
  <si>
    <t>3Sum (8 times): https://leetcode.com/problems/3sum/</t>
  </si>
  <si>
    <t>Longest Line of Consecutive One in Matrix (8 times): https://leetcode.com/problems/longest-line-of-consecutive-one-in-matrix/</t>
  </si>
  <si>
    <t>Array of Doubled Pairs (8 times): https://leetcode.com/problems/array-of-doubled-pairs/</t>
  </si>
  <si>
    <t>Car Fleet II (8 times): https://leetcode.com/problems/car-fleet-ii/</t>
  </si>
  <si>
    <t>01 Matrix (8 times): https://leetcode.com/problems/01-matrix/</t>
  </si>
  <si>
    <t>Minimum Number of Refueling Stops (8 times): https://leetcode.com/problems/minimum-number-of-refueling-stops/</t>
  </si>
  <si>
    <t>Pacific Atlantic Water Flow (7 times): https://leetcode.com/problems/pacific-atlantic-water-flow/</t>
  </si>
  <si>
    <t>207. Course Schedule: https://leetcode.com/problems/course-schedule/</t>
  </si>
  <si>
    <t>Most Popular Problems for Facebook (last 6 months):</t>
  </si>
  <si>
    <t>Minimum Remove to Make Valid Parentheses (153 times): https://leetcode.com/problems/minimum-remove-to-make-valid-parentheses/</t>
  </si>
  <si>
    <t>Valid Palindrome II (108 times): https://leetcode.com/problems/valid-palindrome-ii/</t>
  </si>
  <si>
    <t>K Closest Points to Origin (82 times): https://leetcode.com/problems/k-closest-points-to-origin/</t>
  </si>
  <si>
    <t>Subarray Sum Equals K (81 times): https://leetcode.com/problems/subarray-sum-equals-k/</t>
  </si>
  <si>
    <t>Buildings With an Ocean View (63 times): https://leetcode.com/problems/buildings-with-an-ocean-view/</t>
  </si>
  <si>
    <t>Add Strings (62 times): https://leetcode.com/problems/add-strings/</t>
  </si>
  <si>
    <t>Dot Product of Two Sparse Vectors (58 times): https://leetcode.com/problems/dot-product-of-two-sparse-vectors/</t>
  </si>
  <si>
    <t>Range Sum of BST (55 times): https://leetcode.com/problems/range-sum-of-bst/</t>
  </si>
  <si>
    <t>Product of Array Except Self (54 times): https://leetcode.com/problems/product-of-array-except-self/</t>
  </si>
  <si>
    <t>Merge Intervals (51 times): https://leetcode.com/problems/merge-intervals/</t>
  </si>
  <si>
    <t>Convert Binary Search Tree to Sorted Doubly Linked List (48 times): https://leetcode.com/problems/convert-binary-search-tree-to-sorted-doubly-linked-list/</t>
  </si>
  <si>
    <t>Lowest Common Ancestor of a Binary Tree III (44 times): https://leetcode.com/problems/lowest-common-ancestor-of-a-binary-tree-iii/</t>
  </si>
  <si>
    <t>Merge Sorted Array (42 times): https://leetcode.com/problems/merge-sorted-array/</t>
  </si>
  <si>
    <t>Minimum Add to Make Parentheses Valid (39 times): https://leetcode.com/problems/minimum-add-to-make-parentheses-valid/</t>
  </si>
  <si>
    <t>Squares of a Sorted Array (38 times): https://leetcode.com/problems/squares-of-a-sorted-array/</t>
  </si>
  <si>
    <t>Next Permutation (37 times): https://leetcode.com/problems/next-permutation/</t>
  </si>
  <si>
    <t>Leftmost Column with at Least a One (36 times): https://leetcode.com/problems/leftmost-column-with-at-least-a-one/</t>
  </si>
  <si>
    <t>LRU Cache (35 times): https://leetcode.com/problems/lru-cache/</t>
  </si>
  <si>
    <t>Binary Tree Maximum Path Sum (34 times): https://leetcode.com/problems/binary-tree-maximum-path-sum/</t>
  </si>
  <si>
    <t>Making A Large Island (34 times): https://leetcode.com/problems/making-a-large-island/</t>
  </si>
  <si>
    <t>Basic Calculator II (33 times): https://leetcode.com/problems/basic-calculator-ii/</t>
  </si>
  <si>
    <t>Continuous Subarray Sum (33 times): https://leetcode.com/problems/continuous-subarray-sum/</t>
  </si>
  <si>
    <t>Random Pick with Weight (32 times): https://leetcode.com/problems/random-pick-with-weight/</t>
  </si>
  <si>
    <t>Remove Invalid Parentheses (31 times): https://leetcode.com/problems/remove-invalid-parentheses/</t>
  </si>
  <si>
    <t>Find Peak Element (28 times): https://leetcode.com/problems/find-peak-element/</t>
  </si>
  <si>
    <t>Remove All Adjacent Duplicates In String (28 times): https://leetcode.com/problems/remove-all-adjacent-duplicates-in-string/</t>
  </si>
  <si>
    <t>Merge k Sorted Lists (26 times): https://leetcode.com/problems/merge-k-sorted-lists/</t>
  </si>
  <si>
    <t>All Nodes Distance K in Binary Tree (19 times): https://leetcode.com/problems/all-nodes-distance-k-in-binary-tree/</t>
  </si>
  <si>
    <t>String to Integer (atoi) (19 times): https://leetcode.com/problems/string-to-integer-atoi/</t>
  </si>
  <si>
    <t>Valid Number (18 times): https://leetcode.com/problems/valid-number/</t>
  </si>
  <si>
    <t>Copy List with Random Pointer (18 times): https://leetcode.com/problems/copy-list-with-random-pointer/</t>
  </si>
  <si>
    <t>Sum Root to Leaf Numbers (17 times): https://leetcode.com/problems/sum-root-to-leaf-numbers/</t>
  </si>
  <si>
    <t>Combination Sum (17 times): https://leetcode.com/problems/combination-sum/</t>
  </si>
  <si>
    <t>First Bad Version (17 times): https://leetcode.com/problems/first-bad-version/</t>
  </si>
  <si>
    <t>Vertical Order Traversal of a Binary Tree (17 times): https://leetcode.com/problems/vertical-order-traversal-of-a-binary-tree/</t>
  </si>
  <si>
    <t>Subsets (17 times): https://leetcode.com/problems/subsets/</t>
  </si>
  <si>
    <t>Random Pick Index (17 times): https://leetcode.com/problems/random-pick-index/</t>
  </si>
  <si>
    <t>3Sum Closest (16 times): https://leetcode.com/problems/3sum-closest/</t>
  </si>
  <si>
    <t>Insert Delete GetRandom O(1) (16 times): https://leetcode.com/problems/insert-delete-getrandom-o1/</t>
  </si>
  <si>
    <t>Toeplitz Matrix (16 times): https://leetcode.com/problems/toeplitz-matrix/</t>
  </si>
  <si>
    <t>Insert into a Sorted Circular Linked List (15 times): https://leetcode.com/problems/insert-into-a-sorted-circular-linked-list/</t>
  </si>
  <si>
    <t>Max Consecutive Ones III (15 times): https://leetcode.com/problems/max-consecutive-ones-iii/</t>
  </si>
  <si>
    <t>Interval List Intersections (15 times): https://leetcode.com/problems/interval-list-intersections/</t>
  </si>
  <si>
    <t>Median of Two Sorted Arrays (14 times): https://leetcode.com/problems/median-of-two-sorted-arrays/</t>
  </si>
  <si>
    <t>Longest Substring Without Repeating Characters (14 times): https://leetcode.com/problems/longest-substring-without-repeating-characters/</t>
  </si>
  <si>
    <t>Integer to English Words (13 times): https://leetcode.com/problems/integer-to-english-words/</t>
  </si>
  <si>
    <t>Valid Word Abbreviation (13 times): https://leetcode.com/problems/valid-word-abbreviation/</t>
  </si>
  <si>
    <t>Meeting Rooms II (13 times): https://leetcode.com/problems/meeting-rooms-ii/</t>
  </si>
  <si>
    <t>3Sum (12 times): https://leetcode.com/problems/3sum/</t>
  </si>
  <si>
    <t>Find Pivot Index (12 times): https://leetcode.com/problems/find-pivot-index/</t>
  </si>
  <si>
    <t>Serialize and Deserialize Binary Tree (12 times): https://leetcode.com/problems/serialize-and-deserialize-binary-tree/</t>
  </si>
  <si>
    <t>Island Perimeter (12 times): https://leetcode.com/problems/island-perimeter/</t>
  </si>
  <si>
    <t>Remove All Adjacent Duplicates in String II (12 times): https://leetcode.com/problems/remove-all-adjacent-duplicates-in-string-ii/</t>
  </si>
  <si>
    <t>First Unique Character in a String (12 times): https://leetcode.com/problems/first-unique-character-in-a-string/</t>
  </si>
  <si>
    <t>Capacity To Ship Packages Within D Days (10 times): https://leetcode.com/problems/capacity-to-ship-packages-within-d-days/</t>
  </si>
  <si>
    <t>Find Largest Value in Each Tree Row (10 times): https://leetcode.com/problems/find-largest-value-in-each-tree-row/</t>
  </si>
  <si>
    <t>Construct Binary Tree from String (10 times): https://leetcode.com/problems/construct-binary-tree-from-string/</t>
  </si>
  <si>
    <t>Recyclable and Low Fat Products (10 times): https://leetcode.com/problems/recyclable-and-low-fat-products/</t>
  </si>
  <si>
    <t>Basic Calculator (10 times): https://leetcode.com/problems/basic-calculator/</t>
  </si>
  <si>
    <t>String Compression (9 times): https://leetcode.com/problems/string-compression/</t>
  </si>
  <si>
    <t>Nested List Weight Sum (9 times): https://leetcode.com/problems/nested-list-weight-sum/</t>
  </si>
  <si>
    <t>Custom Sort String (9 times): https://leetcode.com/problems/custom-sort-string/</t>
  </si>
  <si>
    <t>Remove Duplicates from Sorted Array (9 times): https://leetcode.com/problems/remove-duplicates-from-sorted-array/</t>
  </si>
  <si>
    <t>Moving Average from Data Stream (9 times): https://leetcode.com/problems/moving-average-from-data-stream/</t>
  </si>
  <si>
    <t>Reorganize String (9 times): https://leetcode.com/problems/reorganize-string/</t>
  </si>
  <si>
    <t>Word Ladder II (8 times): https://leetcode.com/problems/word-ladder-ii/</t>
  </si>
  <si>
    <t>Longest Increasing Path in a Matrix (8 times): https://leetcode.com/problems/longest-increasing-path-in-a-matrix/</t>
  </si>
  <si>
    <t>Palindrome Permutation (8 times): https://leetcode.com/problems/palindrome-permutation/</t>
  </si>
  <si>
    <t>Add Two Numbers (8 times): https://leetcode.com/problems/add-two-numbers/</t>
  </si>
  <si>
    <t>Flatten Nested List Iterator (8 times): https://leetcode.com/problems/flatten-nested-list-iterator/</t>
  </si>
  <si>
    <t>Daily Temperatures (8 times): https://leetcode.com/problems/daily-temperatures/</t>
  </si>
  <si>
    <t>Path Sum II (8 times): https://leetcode.com/problems/path-sum-ii/</t>
  </si>
  <si>
    <t>Kth Smallest Element in a Sorted Matrix (8 times): https://leetcode.com/problems/kth-smallest-element-in-a-sorted-matrix/</t>
  </si>
  <si>
    <t>Unique Paths (8 times): https://leetcode.com/problems/unique-paths/</t>
  </si>
  <si>
    <t>Intersection of Two Linked Lists (8 times): https://leetcode.com/problems/intersection-of-two-linked-lists/</t>
  </si>
  <si>
    <t>Average of Levels in Binary Tree (7 times): https://leetcode.com/problems/average-of-levels-in-binary-tree/</t>
  </si>
  <si>
    <t>Cutting Ribbons (7 times): https://leetcode.com/problems/cutting-ribbons/</t>
  </si>
  <si>
    <t>Partition Equal Subset Sum (7 times): https://leetcode.com/problems/partition-equal-subset-sum/</t>
  </si>
  <si>
    <t>Diameter of N-Ary Tree (7 times): https://leetcode.com/problems/diameter-of-n-ary-tree/</t>
  </si>
  <si>
    <t>Search in Rotated Sorted Array (7 times): https://leetcode.com/problems/search-in-rotated-sorted-array/</t>
  </si>
  <si>
    <t>Backspace String Compare (7 times): https://leetcode.com/problems/backspace-string-compare/</t>
  </si>
  <si>
    <t>Longest Substring with At Most K Distinct Characters (7 times): https://leetcode.com/problems/longest-substring-with-at-most-k-distinct-characters/</t>
  </si>
  <si>
    <t>Find Minimum in Rotated Sorted Array (7 times): https://leetcode.com/problems/find-minimum-in-rotated-sorted-array/</t>
  </si>
  <si>
    <t>Maximum Level Sum of a Binary Tree (7 times): https://leetcode.com/problems/maximum-level-sum-of-a-binary-tree/</t>
  </si>
  <si>
    <t>Is Graph Bipartite? (7 times): https://leetcode.com/problems/is-graph-bipartite/</t>
  </si>
  <si>
    <t>Bulb Switcher (7 times): https://leetcode.com/problems/bulb-switcher/</t>
  </si>
  <si>
    <t>Design Tic-Tac-Toe (6 times): https://leetcode.com/problems/design-tic-tac-toe/</t>
  </si>
  <si>
    <t>Maximum Subarray (6 times): https://leetcode.com/problems/maximum-subarray/</t>
  </si>
  <si>
    <t>Product of Two Run-Length Encoded Arrays (6 times): https://leetcode.com/problems/product-of-two-run-length-encoded-arrays/</t>
  </si>
  <si>
    <t>Minimum Knight Moves (6 times): https://leetcode.com/problems/minimum-knight-moves/</t>
  </si>
  <si>
    <t>Palindromic Substrings (6 times): https://leetcode.com/problems/palindromic-substrings/</t>
  </si>
  <si>
    <t>Target Sum (6 times): https://leetcode.com/problems/target-sum/</t>
  </si>
  <si>
    <t>Shortest Bridge (6 times): https://leetcode.com/problems/shortest-bridge/</t>
  </si>
  <si>
    <t>Course Schedule (6 times): https://leetcode.com/problems/course-schedule/</t>
  </si>
  <si>
    <t>Populating Next Right Pointers in Each Node II (6 times): https://leetcode.com/problems/populating-next-right-pointers-in-each-node-ii/</t>
  </si>
  <si>
    <t>Robot Room Cleaner (5 times): https://leetcode.com/problems/robot-room-cleaner/</t>
  </si>
  <si>
    <t>Walls and Gates (5 times): https://leetcode.com/problems/walls-and-gates/</t>
  </si>
  <si>
    <t>Delete Nodes And Return Forest (5 times): https://leetcode.com/problems/delete-nodes-and-return-forest/</t>
  </si>
  <si>
    <t>Number of Distinct Islands (5 times): https://leetcode.com/problems/number-of-distinct-islands/</t>
  </si>
  <si>
    <t>Roman to Integer (5 times): https://leetcode.com/problems/roman-to-integer/</t>
  </si>
  <si>
    <t>Container With Most Water (5 times): https://leetcode.com/problems/container-with-most-water/</t>
  </si>
  <si>
    <t>Smallest Subtree with all the Deepest Nodes (5 times): https://leetcode.com/problems/smallest-subtree-with-all-the-deepest-nodes/</t>
  </si>
  <si>
    <t>Binary Tree Paths (4 times): https://leetcode.com/problems/binary-tree-paths/</t>
  </si>
  <si>
    <t>Binary Tree Zigzag Level Order Traversal (4 times): https://leetcode.com/problems/binary-tree-zigzag-level-order-traversal/</t>
  </si>
  <si>
    <t>Missing Element in Sorted Array (4 times): https://leetcode.com/problems/missing-element-in-sorted-array/</t>
  </si>
  <si>
    <t>Goat Latin (4 times): https://leetcode.com/problems/goat-latin/</t>
  </si>
  <si>
    <t>Find the Duplicate Number (4 times): https://leetcode.com/problems/find-the-duplicate-number/</t>
  </si>
  <si>
    <t>Next Greater Element III (4 times): https://leetcode.com/problems/next-greater-element-iii/</t>
  </si>
  <si>
    <t>Range Sum Query - Immutable (4 times): https://leetcode.com/problems/range-sum-query-immutable/</t>
  </si>
  <si>
    <t>Rotate Image (4 times): https://leetcode.com/problems/rotate-image/</t>
  </si>
  <si>
    <t>Next Closest Time (4 times): https://leetcode.com/problems/next-closest-time/</t>
  </si>
  <si>
    <t>Odd Even Linked List (4 times): https://leetcode.com/problems/odd-even-linked-list/</t>
  </si>
  <si>
    <t>Reverse Words in a String (4 times): https://leetcode.com/problems/reverse-words-in-a-string/</t>
  </si>
  <si>
    <t>Reconstruct Itinerary (4 times): https://leetcode.com/problems/reconstruct-itinerary/</t>
  </si>
  <si>
    <t>Longest Repeating Character Replacement (4 times): https://leetcode.com/problems/longest-repeating-character-replacement/</t>
  </si>
  <si>
    <t>Bus Routes (4 times): https://leetcode.com/problems/bus-routes/</t>
  </si>
  <si>
    <t>Check Completeness of a Binary Tree (4 times): https://leetcode.com/problems/check-completeness-of-a-binary-tree/</t>
  </si>
  <si>
    <t>Max Stack (4 times): https://leetcode.com/problems/max-stack/</t>
  </si>
  <si>
    <t>Detect Cycles in 2D Grid (4 times): https://leetcode.com/problems/detect-cycles-in-2d-grid/</t>
  </si>
  <si>
    <t>Koko Eating Bananas (4 times): https://leetcode.com/problems/koko-eating-bananas/</t>
  </si>
  <si>
    <t>Different Ways to Add Parentheses (4 times): https://leetcode.com/problems/different-ways-to-add-parentheses/</t>
  </si>
  <si>
    <t>Contains Duplicate II (3 times): https://leetcode.com/problems/contains-duplicate-ii/</t>
  </si>
  <si>
    <t>Intersection of Three Sorted Arrays (3 times): https://leetcode.com/problems/intersection-of-three-sorted-arrays/</t>
  </si>
  <si>
    <t>Sum of Two Integers (3 times): https://leetcode.com/problems/sum-of-two-integers/</t>
  </si>
  <si>
    <t>Valid Perfect Square (3 times): https://leetcode.com/problems/valid-perfect-square/</t>
  </si>
  <si>
    <t>Pacific Atlantic Water Flow (3 times): https://leetcode.com/problems/pacific-atlantic-water-flow/</t>
  </si>
  <si>
    <t>Monotonic Array (3 times): https://leetcode.com/problems/monotonic-array/</t>
  </si>
  <si>
    <t>Beautiful Array (3 times): https://leetcode.com/problems/beautiful-array/</t>
  </si>
  <si>
    <t>Find All Duplicates in an Array (3 times): https://leetcode.com/problems/find-all-duplicates-in-an-array/</t>
  </si>
  <si>
    <t>Remove Duplicate Letters (3 times): https://leetcode.com/problems/remove-duplicate-letters/</t>
  </si>
  <si>
    <t>Minimum Height Trees (3 times): https://leetcode.com/problems/minimum-height-trees/</t>
  </si>
  <si>
    <t>Binary Tree Longest Consecutive Sequence (3 times): https://leetcode.com/problems/binary-tree-longest-consecutive-sequence/</t>
  </si>
  <si>
    <t>Fibonacci Number (3 times): https://leetcode.com/problems/fibonacci-number/</t>
  </si>
  <si>
    <t>Egg Drop With 2 Eggs and N Floors (3 times): https://leetcode.com/problems/egg-drop-with-2-eggs-and-n-floors/</t>
  </si>
  <si>
    <t>Add to Array-Form of Integer (3 times): https://leetcode.com/problems/add-to-array-form-of-integer/</t>
  </si>
  <si>
    <t>Next Greater Element I (3 times): https://leetcode.com/problems/next-greater-element-i/</t>
  </si>
  <si>
    <t>Strobogrammatic Number (3 times): https://leetcode.com/problems/strobogrammatic-number/</t>
  </si>
  <si>
    <t>Next Greater Element II (3 times): https://leetcode.com/problems/next-greater-element-ii/</t>
  </si>
  <si>
    <t>Search a 2D Matrix II (3 times): https://leetcode.com/problems/search-a-2d-matrix-ii/</t>
  </si>
  <si>
    <t>Design Circular Queue (3 times): https://leetcode.com/problems/design-circular-queue/</t>
  </si>
  <si>
    <t>Invert Binary Tree (3 times): https://leetcode.com/problems/invert-binary-tree/</t>
  </si>
  <si>
    <t>Peak Index in a Mountain Array (3 times): https://leetcode.com/problems/peak-index-in-a-mountain-array/</t>
  </si>
  <si>
    <t>K-diff Pairs in an Array (3 times): https://leetcode.com/problems/k-diff-pairs-in-an-array/</t>
  </si>
  <si>
    <t>Number of 1 Bits (3 times): https://leetcode.com/problems/number-of-1-bits/</t>
  </si>
  <si>
    <t>Min Stack (3 times): https://leetcode.com/problems/min-stack/</t>
  </si>
  <si>
    <t>Single Element in a Sorted Array (3 times): https://leetcode.com/problems/single-element-in-a-sorted-array/</t>
  </si>
  <si>
    <t>Boundary of Binary Tree (3 times): https://leetcode.com/problems/boundary-of-binary-tree/</t>
  </si>
  <si>
    <t>Single Number (3 times): https://leetcode.com/problems/single-number/</t>
  </si>
  <si>
    <t>Split Array with Equal Sum (3 times): https://leetcode.com/problems/split-array-with-equal-sum/</t>
  </si>
  <si>
    <t>Convert Sorted List to Binary Search Tree (3 times): https://leetcode.com/problems/convert-sorted-list-to-binary-search-tree/</t>
  </si>
  <si>
    <t>Symmetric Tree (3 times): https://leetcode.com/problems/symmetric-tree/</t>
  </si>
  <si>
    <t>Decode Ways (3 times): https://leetcode.com/problems/decode-ways/</t>
  </si>
  <si>
    <t>Minimum Number of Taps to Open to Water a Garden (3 times): https://leetcode.com/problems/minimum-number-of-taps-to-open-to-water-a-garden/</t>
  </si>
  <si>
    <t>Set Matrix Zeroes (3 times): https://leetcode.com/problems/set-matrix-zeroes/</t>
  </si>
  <si>
    <t>Plus One (3 times): https://leetcode.com/problems/plus-one/</t>
  </si>
  <si>
    <t>Longest Continuous Increasing Subsequence (3 times): https://leetcode.com/problems/longest-continuous-increasing-subsequence/</t>
  </si>
  <si>
    <t>Wildcard Matching (3 times): https://leetcode.com/problems/wildcard-matching/</t>
  </si>
  <si>
    <t>Search Insert Position (3 times): https://leetcode.com/problems/search-insert-position/</t>
  </si>
  <si>
    <t>Valid Tic-Tac-Toe State (3 times): https://leetcode.com/problems/valid-tic-tac-toe-state/</t>
  </si>
  <si>
    <t>Swap Nodes in Pairs (3 times): https://leetcode.com/problems/swap-nodes-in-pairs/</t>
  </si>
  <si>
    <t>Lowest Common Ancestor of a Binary Tree II (3 times): https://leetcode.com/problems/lowest-common-ancestor-of-a-binary-tree-ii/</t>
  </si>
  <si>
    <t>Number of Calls Between Two Persons (3 times): https://leetcode.com/problems/number-of-calls-between-two-persons/</t>
  </si>
  <si>
    <t>Sort Characters By Frequency (2 times): https://leetcode.com/problems/sort-characters-by-frequency/</t>
  </si>
  <si>
    <t>LFU Cache (2 times): https://leetcode.com/problems/lfu-cache/</t>
  </si>
  <si>
    <t>Optimize Water Distribution in a Village (2 times): https://leetcode.com/problems/optimize-water-distribution-in-a-village/</t>
  </si>
  <si>
    <t>One Edit Distance (2 times): https://leetcode.com/problems/one-edit-distance/</t>
  </si>
  <si>
    <t>Nth Digit (2 times): https://leetcode.com/problems/nth-digit/</t>
  </si>
  <si>
    <t>Longest Increasing Subsequence (2 times): https://leetcode.com/problems/longest-increasing-subsequence/</t>
  </si>
  <si>
    <t>Friends Of Appropriate Ages (2 times): https://leetcode.com/problems/friends-of-appropriate-ages/</t>
  </si>
  <si>
    <t>Maximum Frequency Stack (2 times): https://leetcode.com/problems/maximum-frequency-stack/</t>
  </si>
  <si>
    <t>Complete Binary Tree Inserter (2 times): https://leetcode.com/problems/complete-binary-tree-inserter/</t>
  </si>
  <si>
    <t>Break a Palindrome (2 times): https://leetcode.com/problems/break-a-palindrome/</t>
  </si>
  <si>
    <t>Decode String (2 times): https://leetcode.com/problems/decode-string/</t>
  </si>
  <si>
    <t>Palindrome Partitioning (2 times): https://leetcode.com/problems/palindrome-partitioning/</t>
  </si>
  <si>
    <t>Sort the Matrix Diagonally (2 times): https://leetcode.com/problems/sort-the-matrix-diagonally/</t>
  </si>
  <si>
    <t>Validate Binary Tree Nodes (2 times): https://leetcode.com/problems/validate-binary-tree-nodes/</t>
  </si>
  <si>
    <t>Number of Ways to Stay in the Same Place After Some Steps (2 times): https://leetcode.com/problems/number-of-ways-to-stay-in-the-same-place-after-some-steps/</t>
  </si>
  <si>
    <t>Validate IP Address (2 times): https://leetcode.com/problems/validate-ip-address/</t>
  </si>
  <si>
    <t>Find Winner on a Tic Tac Toe Game (2 times): https://leetcode.com/problems/find-winner-on-a-tic-tac-toe-game/</t>
  </si>
  <si>
    <t>Evaluate Division (2 times): https://leetcode.com/problems/evaluate-division/</t>
  </si>
  <si>
    <t>Permutation in String (2 times): https://leetcode.com/problems/permutation-in-string/</t>
  </si>
  <si>
    <t>Rotting Oranges (2 times): https://leetcode.com/problems/rotting-oranges/</t>
  </si>
  <si>
    <t>Restore IP Addresses (2 times): https://leetcode.com/problems/restore-ip-addresses/</t>
  </si>
  <si>
    <t>The Maze (2 times): https://leetcode.com/problems/the-maze/</t>
  </si>
  <si>
    <t>Subsets II (2 times): https://leetcode.com/problems/subsets-ii/</t>
  </si>
  <si>
    <t>Increasing Triplet Subsequence (2 times): https://leetcode.com/problems/increasing-triplet-subsequence/</t>
  </si>
  <si>
    <t>Ads Performance (2 times): https://leetcode.com/problems/ads-performance/</t>
  </si>
  <si>
    <t>Maximum Difference Between Node and Ancestor (2 times): https://leetcode.com/problems/maximum-difference-between-node-and-ancestor/</t>
  </si>
  <si>
    <t>Climbing Stairs (2 times): https://leetcode.com/problems/climbing-stairs/</t>
  </si>
  <si>
    <t>Non-overlapping Intervals (2 times): https://leetcode.com/problems/non-overlapping-intervals/</t>
  </si>
  <si>
    <t>Maximum Sum BST in Binary Tree (2 times): https://leetcode.com/problems/maximum-sum-bst-in-binary-tree/</t>
  </si>
  <si>
    <t>Maximum Number of Events That Can Be Attended (2 times): https://leetcode.com/problems/maximum-number-of-events-that-can-be-attended/</t>
  </si>
  <si>
    <t>Minimum Insertions to Balance a Parentheses String (2 times): https://leetcode.com/problems/minimum-insertions-to-balance-a-parentheses-string/</t>
  </si>
  <si>
    <t>Spiral Matrix (2 times): https://leetcode.com/problems/spiral-matrix/</t>
  </si>
  <si>
    <t>Find All Anagrams in a String (2 times): https://leetcode.com/problems/find-all-anagrams-in-a-string/</t>
  </si>
  <si>
    <t>Top K Frequent Words (2 times): https://leetcode.com/problems/top-k-frequent-words/</t>
  </si>
  <si>
    <t>Logger Rate Limiter (2 times): https://leetcode.com/problems/logger-rate-limiter/</t>
  </si>
  <si>
    <t>Customer Order Frequency (2 times): https://leetcode.com/problems/customer-order-frequency/</t>
  </si>
  <si>
    <t>Path With Maximum Minimum Value (2 times): https://leetcode.com/problems/path-with-maximum-minimum-value/</t>
  </si>
  <si>
    <t>Binary Tree Pruning (2 times): https://leetcode.com/problems/binary-tree-pruning/</t>
  </si>
  <si>
    <t>Asteroid Collision (2 times): https://leetcode.com/problems/asteroid-collision/</t>
  </si>
  <si>
    <t>Serialize and Deserialize BST (2 times): https://leetcode.com/problems/serialize-and-deserialize-bst/</t>
  </si>
  <si>
    <t>Intersection of Two Arrays (2 times): https://leetcode.com/problems/intersection-of-two-arrays/</t>
  </si>
  <si>
    <t>Strings Differ by One Character (2 times): https://leetcode.com/problems/strings-differ-by-one-character/</t>
  </si>
  <si>
    <t>Sort Array by Increasing Frequency (2 times): https://leetcode.com/problems/sort-array-by-increasing-frequency/</t>
  </si>
  <si>
    <t>Design Circular Deque (2 times): https://leetcode.com/problems/design-circular-deque/</t>
  </si>
  <si>
    <t>Open the Lock (2 times): https://leetcode.com/problems/open-the-lock/</t>
  </si>
  <si>
    <t>Rotated Digits (2 times): https://leetcode.com/problems/rotated-digits/</t>
  </si>
  <si>
    <t>Uncommon Words from Two Sentences (2 times): https://leetcode.com/problems/uncommon-words-from-two-sentences/</t>
  </si>
  <si>
    <t>Sum of Unique Elements (2 times): https://leetcode.com/problems/sum-of-unique-elements/</t>
  </si>
  <si>
    <t>Cheapest Flights Within K Stops (2 times): https://leetcode.com/problems/cheapest-flights-within-k-stops/</t>
  </si>
  <si>
    <t>Basic Calculator III (2 times): https://leetcode.com/problems/basic-calculator-iii/</t>
  </si>
  <si>
    <t>Most Popular Problems for Amazon (last 6 months):</t>
  </si>
  <si>
    <t>Robot Bounded In Circle (190 times): https://leetcode.com/problems/robot-bounded-in-circle/</t>
  </si>
  <si>
    <t>LRU Cache (97 times): https://leetcode.com/problems/lru-cache/</t>
  </si>
  <si>
    <t>Number of Provinces (58 times): https://leetcode.com/problems/number-of-provinces/</t>
  </si>
  <si>
    <t>Merge Intervals (58 times): https://leetcode.com/problems/merge-intervals/</t>
  </si>
  <si>
    <t>K Closest Points to Origin (55 times): https://leetcode.com/problems/k-closest-points-to-origin/</t>
  </si>
  <si>
    <t>Maximum Units on a Truck (53 times): https://leetcode.com/problems/maximum-units-on-a-truck/</t>
  </si>
  <si>
    <t>Meeting Rooms II (43 times): https://leetcode.com/problems/meeting-rooms-ii/</t>
  </si>
  <si>
    <t>Search Suggestions System (39 times): https://leetcode.com/problems/search-suggestions-system/</t>
  </si>
  <si>
    <t>Minimum Cost to Connect Sticks (39 times): https://leetcode.com/problems/minimum-cost-to-connect-sticks/</t>
  </si>
  <si>
    <t>Merge k Sorted Lists (38 times): https://leetcode.com/problems/merge-k-sorted-lists/</t>
  </si>
  <si>
    <t>Analyze User Website Visit Pattern (34 times): https://leetcode.com/problems/analyze-user-website-visit-pattern/</t>
  </si>
  <si>
    <t>Maximum Area of a Piece of Cake After Horizontal and Vertical Cuts (30 times): https://leetcode.com/problems/maximum-area-of-a-piece-of-cake-after-horizontal-and-vertical-cuts/</t>
  </si>
  <si>
    <t>Maximum Subarray (29 times): https://leetcode.com/problems/maximum-subarray/</t>
  </si>
  <si>
    <t>Longest Substring Without Repeating Characters (29 times): https://leetcode.com/problems/longest-substring-without-repeating-characters/</t>
  </si>
  <si>
    <t>Add Two Numbers (28 times): https://leetcode.com/problems/add-two-numbers/</t>
  </si>
  <si>
    <t>Course Schedule (28 times): https://leetcode.com/problems/course-schedule/</t>
  </si>
  <si>
    <t>Concatenated Words (26 times): https://leetcode.com/problems/concatenated-words/</t>
  </si>
  <si>
    <t>Median of Two Sorted Arrays (24 times): https://leetcode.com/problems/median-of-two-sorted-arrays/</t>
  </si>
  <si>
    <t>Rotting Oranges (24 times): https://leetcode.com/problems/rotting-oranges/</t>
  </si>
  <si>
    <t>Count of Smaller Numbers After Self (23 times): https://leetcode.com/problems/count-of-smaller-numbers-after-self/</t>
  </si>
  <si>
    <t>Least Number of Unique Integers after K Removals (22 times): https://leetcode.com/problems/least-number-of-unique-integers-after-k-removals/</t>
  </si>
  <si>
    <t>Search in Rotated Sorted Array (22 times): https://leetcode.com/problems/search-in-rotated-sorted-array/</t>
  </si>
  <si>
    <t>Sell Diminishing-Valued Colored Balls (21 times): https://leetcode.com/problems/sell-diminishing-valued-colored-balls/</t>
  </si>
  <si>
    <t>Integer to English Words (21 times): https://leetcode.com/problems/integer-to-english-words/</t>
  </si>
  <si>
    <t>3Sum (20 times): https://leetcode.com/problems/3sum/</t>
  </si>
  <si>
    <t>Maximum Number of Events That Can Be Attended (19 times): https://leetcode.com/problems/maximum-number-of-events-that-can-be-attended/</t>
  </si>
  <si>
    <t>Product of Array Except Self (18 times): https://leetcode.com/problems/product-of-array-except-self/</t>
  </si>
  <si>
    <t>LFU Cache (17 times): https://leetcode.com/problems/lfu-cache/</t>
  </si>
  <si>
    <t>Jump Game II (17 times): https://leetcode.com/problems/jump-game-ii/</t>
  </si>
  <si>
    <t>Min Stack (16 times): https://leetcode.com/problems/min-stack/</t>
  </si>
  <si>
    <t>All Nodes Distance K in Binary Tree (16 times): https://leetcode.com/problems/all-nodes-distance-k-in-binary-tree/</t>
  </si>
  <si>
    <t>Container With Most Water (16 times): https://leetcode.com/problems/container-with-most-water/</t>
  </si>
  <si>
    <t>Subarray Sum Equals K (16 times): https://leetcode.com/problems/subarray-sum-equals-k/</t>
  </si>
  <si>
    <t>Insert Delete GetRandom O(1) (15 times): https://leetcode.com/problems/insert-delete-getrandom-o1/</t>
  </si>
  <si>
    <t>Binary Tree Zigzag Level Order Traversal (15 times): https://leetcode.com/problems/binary-tree-zigzag-level-order-traversal/</t>
  </si>
  <si>
    <t>Binary Tree Maximum Path Sum (15 times): https://leetcode.com/problems/binary-tree-maximum-path-sum/</t>
  </si>
  <si>
    <t>Shortest Path to Get Food (14 times): https://leetcode.com/problems/shortest-path-to-get-food/</t>
  </si>
  <si>
    <t>Design Tic-Tac-Toe (14 times): https://leetcode.com/problems/design-tic-tac-toe/</t>
  </si>
  <si>
    <t>Decode Ways (14 times): https://leetcode.com/problems/decode-ways/</t>
  </si>
  <si>
    <t>Basic Calculator II (13 times): https://leetcode.com/problems/basic-calculator-ii/</t>
  </si>
  <si>
    <t>Rotate Image (13 times): https://leetcode.com/problems/rotate-image/</t>
  </si>
  <si>
    <t>Design Parking System (13 times): https://leetcode.com/problems/design-parking-system/</t>
  </si>
  <si>
    <t>Roman to Integer (13 times): https://leetcode.com/problems/roman-to-integer/</t>
  </si>
  <si>
    <t>First Unique Character in a String (13 times): https://leetcode.com/problems/first-unique-character-in-a-string/</t>
  </si>
  <si>
    <t>Maximum Average Subtree (12 times): https://leetcode.com/problems/maximum-average-subtree/</t>
  </si>
  <si>
    <t>Next Permutation (12 times): https://leetcode.com/problems/next-permutation/</t>
  </si>
  <si>
    <t>Best Time to Buy and Sell Stock II (12 times): https://leetcode.com/problems/best-time-to-buy-and-sell-stock-ii/</t>
  </si>
  <si>
    <t>Critical Connections in a Network (12 times): https://leetcode.com/problems/critical-connections-in-a-network/</t>
  </si>
  <si>
    <t>Climbing Stairs (11 times): https://leetcode.com/problems/climbing-stairs/</t>
  </si>
  <si>
    <t>Majority Element (11 times): https://leetcode.com/problems/majority-element/</t>
  </si>
  <si>
    <t>Reorganize String (11 times): https://leetcode.com/problems/reorganize-string/</t>
  </si>
  <si>
    <t>Consecutive Numbers Sum (11 times): https://leetcode.com/problems/consecutive-numbers-sum/</t>
  </si>
  <si>
    <t>Asteroid Collision (10 times): https://leetcode.com/problems/asteroid-collision/</t>
  </si>
  <si>
    <t>Next Greater Element II (10 times): https://leetcode.com/problems/next-greater-element-ii/</t>
  </si>
  <si>
    <t>Serialize and Deserialize Binary Tree (10 times): https://leetcode.com/problems/serialize-and-deserialize-binary-tree/</t>
  </si>
  <si>
    <t>Design an Expression Tree With Evaluate Function (10 times): https://leetcode.com/problems/design-an-expression-tree-with-evaluate-function/</t>
  </si>
  <si>
    <t>Kth Smallest Element in a Sorted Matrix (9 times): https://leetcode.com/problems/kth-smallest-element-in-a-sorted-matrix/</t>
  </si>
  <si>
    <t>Snakes and Ladders (9 times): https://leetcode.com/problems/snakes-and-ladders/</t>
  </si>
  <si>
    <t>Non-overlapping Intervals (9 times): https://leetcode.com/problems/non-overlapping-intervals/</t>
  </si>
  <si>
    <t>Keys and Rooms (8 times): https://leetcode.com/problems/keys-and-rooms/</t>
  </si>
  <si>
    <t>Time Based Key-Value Store (8 times): https://leetcode.com/problems/time-based-key-value-store/</t>
  </si>
  <si>
    <t>3Sum Closest (8 times): https://leetcode.com/problems/3sum-closest/</t>
  </si>
  <si>
    <t>Maximum Profit in Job Scheduling (8 times): https://leetcode.com/problems/maximum-profit-in-job-scheduling/</t>
  </si>
  <si>
    <t>Meeting Rooms (8 times): https://leetcode.com/problems/meeting-rooms/</t>
  </si>
  <si>
    <t>Second Highest Salary (8 times): https://leetcode.com/problems/second-highest-salary/</t>
  </si>
  <si>
    <t>Find Minimum in Rotated Sorted Array (8 times): https://leetcode.com/problems/find-minimum-in-rotated-sorted-array/</t>
  </si>
  <si>
    <t>Game of Life (8 times): https://leetcode.com/problems/game-of-life/</t>
  </si>
  <si>
    <t>The Maze (8 times): https://leetcode.com/problems/the-maze/</t>
  </si>
  <si>
    <t>Recover Binary Search Tree (8 times): https://leetcode.com/problems/recover-binary-search-tree/</t>
  </si>
  <si>
    <t>Spiral Matrix (8 times): https://leetcode.com/problems/spiral-matrix/</t>
  </si>
  <si>
    <t>Random Pick with Weight (7 times): https://leetcode.com/problems/random-pick-with-weight/</t>
  </si>
  <si>
    <t>Best Time to Buy and Sell Stock III (7 times): https://leetcode.com/problems/best-time-to-buy-and-sell-stock-iii/</t>
  </si>
  <si>
    <t>Word Ladder II (7 times): https://leetcode.com/problems/word-ladder-ii/</t>
  </si>
  <si>
    <t>Vertical Order Traversal of a Binary Tree (7 times): https://leetcode.com/problems/vertical-order-traversal-of-a-binary-tree/</t>
  </si>
  <si>
    <t>Single Element in a Sorted Array (7 times): https://leetcode.com/problems/single-element-in-a-sorted-array/</t>
  </si>
  <si>
    <t>Unique Paths (7 times): https://leetcode.com/problems/unique-paths/</t>
  </si>
  <si>
    <t>Rank Transform of an Array (7 times): https://leetcode.com/problems/rank-transform-of-an-array/</t>
  </si>
  <si>
    <t>Path Sum II (7 times): https://leetcode.com/problems/path-sum-ii/</t>
  </si>
  <si>
    <t>Capacity To Ship Packages Within D Days (7 times): https://leetcode.com/problems/capacity-to-ship-packages-within-d-days/</t>
  </si>
  <si>
    <t>Find Peak Element (7 times): https://leetcode.com/problems/find-peak-element/</t>
  </si>
  <si>
    <t>Most Popular Problems for Microsoft (last 6 months):</t>
  </si>
  <si>
    <t>Count Good Nodes in Binary Tree (129 times): https://leetcode.com/problems/count-good-nodes-in-binary-tree/</t>
  </si>
  <si>
    <t>Sign of the Product of an Array (76 times): https://leetcode.com/problems/sign-of-the-product-of-an-array/</t>
  </si>
  <si>
    <t>LRU Cache (50 times): https://leetcode.com/problems/lru-cache/</t>
  </si>
  <si>
    <t>Merge Intervals (30 times): https://leetcode.com/problems/merge-intervals/</t>
  </si>
  <si>
    <t>Spiral Matrix (27 times): https://leetcode.com/problems/spiral-matrix/</t>
  </si>
  <si>
    <t>Longest Substring Without Repeating Characters (23 times): https://leetcode.com/problems/longest-substring-without-repeating-characters/</t>
  </si>
  <si>
    <t>Search in Rotated Sorted Array (20 times): https://leetcode.com/problems/search-in-rotated-sorted-array/</t>
  </si>
  <si>
    <t>Meeting Rooms II (19 times): https://leetcode.com/problems/meeting-rooms-ii/</t>
  </si>
  <si>
    <t>Merge k Sorted Lists (19 times): https://leetcode.com/problems/merge-k-sorted-lists/</t>
  </si>
  <si>
    <t>Design HashMap (18 times): https://leetcode.com/problems/design-hashmap/</t>
  </si>
  <si>
    <t>Course Schedule (15 times): https://leetcode.com/problems/course-schedule/</t>
  </si>
  <si>
    <t>Reverse Words in a String (14 times): https://leetcode.com/problems/reverse-words-in-a-string/</t>
  </si>
  <si>
    <t>Maximum Subarray (13 times): https://leetcode.com/problems/maximum-subarray/</t>
  </si>
  <si>
    <t>Minimum Deletions to Make Character Frequencies Unique (13 times): https://leetcode.com/problems/minimum-deletions-to-make-character-frequencies-unique/</t>
  </si>
  <si>
    <t>String Compression (13 times): https://leetcode.com/problems/string-compression/</t>
  </si>
  <si>
    <t>Integer to English Words (12 times): https://leetcode.com/problems/integer-to-english-words/</t>
  </si>
  <si>
    <t>Binary Tree Zigzag Level Order Traversal (12 times): https://leetcode.com/problems/binary-tree-zigzag-level-order-traversal/</t>
  </si>
  <si>
    <t>Min Stack (11 times): https://leetcode.com/problems/min-stack/</t>
  </si>
  <si>
    <t>Serialize and Deserialize Binary Tree (11 times): https://leetcode.com/problems/serialize-and-deserialize-binary-tree/</t>
  </si>
  <si>
    <t>Copy List with Random Pointer (11 times): https://leetcode.com/problems/copy-list-with-random-pointer/</t>
  </si>
  <si>
    <t>Merge Sorted Array (11 times): https://leetcode.com/problems/merge-sorted-array/</t>
  </si>
  <si>
    <t>Populating Next Right Pointers in Each Node II (11 times): https://leetcode.com/problems/populating-next-right-pointers-in-each-node-ii/</t>
  </si>
  <si>
    <t>Longest Substring with At Most K Distinct Characters (11 times): https://leetcode.com/problems/longest-substring-with-at-most-k-distinct-characters/</t>
  </si>
  <si>
    <t>Find Minimum in Rotated Sorted Array (10 times): https://leetcode.com/problems/find-minimum-in-rotated-sorted-array/</t>
  </si>
  <si>
    <t>Subarray Sum Equals K (10 times): https://leetcode.com/problems/subarray-sum-equals-k/</t>
  </si>
  <si>
    <t>Longest Happy String (10 times): https://leetcode.com/problems/longest-happy-string/</t>
  </si>
  <si>
    <t>3Sum (9 times): https://leetcode.com/problems/3sum/</t>
  </si>
  <si>
    <t>Find All Anagrams in a String (9 times): https://leetcode.com/problems/find-all-anagrams-in-a-string/</t>
  </si>
  <si>
    <t>Basic Calculator II (9 times): https://leetcode.com/problems/basic-calculator-ii/</t>
  </si>
  <si>
    <t>Median of Two Sorted Arrays (9 times): https://leetcode.com/problems/median-of-two-sorted-arrays/</t>
  </si>
  <si>
    <t>Find the Duplicate Number (9 times): https://leetcode.com/problems/find-the-duplicate-number/</t>
  </si>
  <si>
    <t>Set Matrix Zeroes (8 times): https://leetcode.com/problems/set-matrix-zeroes/</t>
  </si>
  <si>
    <t>Product of Array Except Self (8 times): https://leetcode.com/problems/product-of-array-except-self/</t>
  </si>
  <si>
    <t>Container With Most Water (8 times): https://leetcode.com/problems/container-with-most-water/</t>
  </si>
  <si>
    <t>Find N Unique Integers Sum up to Zero (8 times): https://leetcode.com/problems/find-n-unique-integers-sum-up-to-zero/</t>
  </si>
  <si>
    <t>Insert Delete GetRandom O(1) (8 times): https://leetcode.com/problems/insert-delete-getrandom-o1/</t>
  </si>
  <si>
    <t>Shuffle an Array (8 times): https://leetcode.com/problems/shuffle-an-array/</t>
  </si>
  <si>
    <t>String to Integer (atoi) (8 times): https://leetcode.com/problems/string-to-integer-atoi/</t>
  </si>
  <si>
    <t>Longest Increasing Subsequence (8 times): https://leetcode.com/problems/longest-increasing-subsequence/</t>
  </si>
  <si>
    <t>Restore IP Addresses (7 times): https://leetcode.com/problems/restore-ip-addresses/</t>
  </si>
  <si>
    <t>Binary Tree Maximum Path Sum (7 times): https://leetcode.com/problems/binary-tree-maximum-path-sum/</t>
  </si>
  <si>
    <t>Search a 2D Matrix II (7 times): https://leetcode.com/problems/search-a-2d-matrix-ii/</t>
  </si>
  <si>
    <t>Boundary of Binary Tree (7 times): https://leetcode.com/problems/boundary-of-binary-tree/</t>
  </si>
  <si>
    <t>Insert into a Sorted Circular Linked List (7 times): https://leetcode.com/problems/insert-into-a-sorted-circular-linked-list/</t>
  </si>
  <si>
    <t>Wildcard Matching (7 times): https://leetcode.com/problems/wildcard-matching/</t>
  </si>
  <si>
    <t>Top K Frequent Words (7 times): https://leetcode.com/problems/top-k-frequent-words/</t>
  </si>
  <si>
    <t>First Unique Character in a String (7 times): https://leetcode.com/problems/first-unique-character-in-a-string/</t>
  </si>
  <si>
    <t>LFU Cache (7 times): https://leetcode.com/problems/lfu-cache/</t>
  </si>
  <si>
    <t>Max Stack (7 times): https://leetcode.com/problems/max-stack/</t>
  </si>
  <si>
    <t>Max Chunks To Make Sorted (6 times): https://leetcode.com/problems/max-chunks-to-make-sorted/</t>
  </si>
  <si>
    <t>Reorganize String (6 times): https://leetcode.com/problems/reorganize-string/</t>
  </si>
  <si>
    <t>Serialize and Deserialize N-ary Tree (6 times): https://leetcode.com/problems/serialize-and-deserialize-n-ary-tree/</t>
  </si>
  <si>
    <t>Roman to Integer (6 times): https://leetcode.com/problems/roman-to-integer/</t>
  </si>
  <si>
    <t>Find Peak Element (6 times): https://leetcode.com/problems/find-peak-element/</t>
  </si>
  <si>
    <t>542. 01 Matrix: https://leetcode.com/problems/01-matrix/</t>
  </si>
  <si>
    <t>https://leetcode.com/problems/tenth-line/</t>
  </si>
  <si>
    <t>https://leetcode.com/problems/random-point-in-non-overlapping-rectangles/</t>
  </si>
  <si>
    <t>Most Popular Problems for Apple (last 6 months):</t>
  </si>
  <si>
    <t>Add Two Numbers (16 times): https://leetcode.com/problems/add-two-numbers/</t>
  </si>
  <si>
    <t>3Sum (16 times): https://leetcode.com/problems/3sum/</t>
  </si>
  <si>
    <t>Longest Substring Without Repeating Characters (13 times): https://leetcode.com/problems/longest-substring-without-repeating-characters/</t>
  </si>
  <si>
    <t>Median of Two Sorted Arrays (11 times): https://leetcode.com/problems/median-of-two-sorted-arrays/</t>
  </si>
  <si>
    <t>Merge Intervals (9 times): https://leetcode.com/problems/merge-intervals/</t>
  </si>
  <si>
    <t>Spiral Matrix (9 times): https://leetcode.com/problems/spiral-matrix/</t>
  </si>
  <si>
    <t>LRU Cache (8 times): https://leetcode.com/problems/lru-cache/</t>
  </si>
  <si>
    <t>String Compression (8 times): https://leetcode.com/problems/string-compression/</t>
  </si>
  <si>
    <t>Roman to Integer (7 times): https://leetcode.com/problems/roman-to-integer/</t>
  </si>
  <si>
    <t>Product of Array Except Self (7 times): https://leetcode.com/problems/product-of-array-except-self/</t>
  </si>
  <si>
    <t>Happy Number (6 times): https://leetcode.com/problems/happy-number/</t>
  </si>
  <si>
    <t>Search in Rotated Sorted Array (6 times): https://leetcode.com/problems/search-in-rotated-sorted-array/</t>
  </si>
  <si>
    <t>Rotate Image (6 times): https://leetcode.com/problems/rotate-image/</t>
  </si>
  <si>
    <t>Next Permutation (6 times): https://leetcode.com/problems/next-permutation/</t>
  </si>
  <si>
    <t>Design HashMap (6 times): https://leetcode.com/problems/design-hashmap/</t>
  </si>
  <si>
    <t>Basic Calculator II (5 times): https://leetcode.com/problems/basic-calculator-ii/</t>
  </si>
  <si>
    <t>Reverse String (5 times): https://leetcode.com/problems/reverse-string/</t>
  </si>
  <si>
    <t>Decode String (5 times): https://leetcode.com/problems/decode-string/</t>
  </si>
  <si>
    <t>Jump Game II (5 times): https://leetcode.com/problems/jump-game-ii/</t>
  </si>
  <si>
    <t>Most Popular Problems for Booking.Com (last 6 months):</t>
  </si>
  <si>
    <t>Count Number of Nice Subarrays (2 times): https://leetcode.com/problems/count-number-of-nice-subarrays/</t>
  </si>
  <si>
    <t>Binary Tree Level Order Traversal II: https://leetcode.com/problems/binary-tree-level-order-traversal-ii/</t>
  </si>
  <si>
    <t>Minimum Operations to Reduce X to Zero: https://leetcode.com/problems/minimum-operations-to-reduce-x-to-zero/</t>
  </si>
  <si>
    <t>Number of Steps to Reduce a Number to Zero: https://leetcode.com/problems/number-of-steps-to-reduce-a-number-to-zero/</t>
  </si>
  <si>
    <t>* Could you solve this problem in constant space complexity with a linear time algorithm?</t>
  </si>
  <si>
    <t>Most Popular Problems for Google (last 6 months):!problem --company Google</t>
  </si>
  <si>
    <t>Followup Questions</t>
  </si>
  <si>
    <t>Find Root of N-Ary Tree: https://leetcode.com/problems/find-root-of-n-ary-tree/   Asked by Google 0 times in the last 1-2 years</t>
  </si>
  <si>
    <t>Minimum Cost to Change the Final Value of Expression: https://leetcode.com/problems/minimum-cost-to-change-the-final-value-of-expression/  Asked by Google 0 times in the last 1-2 years</t>
  </si>
  <si>
    <t>Random Point in Non-overlapping Rectangles: https://leetcode.com/problems/random-point-in-non-overlapping-rectangles/  Asked by Google 0 times in the last 1-2 years</t>
  </si>
  <si>
    <t>Tenth Line: https://leetcode.com/problems/tenth-line/  Asked by Google 2 times in the last 1-2 years</t>
  </si>
  <si>
    <t>Meeting Rooms II: https://leetcode.com/problems/meeting-rooms-ii/</t>
  </si>
  <si>
    <t>01 Matrix: https://leetcode.com/problems/01-matrix/</t>
  </si>
  <si>
    <t>Number of Sub-arrays With Odd Sum: https://leetcode.com/problems/number-of-sub-arrays-with-odd-sum/ Asked by Google 2 times in the last 0-6 months</t>
  </si>
  <si>
    <t>Most Popular Problems for Visa (last 6 months):
Merge Sorted Array (3 times): https://leetcode.com/problems/merge-sorted-array/
Search in Rotated Sorted Array (3 times): https://leetcode.com/problems/search-in-rotated-sorted-array/
Break a Palindrome (2 times): https://leetcode.com/problems/break-a-palindrome/
Greatest Common Divisor of Strings (2 times): https://leetcode.com/problems/greatest-common-divisor-of-strings/
Consecutive Numbers Sum (2 times): https://leetcode.com/problems/consecutive-numbers-sum/
Top K Frequent Words (2 times): https://leetcode.com/problems/top-k-frequent-words/
First Unique Character in a String (2 times): https://leetcode.com/problems/first-unique-character-in-a-string/
Meeting Rooms II (2 times): https://leetcode.com/problems/meeting-rooms-ii/</t>
  </si>
  <si>
    <t>Most Popular Problems for Visa (last 6 months):</t>
  </si>
  <si>
    <t>Merge Sorted Array (3 times): https://leetcode.com/problems/merge-sorted-array/</t>
  </si>
  <si>
    <t>Search in Rotated Sorted Array (3 times): https://leetcode.com/problems/search-in-rotated-sorted-array/</t>
  </si>
  <si>
    <t>Greatest Common Divisor of Strings (2 times): https://leetcode.com/problems/greatest-common-divisor-of-strings/</t>
  </si>
  <si>
    <t>Consecutive Numbers Sum (2 times): https://leetcode.com/problems/consecutive-numbers-sum/</t>
  </si>
  <si>
    <t>First Unique Character in a String (2 times): https://leetcode.com/problems/first-unique-character-in-a-string/</t>
  </si>
  <si>
    <t>Meeting Rooms II (2 times): https://leetcode.com/problems/meeting-rooms-ii/</t>
  </si>
  <si>
    <t xml:space="preserve">https://leetcode.com/problems/largest-sum-of-averages/    </t>
  </si>
  <si>
    <t>Asked by Google 0 times in the last 1-2 years</t>
  </si>
  <si>
    <t>Reconstruct Original Digits from English (41 times): https://leetcode.com/problems/reconstruct-original-digits-from-english/</t>
  </si>
  <si>
    <t>Merge Intervals (29 times): https://leetcode.com/problems/merge-intervals/</t>
  </si>
  <si>
    <t>Convert Binary Number in a Linked List to Integer (6 times): https://leetcode.com/problems/convert-binary-number-in-a-linked-list-to-integer/</t>
  </si>
  <si>
    <t>Fibonacci Number (2 times): https://leetcode.com/problems/fibonacci-number/</t>
  </si>
  <si>
    <t>Subarray Sum Equals K (2 times): https://leetcode.com/problems/subarray-sum-equals-k/</t>
  </si>
  <si>
    <t>Amazon, Facebook, Google, Microsoft, Apple, Bloomberg, Adobe, Uber, Goldman Sachs, Oracle, LinkedIn, ByteDance, eBay, JPMorgan, Cisco, VMware, Yahoo, Salesforce, DoorDash, Roblox, Walmart Labs, Snapchat, Paypal, Capital One, Expedia, Twitter, Yandex, Citadel, Karat, Atlassian, Qualtrics, Zillow, Intuit, Lyft, Flipkart, Citrix, Wish, SAP, Airbnb, Mathworks, Indeed, Wayfair, Quora, Nutanix, Nvidia, DE Shaw, Splunk, Visa, Databricks, ServiceNow, Two Sigma, Morgan Stanley, tiktok, Dropbox, Twilio, PayTM, Tesla, Square, Shopee, Spotify, Pinterest, Robinhood, tcs, IBM, Rubrik, Codenation, Samsung, Grab, Coupang, Audible, Yelp, DiDi, Pocket Gems, Docusign, Palantir Technologies, IXL, Box, Intel, Akuna Capital, Twitch, Qualcomm, Netflix, Swiggy, Accolite, Dunzo, Infosys, Pure Storage, Tableau, Quip (Salesforce), Redfin, Affirm, Asana, American Express, Huawei, Zoho, Cloudera, FactSet, Postmates, Cruise Automation, Myntra, HBO, Barclays, TripleByte, Reddit, HRT, GoDaddy, Media.net, Sprinklr, Hulu, MakeMyTrip, Opendoor, AppDynamics, Nagarro, Sumologic, Cohesity, Tencent, Groupon, Houzz, Bolt, Hotstar, TripAdvisor, Toptal, BlackRock, Zulily, Zynga, Zoom, Akamai, Arista Networks, Garena, Poshmark, Jane Street, Alation, Duolingo, Booking.com, Alibaba, Deutsche Bank, Dell, Optum, MindTickle, Directi, Coursera, Fleetx, Helix, Airtel, Vimeo, Evernote, C3 IoT, Jump Trading, Epic Systems, InMobi</t>
  </si>
  <si>
    <t>Most Popular Problems for Spotify (last 6 months):</t>
  </si>
  <si>
    <t>Moving Average from Data Stream (8 times): https://leetcode.com/problems/moving-average-from-data-stream/</t>
  </si>
  <si>
    <t>Analyze User Website Visit Pattern (2 times): https://leetcode.com/problems/analyze-user-website-visit-pattern/</t>
  </si>
  <si>
    <t>Walls and Gates (2 times): https://leetcode.com/problems/walls-and-gates/</t>
  </si>
  <si>
    <t>Longest Substring Without Repeating Characters (2 times): https://leetcode.com/problems/longest-substring-without-repeating-characters/</t>
  </si>
  <si>
    <t>Most Popular Problems for Splunk (last 6 months):</t>
  </si>
  <si>
    <t>Merge Intervals (5 times): https://leetcode.com/problems/merge-intervals/</t>
  </si>
  <si>
    <t>Integer to English Words (2 times): https://leetcode.com/problems/integer-to-english-words/</t>
  </si>
  <si>
    <t>Course Schedule (2 times): https://leetcode.com/problems/course-schedule/</t>
  </si>
  <si>
    <t>Most Popular Problems for Capital One (last 6 months):</t>
  </si>
  <si>
    <t>Count Primes (4 times): https://leetcode.com/problems/count-primes/</t>
  </si>
  <si>
    <t>3Sum Closest (4 times): https://leetcode.com/problems/3sum-closest/</t>
  </si>
  <si>
    <t>Get Biggest Three Rhombus Sums in a Grid (3 times): https://leetcode.com/problems/get-biggest-three-rhombus-sums-in-a-grid/</t>
  </si>
  <si>
    <t>https://bytefreaks.net/google/google-hash-code-2022-practice-problem</t>
  </si>
  <si>
    <t>Most Popular Problems for Two Sigma (last 6 months):</t>
  </si>
  <si>
    <t>Longest String Chain (12 times): https://leetcode.com/problems/longest-string-chain/</t>
  </si>
  <si>
    <t>Number of Provinces (9 times): https://leetcode.com/problems/number-of-provinces/</t>
  </si>
  <si>
    <t>Insert Delete GetRandom O(1) (5 times): https://leetcode.com/problems/insert-delete-getrandom-o1/</t>
  </si>
  <si>
    <t>Random Pick with Blacklist (3 times): https://leetcode.com/problems/random-pick-with-blacklist/</t>
  </si>
  <si>
    <t>Longest Increasing Subsequence: https://leetcode.com/problems/longest-increasing-subsequence/</t>
  </si>
  <si>
    <t>Cherry Pickup II: https://leetcode.com/problems/cherry-pickup-ii/  Asked by Google 5 times in the last 1-2 years</t>
  </si>
  <si>
    <t>Partition Equal Subset Sum: https://leetcode.com/problems/partition-equal-subset-sum/</t>
  </si>
  <si>
    <t>Asked by Google 2 times in the last 0-6 months</t>
  </si>
  <si>
    <t>Most Popular Problems for Oracle (last 6 months):</t>
  </si>
  <si>
    <t>LRU Cache (5 times): https://leetcode.com/problems/lru-cache/</t>
  </si>
  <si>
    <t>Subarray Sum Equals K (3 times): https://leetcode.com/problems/subarray-sum-equals-k/</t>
  </si>
  <si>
    <t>Course Schedule (3 times): https://leetcode.com/problems/course-schedule/</t>
  </si>
  <si>
    <t>Time Based Key-Value Store (3 times): https://leetcode.com/problems/time-based-key-value-store/</t>
  </si>
  <si>
    <t>Merge Intervals (3 times): https://leetcode.com/problems/merge-intervals/</t>
  </si>
  <si>
    <t>Spiral Matrix (3 times): https://leetcode.com/problems/spiral-matrix/</t>
  </si>
  <si>
    <t>Nth Highest Salary (2 times): https://leetcode.com/problems/nth-highest-salary/</t>
  </si>
  <si>
    <t>Add Strings (2 times): https://leetcode.com/problems/add-strings/</t>
  </si>
  <si>
    <t>Serialize and Deserialize Binary Tree (2 times): https://leetcode.com/problems/serialize-and-deserialize-binary-tree/</t>
  </si>
  <si>
    <t>Design HashMap (2 times): https://leetcode.com/problems/design-hashmap/</t>
  </si>
  <si>
    <t>Valid Palindrome II (2 times): https://leetcode.com/problems/valid-palindrome-ii/</t>
  </si>
  <si>
    <t>Copy List with Random Pointer (2 times): https://leetcode.com/problems/copy-list-with-random-pointer/</t>
  </si>
  <si>
    <t>Unique Paths (2 times): https://leetcode.com/problems/unique-paths/</t>
  </si>
  <si>
    <t>Remove All Adjacent Duplicates in String II (2 times): https://leetcode.com/problems/remove-all-adjacent-duplicates-in-string-ii/</t>
  </si>
  <si>
    <t>Delete Node in a BST (2 times): https://leetcode.com/problems/delete-node-in-a-bst/</t>
  </si>
  <si>
    <t>Rotate Image (2 times): https://leetcode.com/problems/rotate-image/</t>
  </si>
  <si>
    <t>Search in Rotated Sorted Array (2 times): https://leetcode.com/problems/search-in-rotated-sorted-array/</t>
  </si>
  <si>
    <t>Next Permutation (2 times): https://leetcode.com/problems/next-permutation/</t>
  </si>
  <si>
    <t>Roman to Integer (2 times): https://leetcode.com/problems/roman-to-integer/</t>
  </si>
  <si>
    <t>Most Popular Problems for Palantir Technologies (last 6 months):</t>
  </si>
  <si>
    <t>Subdomain Visit Count (5 times): https://leetcode.com/problems/subdomain-visit-count/</t>
  </si>
  <si>
    <t>Number of Operations to Make Network Connected (3 times): https://leetcode.com/problems/number-of-operations-to-make-network-connected/</t>
  </si>
  <si>
    <t>Maximum Length of Repeated Subarray (2 times): https://leetcode.com/problems/maximum-length-of-repeated-subarray/</t>
  </si>
  <si>
    <t>https://leetcode.com/problems/partition-equal-subset-sum/</t>
  </si>
  <si>
    <t>Most Popular Problems for Cisco (last 6 months):</t>
  </si>
  <si>
    <t>Expressive Words (58 times): https://leetcode.com/problems/expressive-words/</t>
  </si>
  <si>
    <t>Decode Ways (11 times): https://leetcode.com/problems/decode-ways/</t>
  </si>
  <si>
    <t>Reconstruct Original Digits from English (4 times): https://leetcode.com/problems/reconstruct-original-digits-from-english/</t>
  </si>
  <si>
    <t>Maximum Subarray (3 times): https://leetcode.com/problems/maximum-subarray/</t>
  </si>
  <si>
    <t>Compare Version Numbers (2 times): https://leetcode.com/problems/compare-version-numbers/</t>
  </si>
  <si>
    <t>3Sum (2 times): https://leetcode.com/problems/3sum/</t>
  </si>
  <si>
    <t>Remove K Digits (2 times): https://leetcode.com/problems/remove-k-digits/</t>
  </si>
  <si>
    <t>Merge Intervals (2 times): https://leetcode.com/problems/merge-intervals/</t>
  </si>
  <si>
    <t>Reverse String (2 times): https://leetcode.com/problems/reverse-string/</t>
  </si>
  <si>
    <t>Count of Range Sum (2 times): https://leetcode.com/problems/count-of-range-sum/</t>
  </si>
  <si>
    <t>Most Popular Problems for Ebay (last 6 months):</t>
  </si>
  <si>
    <t>LRU Cache (7 times): https://leetcode.com/problems/lru-cache/</t>
  </si>
  <si>
    <t>Merge Intervals (6 times): https://leetcode.com/problems/merge-intervals/</t>
  </si>
  <si>
    <t>Maximum Subarray (5 times): https://leetcode.com/problems/maximum-subarray/</t>
  </si>
  <si>
    <t>House Robber II (4 times): https://leetcode.com/problems/house-robber-ii/</t>
  </si>
  <si>
    <t>Merge k Sorted Lists (4 times): https://leetcode.com/problems/merge-k-sorted-lists/</t>
  </si>
  <si>
    <t>Print Binary Tree (4 times): https://leetcode.com/problems/print-binary-tree/</t>
  </si>
  <si>
    <t>Meeting Rooms II (4 times): https://leetcode.com/problems/meeting-rooms-ii/</t>
  </si>
  <si>
    <t>Copy List with Random Pointer (4 times): https://leetcode.com/problems/copy-list-with-random-pointer/</t>
  </si>
  <si>
    <t>Basic Calculator (3 times): https://leetcode.com/problems/basic-calculator/</t>
  </si>
  <si>
    <t>Longest Substring Without Repeating Characters (3 times): https://leetcode.com/problems/longest-substring-without-repeating-characters/</t>
  </si>
  <si>
    <t>Evaluate Division (3 times): https://leetcode.com/problems/evaluate-division/</t>
  </si>
  <si>
    <t>Combination Sum (3 times): https://leetcode.com/problems/combination-sum/</t>
  </si>
  <si>
    <t>Squares of a Sorted Array (3 times): https://leetcode.com/problems/squares-of-a-sorted-array/</t>
  </si>
  <si>
    <t>Minimum Initial Energy to Finish Tasks (2 times): https://leetcode.com/problems/minimum-initial-energy-to-finish-tasks/</t>
  </si>
  <si>
    <t>Perfect Squares (2 times): https://leetcode.com/problems/perfect-squares/</t>
  </si>
  <si>
    <t>Insert Delete GetRandom O(1) (2 times): https://leetcode.com/problems/insert-delete-getrandom-o1/</t>
  </si>
  <si>
    <t>Design a Stack With Increment Operation (2 times): https://leetcode.com/problems/design-a-stack-with-increment-operation/</t>
  </si>
  <si>
    <t>Most Popular Problems for Tiktok (last 6 months):</t>
  </si>
  <si>
    <t>Serialize and Deserialize Binary Tree (3 times): https://leetcode.com/problems/serialize-and-deserialize-binary-tree/</t>
  </si>
  <si>
    <t>Binary Tree Longest Consecutive Sequence (2 times): https://leetcode.com/problems/binary-tree-longest-consecutive-sequence/</t>
  </si>
  <si>
    <t>Happy Number (2 times): https://leetcode.com/problems/happy-number/</t>
  </si>
  <si>
    <t>Merge k Sorted Lists (2 times): https://leetcode.com/problems/merge-k-sorted-lists/</t>
  </si>
  <si>
    <t>problem hitachi vantara</t>
  </si>
  <si>
    <t>!problems barclays</t>
  </si>
  <si>
    <t>!problems nvidia</t>
  </si>
  <si>
    <t>!problem hitachi</t>
  </si>
  <si>
    <t>!problems cisco</t>
  </si>
  <si>
    <t>Palindrome Partitioning III https://leetcode.com/problems/palindrome-partitioning-iii/</t>
  </si>
  <si>
    <t>https://leetcode.com/problems/find-followers-count/</t>
  </si>
  <si>
    <t>https://leetcode.com/problems/construct-binary-tree-from-inorder-and-postorder-traversal/</t>
  </si>
  <si>
    <t>Most Popular Problems for Goldman Sachs (last 6 months):</t>
  </si>
  <si>
    <t>Robot Bounded In Circle (45 times): https://leetcode.com/problems/robot-bounded-in-circle/</t>
  </si>
  <si>
    <t>High Five (34 times): https://leetcode.com/problems/high-five/</t>
  </si>
  <si>
    <t>Find Pivot Index (23 times): https://leetcode.com/problems/find-pivot-index/</t>
  </si>
  <si>
    <t>Median of Two Sorted Arrays (22 times): https://leetcode.com/problems/median-of-two-sorted-arrays/</t>
  </si>
  <si>
    <t>First Unique Character in a String (15 times): https://leetcode.com/problems/first-unique-character-in-a-string/</t>
  </si>
  <si>
    <t>Shortest Subarray with Sum at Least K (13 times): https://leetcode.com/problems/shortest-subarray-with-sum-at-least-k/</t>
  </si>
  <si>
    <t>Design HashMap (12 times): https://leetcode.com/problems/design-hashmap/</t>
  </si>
  <si>
    <t>Count Number of Teams (11 times): https://leetcode.com/problems/count-number-of-teams/</t>
  </si>
  <si>
    <t>Fraction to Recurring Decimal (11 times): https://leetcode.com/problems/fraction-to-recurring-decimal/</t>
  </si>
  <si>
    <t>Remove All Adjacent Duplicates in String II (7 times): https://leetcode.com/problems/remove-all-adjacent-duplicates-in-string-ii/</t>
  </si>
  <si>
    <t>Fraction Addition and Subtraction (7 times): https://leetcode.com/problems/fraction-addition-and-subtraction/</t>
  </si>
  <si>
    <t>K-diff Pairs in an Array (5 times): https://leetcode.com/problems/k-diff-pairs-in-an-array/</t>
  </si>
  <si>
    <t>Remove Duplicates From an Unsorted Linked List (5 times): https://leetcode.com/problems/remove-duplicates-from-an-unsorted-linked-list/</t>
  </si>
  <si>
    <t>Snakes and Ladders (5 times): https://leetcode.com/problems/snakes-and-ladders/</t>
  </si>
  <si>
    <t>Decode Ways (5 times): https://leetcode.com/problems/decode-ways/</t>
  </si>
  <si>
    <t>Robot Return to Origin (5 times): https://leetcode.com/problems/robot-return-to-origin/</t>
  </si>
  <si>
    <t>Search in Rotated Sorted Array (4 times): https://leetcode.com/problems/search-in-rotated-sorted-array/</t>
  </si>
  <si>
    <t>Next Permutation (4 times): https://leetcode.com/problems/next-permutation/</t>
  </si>
  <si>
    <t>LRU Cache (4 times): https://leetcode.com/problems/lru-cache/</t>
  </si>
  <si>
    <t>Longest Word in Dictionary through Deleting (3 times): https://leetcode.com/problems/longest-word-in-dictionary-through-deleting/</t>
  </si>
  <si>
    <t>Shortest Word Distance (3 times): https://leetcode.com/problems/shortest-word-distance/</t>
  </si>
  <si>
    <t>Subsets (3 times): https://leetcode.com/problems/subsets/</t>
  </si>
  <si>
    <t>3Sum (3 times): https://leetcode.com/problems/3sum/</t>
  </si>
  <si>
    <t>Best Time to Buy and Sell Stock II (3 times): https://leetcode.com/problems/best-time-to-buy-and-sell-stock-ii/</t>
  </si>
  <si>
    <t>Power of Three (3 times): https://leetcode.com/problems/power-of-three/</t>
  </si>
  <si>
    <t>Find Minimum in Rotated Sorted Array (3 times): https://leetcode.com/problems/find-minimum-in-rotated-sorted-array/</t>
  </si>
  <si>
    <t>Count Primes (2 times): https://leetcode.com/problems/count-primes/</t>
  </si>
  <si>
    <t>Invert Binary Tree (2 times): https://leetcode.com/problems/invert-binary-tree/</t>
  </si>
  <si>
    <t>Product of Array Except Self (2 times): https://leetcode.com/problems/product-of-array-except-self/</t>
  </si>
  <si>
    <t>Search a 2D Matrix II (2 times): https://leetcode.com/problems/search-a-2d-matrix-ii/</t>
  </si>
  <si>
    <t>Combination Sum (2 times): https://leetcode.com/problems/combination-sum/</t>
  </si>
  <si>
    <t>Implement Stack using Queues (2 times): https://leetcode.com/problems/implement-stack-using-queues/</t>
  </si>
  <si>
    <t>Find the Winner of the Circular Game (2 times): https://leetcode.com/problems/find-the-winner-of-the-circular-game/</t>
  </si>
  <si>
    <t>Design Tic-Tac-Toe (2 times): https://leetcode.com/problems/design-tic-tac-toe/</t>
  </si>
  <si>
    <t>Number of Provinces (2 times): https://leetcode.com/problems/number-of-provinces/</t>
  </si>
  <si>
    <t>Palindrome Permutation (2 times): https://leetcode.com/problems/palindrome-permutation/</t>
  </si>
  <si>
    <t>Most Popular Problems for Pinterest (last 6 months):</t>
  </si>
  <si>
    <t>Jump Game III (2 times): https://leetcode.com/problems/jump-game-iii/</t>
  </si>
  <si>
    <t>Is Subsequence (2 times): https://leetcode.com/problems/is-subsequence/</t>
  </si>
  <si>
    <t>Most Popular Problems for Karat (last 6 months):</t>
  </si>
  <si>
    <t>Subdomain Visit Count (41 times): https://leetcode.com/problems/subdomain-visit-count/</t>
  </si>
  <si>
    <t>Maximum Length of Repeated Subarray (23 times): https://leetcode.com/problems/maximum-length-of-repeated-subarray/</t>
  </si>
  <si>
    <t>Alert Using Same Key-Card Three or More Times in a One Hour Period (9 times): https://leetcode.com/problems/alert-using-same-key-card-three-or-more-times-in-a-one-hour-period/</t>
  </si>
  <si>
    <t>Basic Calculator (5 times): https://leetcode.com/problems/basic-calculator/</t>
  </si>
  <si>
    <t>Most Popular Problems for Ibm (last 6 months):</t>
  </si>
  <si>
    <t>Backspace String Compare (3 times): https://leetcode.com/problems/backspace-string-compare/</t>
  </si>
  <si>
    <t>Most Popular Problems for Indeed (last 6 months):</t>
  </si>
  <si>
    <t>Subdomain Visit Count (22 times): https://leetcode.com/problems/subdomain-visit-count/</t>
  </si>
  <si>
    <t>Maximum Length of Repeated Subarray (7 times): https://leetcode.com/problems/maximum-length-of-repeated-subarray/</t>
  </si>
  <si>
    <t>Maximum Profit in Job Scheduling (2 times): https://leetcode.com/problems/maximum-profit-in-job-scheduling/</t>
  </si>
  <si>
    <t>Moving Average from Data Stream (2 times): https://leetcode.com/problems/moving-average-from-data-stream/</t>
  </si>
  <si>
    <t>Most Popular Problems for Doordash (last 6 months):</t>
  </si>
  <si>
    <t>Maximum Profit in Job Scheduling (49 times): https://leetcode.com/problems/maximum-profit-in-job-scheduling/</t>
  </si>
  <si>
    <t>Find Nearest Point That Has the Same X or Y Coordinate (12 times): https://leetcode.com/problems/find-nearest-point-that-has-the-same-x-or-y-coordinate/</t>
  </si>
  <si>
    <t>Binary Tree Maximum Path Sum (12 times): https://leetcode.com/problems/binary-tree-maximum-path-sum/</t>
  </si>
  <si>
    <t>Count All Valid Pickup and Delivery Options (9 times): https://leetcode.com/problems/count-all-valid-pickup-and-delivery-options/</t>
  </si>
  <si>
    <t>K Closest Points to Origin (6 times): https://leetcode.com/problems/k-closest-points-to-origin/</t>
  </si>
  <si>
    <t>Most Popular Problems for Twilio (last 6 months):</t>
  </si>
  <si>
    <t>Subarray Sums Divisible by K (17 times): https://leetcode.com/problems/subarray-sums-divisible-by-k/</t>
  </si>
  <si>
    <t>Sort Array by Increasing Frequency (6 times): https://leetcode.com/problems/sort-array-by-increasing-frequency/</t>
  </si>
  <si>
    <t>Reformat Date (2 times): https://leetcode.com/problems/reformat-date/</t>
  </si>
  <si>
    <t>Most Popular Problems for Uber (last 6 months):</t>
  </si>
  <si>
    <t>Bus Routes (29 times): https://leetcode.com/problems/bus-routes/</t>
  </si>
  <si>
    <t>Dungeon Game (14 times): https://leetcode.com/problems/dungeon-game/</t>
  </si>
  <si>
    <t>Construct Quad Tree (13 times): https://leetcode.com/problems/construct-quad-tree/</t>
  </si>
  <si>
    <t>Optimal Account Balancing (11 times): https://leetcode.com/problems/optimal-account-balancing/</t>
  </si>
  <si>
    <t>Interval List Intersections (11 times): https://leetcode.com/problems/interval-list-intersections/</t>
  </si>
  <si>
    <t>Rotating the Box (10 times): https://leetcode.com/problems/rotating-the-box/</t>
  </si>
  <si>
    <t>Longest Substring Without Repeating Characters (9 times): https://leetcode.com/problems/longest-substring-without-repeating-characters/</t>
  </si>
  <si>
    <t>Add Two Numbers (7 times): https://leetcode.com/problems/add-two-numbers/</t>
  </si>
  <si>
    <t>3Sum (6 times): https://leetcode.com/problems/3sum/</t>
  </si>
  <si>
    <t>Reconstruct Itinerary (6 times): https://leetcode.com/problems/reconstruct-itinerary/</t>
  </si>
  <si>
    <t>Serialize and Deserialize Binary Tree (6 times): https://leetcode.com/problems/serialize-and-deserialize-binary-tree/</t>
  </si>
  <si>
    <t>Sliding Puzzle (5 times): https://leetcode.com/problems/sliding-puzzle/</t>
  </si>
  <si>
    <t>Restore the Array From Adjacent Pairs (5 times): https://leetcode.com/problems/restore-the-array-from-adjacent-pairs/</t>
  </si>
  <si>
    <t>IPO (4 times): https://leetcode.com/problems/ipo/</t>
  </si>
  <si>
    <t>Most Popular Problems for Expedia (last 6 months):</t>
  </si>
  <si>
    <t>Maximum Area of a Piece of Cake After Horizontal and Vertical Cuts (11 times): https://leetcode.com/problems/maximum-area-of-a-piece-of-cake-after-horizontal-and-vertical-cuts/</t>
  </si>
  <si>
    <t>Minimum Knight Moves (10 times): https://leetcode.com/problems/minimum-knight-moves/</t>
  </si>
  <si>
    <t>Reformat Date (4 times): https://leetcode.com/problems/reformat-date/</t>
  </si>
  <si>
    <t>Construct Binary Search Tree from Preorder Traversal (2 times): https://leetcode.com/problems/construct-binary-search-tree-from-preorder-traversal/</t>
  </si>
  <si>
    <t>Find Pivot Index (2 times): https://leetcode.com/problems/find-pivot-index/</t>
  </si>
  <si>
    <t>Reconstruct Itinerary (2 times): https://leetcode.com/problems/reconstruct-itinerary/</t>
  </si>
  <si>
    <t>Reorder List (2 times): https://leetcode.com/problems/reorder-list/</t>
  </si>
  <si>
    <t>Most Popular Problems for Snapchat (last 6 months):</t>
  </si>
  <si>
    <t>LRU Cache (10 times): https://leetcode.com/problems/lru-cache/</t>
  </si>
  <si>
    <t>Decode String (7 times): https://leetcode.com/problems/decode-string/</t>
  </si>
  <si>
    <t>Find All Anagrams in a String (5 times): https://leetcode.com/problems/find-all-anagrams-in-a-string/</t>
  </si>
  <si>
    <t>Serialize and Deserialize Binary Tree (5 times): https://leetcode.com/problems/serialize-and-deserialize-binary-tree/</t>
  </si>
  <si>
    <t>Cheapest Flights Within K Stops (4 times): https://leetcode.com/problems/cheapest-flights-within-k-stops/</t>
  </si>
  <si>
    <t>Longest Substring with At Most K Distinct Characters (4 times): https://leetcode.com/problems/longest-substring-with-at-most-k-distinct-characters/</t>
  </si>
  <si>
    <t>Decode Ways (4 times): https://leetcode.com/problems/decode-ways/</t>
  </si>
  <si>
    <t>Reconstruct Itinerary (3 times): https://leetcode.com/problems/reconstruct-itinerary/</t>
  </si>
  <si>
    <t>Minimum Number of Refueling Stops (2 times): https://leetcode.com/problems/minimum-number-of-refueling-stops/</t>
  </si>
  <si>
    <t>Brace Expansion II (2 times): https://leetcode.com/problems/brace-expansion-ii/</t>
  </si>
  <si>
    <t>Time Based Key-Value Store (2 times): https://leetcode.com/problems/time-based-key-value-store/</t>
  </si>
  <si>
    <t>Basic Calculator II (2 times): https://leetcode.com/problems/basic-calculator-ii/</t>
  </si>
  <si>
    <t>Degree of an Array (2 times): https://leetcode.com/problems/degree-of-an-array/</t>
  </si>
  <si>
    <t>Best Time to Buy and Sell Stock III (2 times): https://leetcode.com/problems/best-time-to-buy-and-sell-stock-iii/</t>
  </si>
  <si>
    <t>Random Pick with Weight (2 times): https://leetcode.com/problems/random-pick-with-weight/</t>
  </si>
  <si>
    <t>Jump Game II (2 times): https://leetcode.com/problems/jump-game-ii/</t>
  </si>
  <si>
    <t>https://leetcode.com/problems/subsets-ii/</t>
  </si>
  <si>
    <t>https://leetcode.com/problems/cat-and-mouse/</t>
  </si>
  <si>
    <t>https://leetcode.com/problems/largest-color-value-in-a-directed-graph/</t>
  </si>
  <si>
    <t>https://leetcode.com/problems/shortest-path-in-a-hidden-grid/</t>
  </si>
  <si>
    <t>Most frequently asked by (1-2 years):Uber (2 times), Apple (2 times)</t>
  </si>
  <si>
    <t>https://leetcode.com/problems/satisfiability-of-equality-equations/</t>
  </si>
  <si>
    <t>https://medium.datadriveninvestor.com/curated-list-the-top-most-frequently-asked-coding-questions-you-should-practice-3f8b5ec42ca0</t>
  </si>
  <si>
    <t>https://leetcode.com/list/?selectedList=9823x7ce</t>
  </si>
  <si>
    <t>How to revise for Coding Interviews in 15/30/45 days</t>
  </si>
  <si>
    <t>Make a copy of this, turn it into a pdf, or store it on your computer. Read more, research more, explore more, and eventually choose what’s best for you!! Here are some points which we think would benefit you, let us know how we did @ 30dayscoding@gmail.com. Good luck, you’ll do great!</t>
  </si>
  <si>
    <t>Summary</t>
  </si>
  <si>
    <r>
      <t>-</t>
    </r>
    <r>
      <rPr>
        <sz val="7"/>
        <color theme="1"/>
        <rFont val="Times New Roman"/>
        <family val="1"/>
      </rPr>
      <t xml:space="preserve">          </t>
    </r>
    <r>
      <rPr>
        <sz val="11"/>
        <color theme="1"/>
        <rFont val="Google Sans"/>
      </rPr>
      <t>Articles</t>
    </r>
  </si>
  <si>
    <r>
      <t>-</t>
    </r>
    <r>
      <rPr>
        <sz val="7"/>
        <color theme="1"/>
        <rFont val="Times New Roman"/>
        <family val="1"/>
      </rPr>
      <t xml:space="preserve">          </t>
    </r>
    <r>
      <rPr>
        <sz val="11"/>
        <color theme="1"/>
        <rFont val="Google Sans"/>
      </rPr>
      <t>Videos</t>
    </r>
  </si>
  <si>
    <r>
      <t>-</t>
    </r>
    <r>
      <rPr>
        <sz val="7"/>
        <color theme="1"/>
        <rFont val="Times New Roman"/>
        <family val="1"/>
      </rPr>
      <t xml:space="preserve">          </t>
    </r>
    <r>
      <rPr>
        <sz val="11"/>
        <color theme="1"/>
        <rFont val="Google Sans"/>
      </rPr>
      <t>Practice questions</t>
    </r>
  </si>
  <si>
    <r>
      <t>-</t>
    </r>
    <r>
      <rPr>
        <sz val="7"/>
        <color theme="1"/>
        <rFont val="Times New Roman"/>
        <family val="1"/>
      </rPr>
      <t xml:space="preserve">          </t>
    </r>
    <r>
      <rPr>
        <sz val="11"/>
        <color theme="1"/>
        <rFont val="Google Sans"/>
      </rPr>
      <t>Solution reading</t>
    </r>
  </si>
  <si>
    <r>
      <t>-</t>
    </r>
    <r>
      <rPr>
        <sz val="7"/>
        <color theme="1"/>
        <rFont val="Times New Roman"/>
        <family val="1"/>
      </rPr>
      <t xml:space="preserve">          </t>
    </r>
    <r>
      <rPr>
        <sz val="11"/>
        <color theme="1"/>
        <rFont val="Google Sans"/>
      </rPr>
      <t>Skimming through problems</t>
    </r>
  </si>
  <si>
    <r>
      <t>-</t>
    </r>
    <r>
      <rPr>
        <sz val="7"/>
        <color theme="1"/>
        <rFont val="Times New Roman"/>
        <family val="1"/>
      </rPr>
      <t xml:space="preserve">          </t>
    </r>
    <r>
      <rPr>
        <sz val="11"/>
        <color theme="1"/>
        <rFont val="Google Sans"/>
      </rPr>
      <t>Practice lots of easy problems</t>
    </r>
  </si>
  <si>
    <r>
      <t>-</t>
    </r>
    <r>
      <rPr>
        <sz val="7"/>
        <color theme="1"/>
        <rFont val="Times New Roman"/>
        <family val="1"/>
      </rPr>
      <t xml:space="preserve">          </t>
    </r>
    <r>
      <rPr>
        <sz val="11"/>
        <color theme="1"/>
        <rFont val="Google Sans"/>
      </rPr>
      <t>Time and space complexity revision</t>
    </r>
  </si>
  <si>
    <t>Data structures</t>
  </si>
  <si>
    <r>
      <t>-</t>
    </r>
    <r>
      <rPr>
        <sz val="7"/>
        <color theme="1"/>
        <rFont val="Times New Roman"/>
        <family val="1"/>
      </rPr>
      <t xml:space="preserve">          </t>
    </r>
    <r>
      <rPr>
        <b/>
        <sz val="11"/>
        <color theme="1"/>
        <rFont val="Google Sans"/>
      </rPr>
      <t>Arrays</t>
    </r>
  </si>
  <si>
    <r>
      <t>-</t>
    </r>
    <r>
      <rPr>
        <sz val="7"/>
        <color theme="1"/>
        <rFont val="Times New Roman"/>
        <family val="1"/>
      </rPr>
      <t xml:space="preserve">       </t>
    </r>
    <r>
      <rPr>
        <b/>
        <sz val="11"/>
        <color theme="1"/>
        <rFont val="Google Sans"/>
      </rPr>
      <t>60</t>
    </r>
    <r>
      <rPr>
        <sz val="11"/>
        <color theme="1"/>
        <rFont val="Google Sans"/>
      </rPr>
      <t>% probability</t>
    </r>
  </si>
  <si>
    <r>
      <t>-</t>
    </r>
    <r>
      <rPr>
        <sz val="7"/>
        <color theme="1"/>
        <rFont val="Times New Roman"/>
        <family val="1"/>
      </rPr>
      <t xml:space="preserve">          </t>
    </r>
    <r>
      <rPr>
        <sz val="11"/>
        <color theme="1"/>
        <rFont val="Google Sans"/>
      </rPr>
      <t>Probably will be combined with another data structure.</t>
    </r>
  </si>
  <si>
    <r>
      <t>●</t>
    </r>
    <r>
      <rPr>
        <sz val="7"/>
        <color theme="1"/>
        <rFont val="Times New Roman"/>
        <family val="1"/>
      </rPr>
      <t xml:space="preserve">        </t>
    </r>
    <r>
      <rPr>
        <b/>
        <sz val="11"/>
        <color theme="1"/>
        <rFont val="Google Sans"/>
      </rPr>
      <t>Linked lists</t>
    </r>
  </si>
  <si>
    <r>
      <t>○</t>
    </r>
    <r>
      <rPr>
        <sz val="7"/>
        <color theme="1"/>
        <rFont val="Times New Roman"/>
        <family val="1"/>
      </rPr>
      <t xml:space="preserve">     </t>
    </r>
    <r>
      <rPr>
        <b/>
        <sz val="11"/>
        <color theme="1"/>
        <rFont val="Google Sans"/>
      </rPr>
      <t>10</t>
    </r>
    <r>
      <rPr>
        <sz val="11"/>
        <color theme="1"/>
        <rFont val="Google Sans"/>
      </rPr>
      <t>% probability</t>
    </r>
  </si>
  <si>
    <r>
      <t>○</t>
    </r>
    <r>
      <rPr>
        <sz val="7"/>
        <color theme="1"/>
        <rFont val="Times New Roman"/>
        <family val="1"/>
      </rPr>
      <t xml:space="preserve">        </t>
    </r>
    <r>
      <rPr>
        <sz val="11"/>
        <color theme="1"/>
        <rFont val="Google Sans"/>
      </rPr>
      <t>Practice/revise the generic things</t>
    </r>
  </si>
  <si>
    <r>
      <t>-</t>
    </r>
    <r>
      <rPr>
        <sz val="7"/>
        <color theme="1"/>
        <rFont val="Times New Roman"/>
        <family val="1"/>
      </rPr>
      <t xml:space="preserve">          </t>
    </r>
    <r>
      <rPr>
        <sz val="11"/>
        <color theme="1"/>
        <rFont val="Google Sans"/>
      </rPr>
      <t>Create, edit, delete</t>
    </r>
  </si>
  <si>
    <r>
      <t>-</t>
    </r>
    <r>
      <rPr>
        <sz val="7"/>
        <color theme="1"/>
        <rFont val="Times New Roman"/>
        <family val="1"/>
      </rPr>
      <t xml:space="preserve">          </t>
    </r>
    <r>
      <rPr>
        <sz val="11"/>
        <color theme="1"/>
        <rFont val="Google Sans"/>
      </rPr>
      <t>Reverse, join, multiple linked lists, etc.</t>
    </r>
  </si>
  <si>
    <t>-          Video</t>
  </si>
  <si>
    <r>
      <t>●</t>
    </r>
    <r>
      <rPr>
        <sz val="7"/>
        <color theme="1"/>
        <rFont val="Times New Roman"/>
        <family val="1"/>
      </rPr>
      <t xml:space="preserve">        </t>
    </r>
    <r>
      <rPr>
        <b/>
        <sz val="11"/>
        <color theme="1"/>
        <rFont val="Google Sans"/>
      </rPr>
      <t>Trees</t>
    </r>
  </si>
  <si>
    <r>
      <t>○</t>
    </r>
    <r>
      <rPr>
        <sz val="7"/>
        <color theme="1"/>
        <rFont val="Times New Roman"/>
        <family val="1"/>
      </rPr>
      <t xml:space="preserve">     </t>
    </r>
    <r>
      <rPr>
        <b/>
        <sz val="11"/>
        <color theme="1"/>
        <rFont val="Google Sans"/>
      </rPr>
      <t>50</t>
    </r>
    <r>
      <rPr>
        <sz val="11"/>
        <color theme="1"/>
        <rFont val="Google Sans"/>
      </rPr>
      <t>% probability</t>
    </r>
  </si>
  <si>
    <t>○        Freecode camp notes: Here</t>
  </si>
  <si>
    <t>○        Video series: Here</t>
  </si>
  <si>
    <r>
      <t>●</t>
    </r>
    <r>
      <rPr>
        <sz val="7"/>
        <color theme="1"/>
        <rFont val="Times New Roman"/>
        <family val="1"/>
      </rPr>
      <t xml:space="preserve">        </t>
    </r>
    <r>
      <rPr>
        <b/>
        <sz val="11"/>
        <color theme="1"/>
        <rFont val="Google Sans"/>
      </rPr>
      <t>Graphs</t>
    </r>
  </si>
  <si>
    <r>
      <t>○</t>
    </r>
    <r>
      <rPr>
        <sz val="7"/>
        <color theme="1"/>
        <rFont val="Times New Roman"/>
        <family val="1"/>
      </rPr>
      <t xml:space="preserve">     </t>
    </r>
    <r>
      <rPr>
        <b/>
        <sz val="11"/>
        <color theme="1"/>
        <rFont val="Google Sans"/>
      </rPr>
      <t>70</t>
    </r>
    <r>
      <rPr>
        <sz val="11"/>
        <color theme="1"/>
        <rFont val="Google Sans"/>
      </rPr>
      <t>% probability</t>
    </r>
  </si>
  <si>
    <r>
      <t>○</t>
    </r>
    <r>
      <rPr>
        <sz val="7"/>
        <color theme="1"/>
        <rFont val="Times New Roman"/>
        <family val="1"/>
      </rPr>
      <t xml:space="preserve">        </t>
    </r>
    <r>
      <rPr>
        <sz val="11"/>
        <color theme="1"/>
        <rFont val="Google Sans"/>
      </rPr>
      <t>BFS, DFS, connected graph problems, travel salesman, 2d grid + graph</t>
    </r>
  </si>
  <si>
    <t>○        Intro: Here</t>
  </si>
  <si>
    <t>○        Playlist: Here</t>
  </si>
  <si>
    <t>○        Techie delight: Here</t>
  </si>
  <si>
    <r>
      <t>●</t>
    </r>
    <r>
      <rPr>
        <sz val="7"/>
        <color theme="1"/>
        <rFont val="Times New Roman"/>
        <family val="1"/>
      </rPr>
      <t xml:space="preserve">        </t>
    </r>
    <r>
      <rPr>
        <b/>
        <sz val="11"/>
        <color theme="1"/>
        <rFont val="Google Sans"/>
      </rPr>
      <t>Tries</t>
    </r>
  </si>
  <si>
    <r>
      <t>○</t>
    </r>
    <r>
      <rPr>
        <sz val="7"/>
        <color theme="1"/>
        <rFont val="Times New Roman"/>
        <family val="1"/>
      </rPr>
      <t xml:space="preserve">     </t>
    </r>
    <r>
      <rPr>
        <b/>
        <sz val="11"/>
        <color theme="1"/>
        <rFont val="Google Sans"/>
      </rPr>
      <t>20</t>
    </r>
    <r>
      <rPr>
        <sz val="11"/>
        <color theme="1"/>
        <rFont val="Google Sans"/>
      </rPr>
      <t>% probability</t>
    </r>
  </si>
  <si>
    <t xml:space="preserve">○        Reading: Here, </t>
  </si>
  <si>
    <t>○        Traversals: Here</t>
  </si>
  <si>
    <t>○        Questions: Here</t>
  </si>
  <si>
    <t>○        Notes: Here</t>
  </si>
  <si>
    <t>Algorithms</t>
  </si>
  <si>
    <r>
      <t>●</t>
    </r>
    <r>
      <rPr>
        <sz val="7"/>
        <color theme="1"/>
        <rFont val="Times New Roman"/>
        <family val="1"/>
      </rPr>
      <t xml:space="preserve">        </t>
    </r>
    <r>
      <rPr>
        <b/>
        <sz val="11"/>
        <color theme="1"/>
        <rFont val="Google Sans"/>
      </rPr>
      <t>Tools</t>
    </r>
  </si>
  <si>
    <t>○        Visualizer: https://visualgo.net/en</t>
  </si>
  <si>
    <r>
      <t>●</t>
    </r>
    <r>
      <rPr>
        <sz val="7"/>
        <color theme="1"/>
        <rFont val="Times New Roman"/>
        <family val="1"/>
      </rPr>
      <t xml:space="preserve">        </t>
    </r>
    <r>
      <rPr>
        <b/>
        <sz val="11"/>
        <color theme="1"/>
        <rFont val="Google Sans"/>
      </rPr>
      <t>DFS, BFS</t>
    </r>
  </si>
  <si>
    <t>○        Video: Here</t>
  </si>
  <si>
    <t>○        Techie delight reading: Here</t>
  </si>
  <si>
    <t>○        BFS, DFS patterns 1: Here</t>
  </si>
  <si>
    <t>○        BFS, DFS patterns 2: Here</t>
  </si>
  <si>
    <r>
      <t>●</t>
    </r>
    <r>
      <rPr>
        <sz val="7"/>
        <color theme="1"/>
        <rFont val="Times New Roman"/>
        <family val="1"/>
      </rPr>
      <t xml:space="preserve">        </t>
    </r>
    <r>
      <rPr>
        <b/>
        <sz val="11"/>
        <color theme="1"/>
        <rFont val="Google Sans"/>
      </rPr>
      <t>Dynamic programming</t>
    </r>
  </si>
  <si>
    <t>○        Coding ninjas - path: Here</t>
  </si>
  <si>
    <t>○        Video: Here (hindi)</t>
  </si>
  <si>
    <r>
      <t>-</t>
    </r>
    <r>
      <rPr>
        <sz val="7"/>
        <color theme="1"/>
        <rFont val="Times New Roman"/>
        <family val="1"/>
      </rPr>
      <t xml:space="preserve">          </t>
    </r>
    <r>
      <rPr>
        <sz val="11"/>
        <color theme="1"/>
        <rFont val="Google Sans"/>
      </rPr>
      <t>Solve recursion problems</t>
    </r>
  </si>
  <si>
    <r>
      <t>-</t>
    </r>
    <r>
      <rPr>
        <sz val="7"/>
        <color theme="1"/>
        <rFont val="Times New Roman"/>
        <family val="1"/>
      </rPr>
      <t xml:space="preserve">          </t>
    </r>
    <r>
      <rPr>
        <sz val="11"/>
        <color theme="1"/>
        <rFont val="Google Sans"/>
      </rPr>
      <t>Start with easy ones</t>
    </r>
  </si>
  <si>
    <r>
      <t>-</t>
    </r>
    <r>
      <rPr>
        <sz val="7"/>
        <color theme="1"/>
        <rFont val="Times New Roman"/>
        <family val="1"/>
      </rPr>
      <t xml:space="preserve">          </t>
    </r>
    <r>
      <rPr>
        <sz val="11"/>
        <color theme="1"/>
        <rFont val="Google Sans"/>
      </rPr>
      <t>Recursion + memoization</t>
    </r>
  </si>
  <si>
    <r>
      <t>-</t>
    </r>
    <r>
      <rPr>
        <sz val="7"/>
        <color theme="1"/>
        <rFont val="Times New Roman"/>
        <family val="1"/>
      </rPr>
      <t xml:space="preserve">          </t>
    </r>
    <r>
      <rPr>
        <sz val="11"/>
        <color theme="1"/>
        <rFont val="Google Sans"/>
      </rPr>
      <t>Exploring all cases + storing the repeated values</t>
    </r>
  </si>
  <si>
    <r>
      <t>-</t>
    </r>
    <r>
      <rPr>
        <sz val="7"/>
        <color theme="1"/>
        <rFont val="Times New Roman"/>
        <family val="1"/>
      </rPr>
      <t xml:space="preserve">          </t>
    </r>
    <r>
      <rPr>
        <sz val="11"/>
        <color theme="1"/>
        <rFont val="Google Sans"/>
      </rPr>
      <t>Think recursively rather than finding a pattern</t>
    </r>
  </si>
  <si>
    <r>
      <t>-</t>
    </r>
    <r>
      <rPr>
        <sz val="7"/>
        <color theme="1"/>
        <rFont val="Times New Roman"/>
        <family val="1"/>
      </rPr>
      <t xml:space="preserve">          </t>
    </r>
    <r>
      <rPr>
        <sz val="11"/>
        <color theme="1"/>
        <rFont val="Google Sans"/>
      </rPr>
      <t>Solve 20 simple problems again and again, rather than doing 100</t>
    </r>
  </si>
  <si>
    <t>○        Medium article: Here</t>
  </si>
  <si>
    <r>
      <t>●</t>
    </r>
    <r>
      <rPr>
        <sz val="7"/>
        <color theme="1"/>
        <rFont val="Times New Roman"/>
        <family val="1"/>
      </rPr>
      <t xml:space="preserve">        </t>
    </r>
    <r>
      <rPr>
        <b/>
        <sz val="11"/>
        <color theme="1"/>
        <rFont val="Google Sans"/>
      </rPr>
      <t>Binary search</t>
    </r>
  </si>
  <si>
    <r>
      <t>○</t>
    </r>
    <r>
      <rPr>
        <sz val="7"/>
        <color theme="1"/>
        <rFont val="Times New Roman"/>
        <family val="1"/>
      </rPr>
      <t xml:space="preserve">        </t>
    </r>
    <r>
      <rPr>
        <sz val="11"/>
        <color theme="1"/>
        <rFont val="Google Sans"/>
      </rPr>
      <t>Finite space of things, sorted</t>
    </r>
  </si>
  <si>
    <r>
      <t>●</t>
    </r>
    <r>
      <rPr>
        <sz val="7"/>
        <color theme="1"/>
        <rFont val="Times New Roman"/>
        <family val="1"/>
      </rPr>
      <t xml:space="preserve">        </t>
    </r>
    <r>
      <rPr>
        <b/>
        <sz val="11"/>
        <color theme="1"/>
        <rFont val="Google Sans"/>
      </rPr>
      <t>Topological sorting</t>
    </r>
  </si>
  <si>
    <r>
      <t>○</t>
    </r>
    <r>
      <rPr>
        <sz val="7"/>
        <color theme="1"/>
        <rFont val="Times New Roman"/>
        <family val="1"/>
      </rPr>
      <t xml:space="preserve">        </t>
    </r>
    <r>
      <rPr>
        <sz val="11"/>
        <color theme="1"/>
        <rFont val="Google Sans"/>
      </rPr>
      <t xml:space="preserve">Graph where you have one vertex as the root, basically a family tree </t>
    </r>
  </si>
  <si>
    <t>○        Geeks for geeks: Here</t>
  </si>
  <si>
    <t>○        William Fiset: Here</t>
  </si>
  <si>
    <t>More algorithms</t>
  </si>
  <si>
    <r>
      <t>●</t>
    </r>
    <r>
      <rPr>
        <sz val="7"/>
        <color theme="1"/>
        <rFont val="Times New Roman"/>
        <family val="1"/>
      </rPr>
      <t xml:space="preserve">        </t>
    </r>
    <r>
      <rPr>
        <sz val="11"/>
        <color theme="1"/>
        <rFont val="Google Sans"/>
      </rPr>
      <t>Bellman Ford</t>
    </r>
  </si>
  <si>
    <r>
      <t>●</t>
    </r>
    <r>
      <rPr>
        <sz val="7"/>
        <color theme="1"/>
        <rFont val="Times New Roman"/>
        <family val="1"/>
      </rPr>
      <t xml:space="preserve">        </t>
    </r>
    <r>
      <rPr>
        <sz val="11"/>
        <color theme="1"/>
        <rFont val="Google Sans"/>
      </rPr>
      <t>Dijkstra's</t>
    </r>
  </si>
  <si>
    <r>
      <t>●</t>
    </r>
    <r>
      <rPr>
        <sz val="7"/>
        <color theme="1"/>
        <rFont val="Times New Roman"/>
        <family val="1"/>
      </rPr>
      <t xml:space="preserve">        </t>
    </r>
    <r>
      <rPr>
        <sz val="11"/>
        <color theme="1"/>
        <rFont val="Google Sans"/>
      </rPr>
      <t>Floyd Warshall</t>
    </r>
  </si>
  <si>
    <r>
      <t>●</t>
    </r>
    <r>
      <rPr>
        <sz val="7"/>
        <color theme="1"/>
        <rFont val="Times New Roman"/>
        <family val="1"/>
      </rPr>
      <t xml:space="preserve">        </t>
    </r>
    <r>
      <rPr>
        <sz val="11"/>
        <color theme="1"/>
        <rFont val="Google Sans"/>
      </rPr>
      <t>Ford Fulkerson</t>
    </r>
  </si>
  <si>
    <r>
      <t>●</t>
    </r>
    <r>
      <rPr>
        <sz val="7"/>
        <color theme="1"/>
        <rFont val="Times New Roman"/>
        <family val="1"/>
      </rPr>
      <t xml:space="preserve">        </t>
    </r>
    <r>
      <rPr>
        <sz val="11"/>
        <color theme="1"/>
        <rFont val="Google Sans"/>
      </rPr>
      <t>Kahn's</t>
    </r>
  </si>
  <si>
    <r>
      <t>●</t>
    </r>
    <r>
      <rPr>
        <sz val="7"/>
        <color theme="1"/>
        <rFont val="Times New Roman"/>
        <family val="1"/>
      </rPr>
      <t xml:space="preserve">        </t>
    </r>
    <r>
      <rPr>
        <sz val="11"/>
        <color theme="1"/>
        <rFont val="Google Sans"/>
      </rPr>
      <t>kosaraju's</t>
    </r>
  </si>
  <si>
    <r>
      <t>●</t>
    </r>
    <r>
      <rPr>
        <sz val="7"/>
        <color theme="1"/>
        <rFont val="Times New Roman"/>
        <family val="1"/>
      </rPr>
      <t xml:space="preserve">        </t>
    </r>
    <r>
      <rPr>
        <sz val="11"/>
        <color theme="1"/>
        <rFont val="Google Sans"/>
      </rPr>
      <t>Kruskal's</t>
    </r>
  </si>
  <si>
    <r>
      <t>●</t>
    </r>
    <r>
      <rPr>
        <sz val="7"/>
        <color theme="1"/>
        <rFont val="Times New Roman"/>
        <family val="1"/>
      </rPr>
      <t xml:space="preserve">        </t>
    </r>
    <r>
      <rPr>
        <sz val="11"/>
        <color theme="1"/>
        <rFont val="Google Sans"/>
      </rPr>
      <t>Prim's</t>
    </r>
  </si>
  <si>
    <r>
      <t>●</t>
    </r>
    <r>
      <rPr>
        <sz val="7"/>
        <color theme="1"/>
        <rFont val="Times New Roman"/>
        <family val="1"/>
      </rPr>
      <t xml:space="preserve">        </t>
    </r>
    <r>
      <rPr>
        <sz val="11"/>
        <color theme="1"/>
        <rFont val="Google Sans"/>
      </rPr>
      <t>Tarjan's</t>
    </r>
  </si>
  <si>
    <t xml:space="preserve">Coding Patterns </t>
  </si>
  <si>
    <t>●        14 patterns: Here</t>
  </si>
  <si>
    <r>
      <t>●</t>
    </r>
    <r>
      <rPr>
        <sz val="7"/>
        <color theme="1"/>
        <rFont val="Times New Roman"/>
        <family val="1"/>
      </rPr>
      <t xml:space="preserve">        </t>
    </r>
    <r>
      <rPr>
        <sz val="11"/>
        <color theme="1"/>
        <rFont val="Google Sans"/>
      </rPr>
      <t>Binary search</t>
    </r>
  </si>
  <si>
    <r>
      <t>●</t>
    </r>
    <r>
      <rPr>
        <sz val="7"/>
        <color theme="1"/>
        <rFont val="Times New Roman"/>
        <family val="1"/>
      </rPr>
      <t xml:space="preserve">        </t>
    </r>
    <r>
      <rPr>
        <sz val="11"/>
        <color theme="1"/>
        <rFont val="Google Sans"/>
      </rPr>
      <t>2 pointer pattern</t>
    </r>
  </si>
  <si>
    <r>
      <t>●</t>
    </r>
    <r>
      <rPr>
        <sz val="7"/>
        <color theme="1"/>
        <rFont val="Times New Roman"/>
        <family val="1"/>
      </rPr>
      <t xml:space="preserve">        </t>
    </r>
    <r>
      <rPr>
        <sz val="11"/>
        <color theme="1"/>
        <rFont val="Google Sans"/>
      </rPr>
      <t>DFS, BFS</t>
    </r>
  </si>
  <si>
    <r>
      <t>●</t>
    </r>
    <r>
      <rPr>
        <sz val="7"/>
        <color theme="1"/>
        <rFont val="Times New Roman"/>
        <family val="1"/>
      </rPr>
      <t xml:space="preserve">        </t>
    </r>
    <r>
      <rPr>
        <sz val="11"/>
        <color theme="1"/>
        <rFont val="Google Sans"/>
      </rPr>
      <t>Finding min/max - dynamic programming</t>
    </r>
  </si>
  <si>
    <r>
      <t>●</t>
    </r>
    <r>
      <rPr>
        <sz val="7"/>
        <color theme="1"/>
        <rFont val="Times New Roman"/>
        <family val="1"/>
      </rPr>
      <t xml:space="preserve">        </t>
    </r>
    <r>
      <rPr>
        <sz val="11"/>
        <color theme="1"/>
        <rFont val="Google Sans"/>
      </rPr>
      <t>Tree traversals - inorder, postorder, preorder</t>
    </r>
  </si>
  <si>
    <r>
      <t>●</t>
    </r>
    <r>
      <rPr>
        <sz val="7"/>
        <color theme="1"/>
        <rFont val="Times New Roman"/>
        <family val="1"/>
      </rPr>
      <t xml:space="preserve">        </t>
    </r>
    <r>
      <rPr>
        <sz val="11"/>
        <color theme="1"/>
        <rFont val="Google Sans"/>
      </rPr>
      <t>Heaps, priority queue for storing max things</t>
    </r>
  </si>
  <si>
    <r>
      <t>○</t>
    </r>
    <r>
      <rPr>
        <sz val="7"/>
        <color theme="1"/>
        <rFont val="Times New Roman"/>
        <family val="1"/>
      </rPr>
      <t xml:space="preserve">        </t>
    </r>
    <r>
      <rPr>
        <sz val="11"/>
        <color theme="1"/>
        <rFont val="Google Sans"/>
      </rPr>
      <t>Graph traversal with conditions</t>
    </r>
  </si>
  <si>
    <r>
      <t>○</t>
    </r>
    <r>
      <rPr>
        <sz val="7"/>
        <color theme="1"/>
        <rFont val="Times New Roman"/>
        <family val="1"/>
      </rPr>
      <t xml:space="preserve">        </t>
    </r>
    <r>
      <rPr>
        <sz val="11"/>
        <color theme="1"/>
        <rFont val="Google Sans"/>
      </rPr>
      <t>Keeping the max of something in trees</t>
    </r>
  </si>
  <si>
    <r>
      <t>○</t>
    </r>
    <r>
      <rPr>
        <sz val="7"/>
        <color theme="1"/>
        <rFont val="Times New Roman"/>
        <family val="1"/>
      </rPr>
      <t xml:space="preserve">        </t>
    </r>
    <r>
      <rPr>
        <sz val="11"/>
        <color theme="1"/>
        <rFont val="Google Sans"/>
      </rPr>
      <t>Longest shortest path</t>
    </r>
  </si>
  <si>
    <r>
      <t>●</t>
    </r>
    <r>
      <rPr>
        <sz val="7"/>
        <color theme="1"/>
        <rFont val="Times New Roman"/>
        <family val="1"/>
      </rPr>
      <t xml:space="preserve">        </t>
    </r>
    <r>
      <rPr>
        <sz val="11"/>
        <color theme="1"/>
        <rFont val="Google Sans"/>
      </rPr>
      <t>DFS, BFS in 2d matrix</t>
    </r>
  </si>
  <si>
    <r>
      <t>○</t>
    </r>
    <r>
      <rPr>
        <sz val="7"/>
        <color theme="1"/>
        <rFont val="Times New Roman"/>
        <family val="1"/>
      </rPr>
      <t xml:space="preserve">        </t>
    </r>
    <r>
      <rPr>
        <sz val="11"/>
        <color theme="1"/>
        <rFont val="Google Sans"/>
      </rPr>
      <t>Iterative way of going from top left to bottom right</t>
    </r>
  </si>
  <si>
    <r>
      <t>○</t>
    </r>
    <r>
      <rPr>
        <sz val="7"/>
        <color theme="1"/>
        <rFont val="Times New Roman"/>
        <family val="1"/>
      </rPr>
      <t xml:space="preserve">        </t>
    </r>
    <r>
      <rPr>
        <sz val="11"/>
        <color theme="1"/>
        <rFont val="Google Sans"/>
      </rPr>
      <t>Make a stack/queue, add the root. Pop it -&gt; add neighbors and then explore one by one</t>
    </r>
  </si>
  <si>
    <r>
      <t>○</t>
    </r>
    <r>
      <rPr>
        <sz val="7"/>
        <color theme="1"/>
        <rFont val="Times New Roman"/>
        <family val="1"/>
      </rPr>
      <t xml:space="preserve">        </t>
    </r>
    <r>
      <rPr>
        <sz val="11"/>
        <color theme="1"/>
        <rFont val="Google Sans"/>
      </rPr>
      <t>Return when you find something</t>
    </r>
  </si>
  <si>
    <r>
      <t>○</t>
    </r>
    <r>
      <rPr>
        <sz val="7"/>
        <color theme="1"/>
        <rFont val="Times New Roman"/>
        <family val="1"/>
      </rPr>
      <t xml:space="preserve">        </t>
    </r>
    <r>
      <rPr>
        <sz val="11"/>
        <color theme="1"/>
        <rFont val="Google Sans"/>
      </rPr>
      <t>Example problems: Word search</t>
    </r>
  </si>
  <si>
    <r>
      <t>●</t>
    </r>
    <r>
      <rPr>
        <sz val="7"/>
        <color theme="1"/>
        <rFont val="Times New Roman"/>
        <family val="1"/>
      </rPr>
      <t xml:space="preserve">        </t>
    </r>
    <r>
      <rPr>
        <sz val="11"/>
        <color theme="1"/>
        <rFont val="Google Sans"/>
      </rPr>
      <t xml:space="preserve">Travel salesman </t>
    </r>
  </si>
  <si>
    <r>
      <t>●</t>
    </r>
    <r>
      <rPr>
        <sz val="7"/>
        <color theme="1"/>
        <rFont val="Times New Roman"/>
        <family val="1"/>
      </rPr>
      <t xml:space="preserve">        </t>
    </r>
    <r>
      <rPr>
        <sz val="11"/>
        <color theme="1"/>
        <rFont val="Google Sans"/>
      </rPr>
      <t>Connected components in a graph</t>
    </r>
  </si>
  <si>
    <r>
      <t>●</t>
    </r>
    <r>
      <rPr>
        <sz val="7"/>
        <color theme="1"/>
        <rFont val="Times New Roman"/>
        <family val="1"/>
      </rPr>
      <t xml:space="preserve">        </t>
    </r>
    <r>
      <rPr>
        <sz val="11"/>
        <color theme="1"/>
        <rFont val="Google Sans"/>
      </rPr>
      <t>Combination, permutation, combination sum - Backtracking</t>
    </r>
  </si>
  <si>
    <r>
      <t>○</t>
    </r>
    <r>
      <rPr>
        <sz val="7"/>
        <color theme="1"/>
        <rFont val="Times New Roman"/>
        <family val="1"/>
      </rPr>
      <t xml:space="preserve">        </t>
    </r>
    <r>
      <rPr>
        <sz val="11"/>
        <color theme="1"/>
        <rFont val="Google Sans"/>
      </rPr>
      <t>Include, recurse, exclude pattern</t>
    </r>
  </si>
  <si>
    <r>
      <t>○</t>
    </r>
    <r>
      <rPr>
        <sz val="7"/>
        <color theme="1"/>
        <rFont val="Times New Roman"/>
        <family val="1"/>
      </rPr>
      <t xml:space="preserve">        </t>
    </r>
    <r>
      <rPr>
        <sz val="11"/>
        <color theme="1"/>
        <rFont val="Google Sans"/>
      </rPr>
      <t>Kevin naughton video: Here</t>
    </r>
  </si>
  <si>
    <t>○        Template for solving backtracking problems: Here</t>
  </si>
  <si>
    <r>
      <t>●</t>
    </r>
    <r>
      <rPr>
        <sz val="7"/>
        <color theme="1"/>
        <rFont val="Times New Roman"/>
        <family val="1"/>
      </rPr>
      <t xml:space="preserve">        </t>
    </r>
    <r>
      <rPr>
        <sz val="11"/>
        <color theme="1"/>
        <rFont val="Google Sans"/>
      </rPr>
      <t>2d matrix dynamic programming patterns - knapsack etc.</t>
    </r>
  </si>
  <si>
    <t>●        Advanced binary search: Here</t>
  </si>
  <si>
    <t>Reading solutions</t>
  </si>
  <si>
    <r>
      <t>●</t>
    </r>
    <r>
      <rPr>
        <sz val="7"/>
        <color theme="1"/>
        <rFont val="Times New Roman"/>
        <family val="1"/>
      </rPr>
      <t xml:space="preserve">        </t>
    </r>
    <r>
      <rPr>
        <sz val="11"/>
        <color theme="1"/>
        <rFont val="Google Sans"/>
      </rPr>
      <t>Read solutions when you’re not practicing or studying</t>
    </r>
  </si>
  <si>
    <r>
      <t>●</t>
    </r>
    <r>
      <rPr>
        <sz val="7"/>
        <color theme="1"/>
        <rFont val="Times New Roman"/>
        <family val="1"/>
      </rPr>
      <t xml:space="preserve">        </t>
    </r>
    <r>
      <rPr>
        <sz val="11"/>
        <color theme="1"/>
        <rFont val="Google Sans"/>
      </rPr>
      <t>Helps you get a grasp of how similar questions look</t>
    </r>
  </si>
  <si>
    <r>
      <t>●</t>
    </r>
    <r>
      <rPr>
        <sz val="7"/>
        <color theme="1"/>
        <rFont val="Times New Roman"/>
        <family val="1"/>
      </rPr>
      <t xml:space="preserve">        </t>
    </r>
    <r>
      <rPr>
        <sz val="11"/>
        <color theme="1"/>
        <rFont val="Google Sans"/>
      </rPr>
      <t>Understand before moving forward. Don’t just literally ‘read’</t>
    </r>
  </si>
  <si>
    <r>
      <t>●</t>
    </r>
    <r>
      <rPr>
        <sz val="7"/>
        <color theme="1"/>
        <rFont val="Times New Roman"/>
        <family val="1"/>
      </rPr>
      <t xml:space="preserve">        </t>
    </r>
    <r>
      <rPr>
        <sz val="11"/>
        <color theme="1"/>
        <rFont val="Google Sans"/>
      </rPr>
      <t xml:space="preserve">Make notes while going through each one </t>
    </r>
  </si>
  <si>
    <r>
      <t>○</t>
    </r>
    <r>
      <rPr>
        <sz val="7"/>
        <color theme="1"/>
        <rFont val="Times New Roman"/>
        <family val="1"/>
      </rPr>
      <t xml:space="preserve">        </t>
    </r>
    <r>
      <rPr>
        <sz val="11"/>
        <color theme="1"/>
        <rFont val="Google Sans"/>
      </rPr>
      <t>What you learnt</t>
    </r>
  </si>
  <si>
    <r>
      <t>○</t>
    </r>
    <r>
      <rPr>
        <sz val="7"/>
        <color theme="1"/>
        <rFont val="Times New Roman"/>
        <family val="1"/>
      </rPr>
      <t xml:space="preserve">        </t>
    </r>
    <r>
      <rPr>
        <sz val="11"/>
        <color theme="1"/>
        <rFont val="Google Sans"/>
      </rPr>
      <t>Piece of code you liked</t>
    </r>
  </si>
  <si>
    <r>
      <t>○</t>
    </r>
    <r>
      <rPr>
        <sz val="7"/>
        <color theme="1"/>
        <rFont val="Times New Roman"/>
        <family val="1"/>
      </rPr>
      <t xml:space="preserve">        </t>
    </r>
    <r>
      <rPr>
        <sz val="11"/>
        <color theme="1"/>
        <rFont val="Google Sans"/>
      </rPr>
      <t>Something new you found</t>
    </r>
  </si>
  <si>
    <r>
      <t>○</t>
    </r>
    <r>
      <rPr>
        <sz val="7"/>
        <color theme="1"/>
        <rFont val="Times New Roman"/>
        <family val="1"/>
      </rPr>
      <t xml:space="preserve">        </t>
    </r>
    <r>
      <rPr>
        <sz val="11"/>
        <color theme="1"/>
        <rFont val="Google Sans"/>
      </rPr>
      <t>question/pattern type</t>
    </r>
  </si>
  <si>
    <t>●        Techie delight - Here</t>
  </si>
  <si>
    <t>Mock interviews</t>
  </si>
  <si>
    <t>●        Interviewing.io: Here</t>
  </si>
  <si>
    <r>
      <t>●</t>
    </r>
    <r>
      <rPr>
        <sz val="7"/>
        <color theme="1"/>
        <rFont val="Times New Roman"/>
        <family val="1"/>
      </rPr>
      <t xml:space="preserve">        </t>
    </r>
    <r>
      <rPr>
        <sz val="11"/>
        <color theme="1"/>
        <rFont val="Google Sans"/>
      </rPr>
      <t>Leetcode premium mock interview</t>
    </r>
  </si>
  <si>
    <t>●        Pramp: Here</t>
  </si>
  <si>
    <r>
      <rPr>
        <sz val="7"/>
        <color theme="1"/>
        <rFont val="Times New Roman"/>
        <family val="1"/>
      </rPr>
      <t xml:space="preserve"> </t>
    </r>
    <r>
      <rPr>
        <sz val="11"/>
        <color theme="1"/>
        <rFont val="Google Sans"/>
      </rPr>
      <t>Questions</t>
    </r>
  </si>
  <si>
    <t>https://www.youtube.com/watch?v=a7D77DdhlFc&amp;list=PLamzFoFxwoNjw4EpaVZzP-8lqWA9hOmnD</t>
  </si>
  <si>
    <t>https://www.youtube.com/watch?v=HGgdcKbC5ro&amp;list=PLNmW52ef0uwvmnS0UQU4Qf3NvsEREGWoK</t>
  </si>
  <si>
    <t>https://youtu.be/gVUrDV4tZfY
https://www.youtube.com/watch?v=k5qkqYL3bgg</t>
  </si>
  <si>
    <t>Longest Increasing Subsequence (ALGOEXPERT)</t>
  </si>
  <si>
    <t>Longest Common Subsequence (ALGOEXPERT)</t>
  </si>
  <si>
    <t>Coin Change (ALGOEXPERT)</t>
  </si>
  <si>
    <t>https://leetcode.com/problems/n-th-tribonacci-number/</t>
  </si>
  <si>
    <t>https://leetcode.com/problems/minimum-falling-path-sum/</t>
  </si>
  <si>
    <t>https://leetcode.com/problems/minimum-cost-for-tickets/</t>
  </si>
  <si>
    <t>https://leetcode.com/problems/triangle/</t>
  </si>
  <si>
    <t>https://leetcode.com/problems/2-keys-keyboard/</t>
  </si>
  <si>
    <t>https://leetcode.com/problems/ones-and-zeroes/</t>
  </si>
  <si>
    <t>https://leetcode.com/problems/longest-arithmetic-subsequence/</t>
  </si>
  <si>
    <t>https://leetcode.com/problems/edit-distance/</t>
  </si>
  <si>
    <r>
      <rPr>
        <b/>
        <sz val="10"/>
        <rFont val="Arial"/>
      </rPr>
      <t xml:space="preserve">DSA Sheet by FRAZ ( </t>
    </r>
    <r>
      <rPr>
        <b/>
        <u/>
        <sz val="10"/>
        <color rgb="FF1155CC"/>
        <rFont val="Arial"/>
      </rPr>
      <t>https://www.youtube.com/c/leadcoding</t>
    </r>
    <r>
      <rPr>
        <b/>
        <sz val="10"/>
        <rFont val="Arial"/>
      </rPr>
      <t xml:space="preserve"> )</t>
    </r>
  </si>
  <si>
    <r>
      <rPr>
        <b/>
        <sz val="10"/>
        <rFont val="Arial"/>
      </rPr>
      <t xml:space="preserve">HOW TO FOLLOW THIS SHEET </t>
    </r>
    <r>
      <rPr>
        <u/>
        <sz val="10"/>
        <color rgb="FF1155CC"/>
        <rFont val="Arial"/>
      </rPr>
      <t>https://youtu.be/NXQi_g1pVqI</t>
    </r>
    <r>
      <rPr>
        <sz val="11"/>
        <color theme="1"/>
        <rFont val="Calibri"/>
        <family val="2"/>
        <scheme val="minor"/>
      </rPr>
      <t xml:space="preserve"> </t>
    </r>
  </si>
  <si>
    <r>
      <rPr>
        <b/>
        <sz val="10"/>
        <rFont val="Arial"/>
      </rPr>
      <t xml:space="preserve">JOIN TELEGRAM CHANNEL FOR UPDATES  </t>
    </r>
    <r>
      <rPr>
        <u/>
        <sz val="10"/>
        <color rgb="FF1155CC"/>
        <rFont val="Arial"/>
      </rPr>
      <t>https://t.me/LeadCoding</t>
    </r>
    <r>
      <rPr>
        <sz val="11"/>
        <color theme="1"/>
        <rFont val="Calibri"/>
        <family val="2"/>
        <scheme val="minor"/>
      </rPr>
      <t xml:space="preserve"> </t>
    </r>
  </si>
  <si>
    <r>
      <rPr>
        <b/>
        <sz val="10"/>
        <rFont val="Arial"/>
      </rPr>
      <t xml:space="preserve">Prepare for Online Assessment Round </t>
    </r>
    <r>
      <rPr>
        <u/>
        <sz val="10"/>
        <color rgb="FF1155CC"/>
        <rFont val="Arial"/>
      </rPr>
      <t>https://www.youtube.com/playlist?list=PLKZaSt2df1gyhfCL29mX2a34Wo-S4ZthH</t>
    </r>
  </si>
  <si>
    <t xml:space="preserve">Editorials </t>
  </si>
  <si>
    <t>EASY</t>
  </si>
  <si>
    <t>https://www.youtube.com/watch?v=o2WOhGSfx_8</t>
  </si>
  <si>
    <t>https://www.youtube.com/watch?v=XIWykOHE1SE</t>
  </si>
  <si>
    <t>https://leetcode.com/problems/plus-one/</t>
  </si>
  <si>
    <t>https://www.youtube.com/watch?v=FyzWXlSMNoI</t>
  </si>
  <si>
    <t>https://leetcode.com/problems/move-zeroes/</t>
  </si>
  <si>
    <t>https://www.youtube.com/watch?v=mgzcjQ1x9Mw</t>
  </si>
  <si>
    <t>https://leetcode.com/problems/best-time-to-buy-and-sell-stock-ii/</t>
  </si>
  <si>
    <t>https://www.youtube.com/watch?v=3gtcRtvDCpA</t>
  </si>
  <si>
    <t>https://leetcode.com/problems/running-sum-of-1d-array/</t>
  </si>
  <si>
    <t>https://leetcode.com/problems/running-sum-of-1d-array/discuss/686261/JavaC%2B%2BPython-Array-Time-O(N)-Space-O(1)</t>
  </si>
  <si>
    <t>https://leetcode.com/problems/find-pivot-index/</t>
  </si>
  <si>
    <t>https://leetcode.com/problems/find-pivot-index/discuss/411318/Java%3A-beats100-1ms-easy-understanding-solution</t>
  </si>
  <si>
    <t>https://leetcode.com/problems/majority-element/</t>
  </si>
  <si>
    <t>https://www.youtube.com/watch?v=PqU48t80rn8</t>
  </si>
  <si>
    <t>https://leetcode.com/problems/fibonacci-number/</t>
  </si>
  <si>
    <t>https://www.youtube.com/watch?v=MyFe2W2nIEE&amp;list=PLKZaSt2df1gxtem7J8QqY8m2bHliz8mPt</t>
  </si>
  <si>
    <t>https://leetcode.com/problems/squares-of-a-sorted-array/</t>
  </si>
  <si>
    <t>https://leetcode.com/problems/squares-of-a-sorted-array/discuss/495394/C%2B%2B%3A-Simplest-one-pass-two-pointers</t>
  </si>
  <si>
    <t>https://leetcode.com/problems/pascals-triangle/</t>
  </si>
  <si>
    <t>https://leetcode.com/problems/pascals-triangle/discuss/38125/Solution-in-Java</t>
  </si>
  <si>
    <t>https://leetcode.com/problems/remove-duplicates-from-sorted-array/</t>
  </si>
  <si>
    <t>https://leetcode.com/problems/remove-duplicates-from-sorted-array/discuss/11782/Share-my-clean-C%2B%2B-code</t>
  </si>
  <si>
    <t>MEDIUM</t>
  </si>
  <si>
    <t>https://leetcode.com/problems/merge-intervals/discuss/21222/A-simple-Java-solution</t>
  </si>
  <si>
    <t>https://www.youtube.com/watch?v=TeegtfmEhTY</t>
  </si>
  <si>
    <t>https://www.youtube.com/watch?v=3X9-qs1Lwe4</t>
  </si>
  <si>
    <t>https://leetcode.com/problems/insert-delete-getrandom-o1/</t>
  </si>
  <si>
    <r>
      <rPr>
        <u/>
        <sz val="10"/>
        <color rgb="FF000000"/>
        <rFont val="Arial"/>
      </rPr>
      <t xml:space="preserve">(Check the comment section of this post) </t>
    </r>
    <r>
      <rPr>
        <u/>
        <sz val="10"/>
        <color rgb="FF1155CC"/>
        <rFont val="Arial"/>
      </rPr>
      <t>https://leetcode.com/problems/insert-delete-getrandom-o1/discuss/85422/AC-C%2B%2B-Solution.-Unordered_map-%2B-Vector</t>
    </r>
  </si>
  <si>
    <t>https://leetcode.com/problems/subarray-sum-equals-k/</t>
  </si>
  <si>
    <t>https://leetcode.com/problems/subarray-sum-equals-k/discuss/301242/General-summary-of-what-kind-of-problem-can-cannot-solved-by-Two-Pointers</t>
  </si>
  <si>
    <t>https://leetcode.com/problems/next-permutation/</t>
  </si>
  <si>
    <t>https://leetcode.com/problems/3sum-closest/</t>
  </si>
  <si>
    <t>https://leetcode.com/problems/game-of-life/</t>
  </si>
  <si>
    <t>https://leetcode.com/problems/pairs-of-songs-with-total-durations-divisible-by-60/</t>
  </si>
  <si>
    <t>https://leetcode.com/problems/4sum/</t>
  </si>
  <si>
    <t>https://www.youtube.com/watch?v=UG1C-otvF2U</t>
  </si>
  <si>
    <t>https://leetcode.com/problems/find-the-duplicate-number/</t>
  </si>
  <si>
    <t>https://www.youtube.com/watch?v=yEAHwSS8HN0</t>
  </si>
  <si>
    <t>https://leetcode.com/problems/jump-game-ii/</t>
  </si>
  <si>
    <t>https://www.youtube.com/watch?v=1DkVU2i3sOA</t>
  </si>
  <si>
    <t>https://leetcode.com/problems/maximum-points-you-can-obtain-from-cards/</t>
  </si>
  <si>
    <t>https://leetcode.com/problems/maximum-area-of-a-piece-of-cake-after-horizontal-and-vertical-cuts/</t>
  </si>
  <si>
    <t>https://leetcode.com/problems/max-area-of-island/</t>
  </si>
  <si>
    <t>https://leetcode.com/problems/find-all-duplicates-in-an-array/</t>
  </si>
  <si>
    <t>https://leetcode.com/problems/k-diff-pairs-in-an-array/</t>
  </si>
  <si>
    <t>https://leetcode.com/problems/subsets/</t>
  </si>
  <si>
    <t>https://www.youtube.com/watch?v=6BPurabdAl4</t>
  </si>
  <si>
    <t>https://leetcode.com/problems/invalid-transactions/</t>
  </si>
  <si>
    <t>https://leetcode.com/problems/subarray-sums-divisible-by-k/</t>
  </si>
  <si>
    <t>HARD</t>
  </si>
  <si>
    <t>https://leetcode.com/problems/first-missing-positive/</t>
  </si>
  <si>
    <t>https://leetcode.com/problems/largest-rectangle-in-histogram/</t>
  </si>
  <si>
    <t>https://leetcode.com/problems/insert-delete-getrandom-o1-duplicates-allowed/</t>
  </si>
  <si>
    <t>https://leetcode.com/problems/best-time-to-buy-and-sell-stock-iii/</t>
  </si>
  <si>
    <t>https://www.youtube.com/watch?v=YAWRyWJalM0</t>
  </si>
  <si>
    <t>https://leetcode.com/problems/max-value-of-equation/</t>
  </si>
  <si>
    <t>https://www.youtube.com/watch?v=hOTpn8jE9jI</t>
  </si>
  <si>
    <t>DYNAMIC PROGRAMING</t>
  </si>
  <si>
    <t>https://leetcode.com/problems/climbing-stairs</t>
  </si>
  <si>
    <t>https://leetcode.com/problems/divisor-game/</t>
  </si>
  <si>
    <t>https://www.youtube.com/watch?v=UbE4-ONpJcc</t>
  </si>
  <si>
    <t>https://www.youtube.com/watch?v=N5i7ySYQcgM</t>
  </si>
  <si>
    <t>https://www.youtube.com/watch?v=_iIK7Gu7MNo</t>
  </si>
  <si>
    <t>https://leetcode.com/problems/delete-and-earn/</t>
  </si>
  <si>
    <t>https://leetcode.com/problems/maximal-square/</t>
  </si>
  <si>
    <t>https://leetcode.com/problems/maximum-length-of-repeated-subarray/</t>
  </si>
  <si>
    <t>https://www.youtube.com/watch?v=8BdXDakKZEs</t>
  </si>
  <si>
    <t>https://leetcode.com/problems/continuous-subarray-sum/</t>
  </si>
  <si>
    <t>https://leetcode.com/problems/knight-dialer/</t>
  </si>
  <si>
    <t>https://leetcode.com/problems/count-square-submatrices-with-all-ones/</t>
  </si>
  <si>
    <t>https://leetcode.com/problems/range-sum-query-2d-immutable/</t>
  </si>
  <si>
    <t>https://leetcode.com/problems/trapping-rain-water/</t>
  </si>
  <si>
    <t>https://leetcode.com/problems/word-break-ii/</t>
  </si>
  <si>
    <t>https://leetcode.com/problems/regular-expression-matching/</t>
  </si>
  <si>
    <t>https://leetcode.com/problems/maximal-rectangle/</t>
  </si>
  <si>
    <t>https://leetcode.com/problems/longest-valid-parentheses/</t>
  </si>
  <si>
    <t>https://leetcode.com/problems/minimum-difficulty-of-a-job-schedule/</t>
  </si>
  <si>
    <t>https://leetcode.com/problems/frog-jump/</t>
  </si>
  <si>
    <t>https://leetcode.com/problems/best-time-to-buy-and-sell-stock-iv/</t>
  </si>
  <si>
    <t>https://www.youtube.com/watch?v=mFwf1YbH-Jk</t>
  </si>
  <si>
    <t>https://leetcode.com/problems/burst-balloons/</t>
  </si>
  <si>
    <t>https://leetcode.com/problems/minimum-cost-to-merge-stones/</t>
  </si>
  <si>
    <t>https://leetcode.com/problems/minimum-insertion-steps-to-make-a-string-palindrome/</t>
  </si>
  <si>
    <t>https://leetcode.com/problems/super-egg-drop/</t>
  </si>
  <si>
    <t>https://leetcode.com/problems/count-different-palindromic-subsequences/</t>
  </si>
  <si>
    <t>https://leetcode.com/problems/minimum-cost-to-cut-a-stick/</t>
  </si>
  <si>
    <t>STRINGS</t>
  </si>
  <si>
    <t>https://leetcode.com/problems/add-strings/</t>
  </si>
  <si>
    <t>https://leetcode.com/problems/longest-common-prefix/</t>
  </si>
  <si>
    <t>https://leetcode.com/problems/valid-palindrome-ii/</t>
  </si>
  <si>
    <t>https://leetcode.com/problems/roman-to-integer/</t>
  </si>
  <si>
    <t>https://leetcode.com/problems/implement-strstr/</t>
  </si>
  <si>
    <t>https://leetcode.com/problems/minimum-remove-to-make-valid-parentheses/</t>
  </si>
  <si>
    <t>https://www.youtube.com/watch?v=NVIm5_TIqUs</t>
  </si>
  <si>
    <t>https://leetcode.com/problems/generate-parentheses/</t>
  </si>
  <si>
    <t>https://leetcode.com/problems/basic-calculator-ii/</t>
  </si>
  <si>
    <t>https://leetcode.com/problems/integer-to-roman/</t>
  </si>
  <si>
    <t>https://leetcode.com/problems/reverse-words-in-a-string/</t>
  </si>
  <si>
    <t>https://leetcode.com/problems/simplify-path/</t>
  </si>
  <si>
    <t>https://leetcode.com/problems/zigzag-conversion/</t>
  </si>
  <si>
    <t>https://leetcode.com/problems/text-justification/</t>
  </si>
  <si>
    <t>https://leetcode.com/problems/integer-to-english-words/</t>
  </si>
  <si>
    <t>https://leetcode.com/problems/valid-number/</t>
  </si>
  <si>
    <t>https://leetcode.com/problems/distinct-subsequences/</t>
  </si>
  <si>
    <t>https://leetcode.com/problems/smallest-range-covering-elements-from-k-lists/</t>
  </si>
  <si>
    <t>https://leetcode.com/problems/substring-with-concatenation-of-all-words/</t>
  </si>
  <si>
    <t>MATHS</t>
  </si>
  <si>
    <t>https://leetcode.com/problems/reverse-integer/</t>
  </si>
  <si>
    <t>https://leetcode.com/problems/add-binary/</t>
  </si>
  <si>
    <t>https://leetcode.com/problems/palindrome-number/</t>
  </si>
  <si>
    <t>https://leetcode.com/problems/minimum-moves-to-equal-array-elements/</t>
  </si>
  <si>
    <t>https://leetcode.com/problems/happy-number/</t>
  </si>
  <si>
    <t>https://www.youtube.com/watch?v=ocDwEjRVDAk</t>
  </si>
  <si>
    <t>https://leetcode.com/problems/excel-sheet-column-title/</t>
  </si>
  <si>
    <t>https://leetcode.com/problems/maximum-product-of-three-numbers/</t>
  </si>
  <si>
    <t>https://leetcode.com/problems/power-of-two/</t>
  </si>
  <si>
    <t>https://leetcode.com/problems/encode-and-decode-tinyurl/</t>
  </si>
  <si>
    <t>https://leetcode.com/problems/string-to-integer-atoi/</t>
  </si>
  <si>
    <t>https://leetcode.com/problems/multiply-strings/</t>
  </si>
  <si>
    <t>https://leetcode.com/problems/angle-between-hands-of-a-clock/</t>
  </si>
  <si>
    <t>https://leetcode.com/problems/integer-break/</t>
  </si>
  <si>
    <t>https://leetcode.com/problems/valid-square/</t>
  </si>
  <si>
    <t>https://leetcode.com/problems/the-kth-factor-of-n/</t>
  </si>
  <si>
    <t>https://leetcode.com/problems/basic-calculator/</t>
  </si>
  <si>
    <t>https://leetcode.com/problems/max-points-on-a-line/</t>
  </si>
  <si>
    <t>https://leetcode.com/problems/permutation-sequence/</t>
  </si>
  <si>
    <t>https://leetcode.com/problems/number-of-digit-one/</t>
  </si>
  <si>
    <t xml:space="preserve">GREEDY </t>
  </si>
  <si>
    <t xml:space="preserve">EASY </t>
  </si>
  <si>
    <t>THAT WOULD BE TOO EASY FOR YOU , LETS DO MEDIUM</t>
  </si>
  <si>
    <t>https://leetcode.com/problems/task-scheduler/</t>
  </si>
  <si>
    <t>https://leetcode.com/problems/gas-station/</t>
  </si>
  <si>
    <t>https://leetcode.com/problems/minimum-deletion-cost-to-avoid-repeating-letters/</t>
  </si>
  <si>
    <t>https://leetcode.com/problems/maximum-number-of-events-that-can-be-attended/</t>
  </si>
  <si>
    <t>https://leetcode.com/problems/minimum-deletions-to-make-character-frequencies-unique/</t>
  </si>
  <si>
    <t>https://leetcode.com/problems/remove-k-digits/</t>
  </si>
  <si>
    <t>https://leetcode.com/problems/restore-the-array-from-adjacent-pairs/</t>
  </si>
  <si>
    <t>https://leetcode.com/problems/candy/</t>
  </si>
  <si>
    <t>https://leetcode.com/problems/minimum-number-of-taps-to-open-to-water-a-garden/</t>
  </si>
  <si>
    <t>https://leetcode.com/problems/create-maximum-number/</t>
  </si>
  <si>
    <t>DFS</t>
  </si>
  <si>
    <t>https://leetcode.com/problems/letter-combinations-of-a-phone-number/</t>
  </si>
  <si>
    <t>https://leetcode.com/problems/course-schedule-ii/</t>
  </si>
  <si>
    <t>https://leetcode.com/problems/decode-string/</t>
  </si>
  <si>
    <t>https://leetcode.com/problems/number-of-provinces/</t>
  </si>
  <si>
    <t>https://leetcode.com/problems/shortest-bridge/</t>
  </si>
  <si>
    <t>https://leetcode.com/problems/all-paths-from-source-to-target/</t>
  </si>
  <si>
    <r>
      <rPr>
        <u/>
        <sz val="10"/>
        <color rgb="FF1155CC"/>
        <rFont val="Arial"/>
      </rPr>
      <t>https://leetcode.com/problems/surrounded-regions/</t>
    </r>
    <r>
      <rPr>
        <sz val="11"/>
        <color theme="1"/>
        <rFont val="Calibri"/>
        <family val="2"/>
        <scheme val="minor"/>
      </rPr>
      <t>/</t>
    </r>
  </si>
  <si>
    <t>https://leetcode.com/problems/house-robber-iii/</t>
  </si>
  <si>
    <t>https://leetcode.com/problems/critical-connections-in-a-network/</t>
  </si>
  <si>
    <t>https://leetcode.com/problems/remove-invalid-parentheses/</t>
  </si>
  <si>
    <t>https://leetcode.com/problems/longest-increasing-path-in-a-matrix/</t>
  </si>
  <si>
    <t>https://leetcode.com/problems/concatenated-words/</t>
  </si>
  <si>
    <t>https://leetcode.com/problems/making-a-large-island/</t>
  </si>
  <si>
    <t>https://leetcode.com/problems/contain-virus/</t>
  </si>
  <si>
    <t>https://leetcode.com/problems/24-game/</t>
  </si>
  <si>
    <t>https://leetcode.com/problems/remove-boxes/</t>
  </si>
  <si>
    <t>TREE</t>
  </si>
  <si>
    <t>https://leetcode.com/problems/diameter-of-binary-tree/</t>
  </si>
  <si>
    <t>https://leetcode.com/problems/range-sum-of-bst/</t>
  </si>
  <si>
    <t>https://leetcode.com/problems/symmetric-tree/</t>
  </si>
  <si>
    <t>https://leetcode.com/problems/convert-sorted-array-to-binary-search-tree/</t>
  </si>
  <si>
    <t>https://leetcode.com/problems/merge-two-binary-trees/</t>
  </si>
  <si>
    <t>https://leetcode.com/problems/binary-tree-paths/</t>
  </si>
  <si>
    <t>https://leetcode.com/problems/path-sum/</t>
  </si>
  <si>
    <t>https://leetcode.com/problems/minimum-absolute-difference-in-bst/</t>
  </si>
  <si>
    <t>https://leetcode.com/problems/sum-of-left-leaves/</t>
  </si>
  <si>
    <t>https://leetcode.com/problems/balanced-binary-tree/</t>
  </si>
  <si>
    <r>
      <rPr>
        <u/>
        <sz val="10"/>
        <color rgb="FF1155CC"/>
        <rFont val="Arial"/>
      </rPr>
      <t>https://leetcode.com/problems/binary-tree-inorder-traversal/</t>
    </r>
    <r>
      <rPr>
        <u/>
        <sz val="10"/>
        <color rgb="FF000000"/>
        <rFont val="Arial"/>
      </rPr>
      <t xml:space="preserve">   (USING STACK TOO)</t>
    </r>
  </si>
  <si>
    <t>https://leetcode.com/problems/count-good-nodes-in-binary-tree/</t>
  </si>
  <si>
    <t>https://leetcode.com/problems/lowest-common-ancestor-of-a-binary-tree/</t>
  </si>
  <si>
    <t>https://leetcode.com/problems/binary-tree-right-side-view/</t>
  </si>
  <si>
    <t>https://leetcode.com/problems/all-nodes-distance-k-in-binary-tree/</t>
  </si>
  <si>
    <t>https://leetcode.com/problems/binary-tree-zigzag-level-order-traversal/</t>
  </si>
  <si>
    <t>https://leetcode.com/problems/binary-search-tree-iterator/</t>
  </si>
  <si>
    <t>https://leetcode.com/problems/path-sum-iii/</t>
  </si>
  <si>
    <t>https://leetcode.com/problems/construct-binary-tree-from-preorder-and-postorder-traversal/</t>
  </si>
  <si>
    <t>https://leetcode.com/problems/unique-binary-search-trees/</t>
  </si>
  <si>
    <t>https://leetcode.com/problems/recover-binary-search-tree/</t>
  </si>
  <si>
    <t>https://leetcode.com/problems/populating-next-right-pointers-in-each-node/</t>
  </si>
  <si>
    <t>https://leetcode.com/problems/flatten-binary-tree-to-linked-list/</t>
  </si>
  <si>
    <t>https://leetcode.com/problems/maximum-width-of-binary-tree/</t>
  </si>
  <si>
    <t>https://leetcode.com/problems/unique-binary-search-trees-ii/</t>
  </si>
  <si>
    <t>https://leetcode.com/problems/redundant-connection/</t>
  </si>
  <si>
    <t>https://leetcode.com/problems/vertical-order-traversal-of-a-binary-tree/</t>
  </si>
  <si>
    <t>https://leetcode.com/problems/binary-tree-cameras/</t>
  </si>
  <si>
    <t>https://leetcode.com/problems/sum-of-distances-in-tree/</t>
  </si>
  <si>
    <t>https://leetcode.com/problems/number-of-ways-to-reconstruct-a-tree/</t>
  </si>
  <si>
    <t>https://leetcode.com/problems/redundant-connection-ii/</t>
  </si>
  <si>
    <t xml:space="preserve">HASH TABLE </t>
  </si>
  <si>
    <t>https://leetcode.com/problems/verifying-an-alien-dictionary/</t>
  </si>
  <si>
    <t>https://leetcode.com/problems/design-hashmap/</t>
  </si>
  <si>
    <t>https://leetcode.com/problems/design-twitter/</t>
  </si>
  <si>
    <t>BINARY SEARCH</t>
  </si>
  <si>
    <t>https://leetcode.com/problems/sqrtx/</t>
  </si>
  <si>
    <t>https://leetcode.com/problems/binary-search/</t>
  </si>
  <si>
    <t>https://leetcode.com/problems/count-negative-numbers-in-a-sorted-matrix/</t>
  </si>
  <si>
    <t>https://leetcode.com/problems/peak-index-in-a-mountain-array/</t>
  </si>
  <si>
    <t>https://leetcode.com/problems/time-based-key-value-store/</t>
  </si>
  <si>
    <t>https://leetcode.com/problems/powx-n/</t>
  </si>
  <si>
    <t>https://leetcode.com/problems/find-first-and-last-position-of-element-in-sorted-array/</t>
  </si>
  <si>
    <t>https://leetcode.com/problems/find-peak-element/</t>
  </si>
  <si>
    <t>https://leetcode.com/problems/search-a-2d-matrix/</t>
  </si>
  <si>
    <t>https://leetcode.com/problems/divide-two-integers/</t>
  </si>
  <si>
    <t>https://leetcode.com/problems/capacity-to-ship-packages-within-d-days/</t>
  </si>
  <si>
    <t>https://leetcode.com/problems/minimum-limit-of-balls-in-a-bag/</t>
  </si>
  <si>
    <t>https://leetcode.com/problems/median-of-two-sorted-arrays/</t>
  </si>
  <si>
    <t>https://leetcode.com/problems/count-of-smaller-numbers-after-self/</t>
  </si>
  <si>
    <t>https://leetcode.com/problems/max-sum-of-rectangle-no-larger-than-k/</t>
  </si>
  <si>
    <t>https://leetcode.com/problems/split-array-largest-sum/</t>
  </si>
  <si>
    <t>https://leetcode.com/problems/shortest-subarray-with-sum-at-least-k/</t>
  </si>
  <si>
    <t>BFS</t>
  </si>
  <si>
    <t>https://leetcode.com/problems/rotting-oranges/</t>
  </si>
  <si>
    <t>https://leetcode.com/problems/snakes-and-ladders/</t>
  </si>
  <si>
    <t>https://leetcode.com/problems/is-graph-bipartite/</t>
  </si>
  <si>
    <t>https://leetcode.com/problems/minimum-jumps-to-reach-home/</t>
  </si>
  <si>
    <t>https://leetcode.com/problems/word-ladder/</t>
  </si>
  <si>
    <t>https://leetcode.com/problems/word-ladder-ii/</t>
  </si>
  <si>
    <t>https://leetcode.com/problems/cut-off-trees-for-golf-event/</t>
  </si>
  <si>
    <t>https://leetcode.com/problems/reachable-nodes-in-subdivided-graph/</t>
  </si>
  <si>
    <t>TWO POINTER</t>
  </si>
  <si>
    <t xml:space="preserve">MEDIUM / HARD </t>
  </si>
  <si>
    <t>https://leetcode.com/problems/partition-labels/</t>
  </si>
  <si>
    <t>https://leetcode.com/problems/sort-colors/</t>
  </si>
  <si>
    <t>https://leetcode.com/problems/maximum-number-of-visible-points/</t>
  </si>
  <si>
    <t>https://leetcode.com/problems/subarrays-with-k-different-integers/</t>
  </si>
  <si>
    <t xml:space="preserve">BACKTRACKING </t>
  </si>
  <si>
    <t>https://leetcode.com/problems/palindrome-partitioning/</t>
  </si>
  <si>
    <t>https://leetcode.com/problems/combination-sum-ii/</t>
  </si>
  <si>
    <t>https://leetcode.com/problems/combinations/</t>
  </si>
  <si>
    <t>https://leetcode.com/problems/permutations-ii/</t>
  </si>
  <si>
    <t>https://leetcode.com/problems/beautiful-arrangement/</t>
  </si>
  <si>
    <t>https://leetcode.com/problems/sudoku-solver/</t>
  </si>
  <si>
    <t>https://leetcode.com/problems/n-queens/</t>
  </si>
  <si>
    <t>https://leetcode.com/problems/unique-paths-iii/</t>
  </si>
  <si>
    <t>STACK</t>
  </si>
  <si>
    <t>https://leetcode.com/problems/min-stack/</t>
  </si>
  <si>
    <t>https://leetcode.com/problems/next-greater-element-i/</t>
  </si>
  <si>
    <t>https://www.youtube.com/watch?v=TunTV2-griM</t>
  </si>
  <si>
    <t>https://leetcode.com/problems/backspace-string-compare/</t>
  </si>
  <si>
    <t>https://leetcode.com/problems/implement-queue-using-stacks/</t>
  </si>
  <si>
    <t xml:space="preserve">PRE , POST , INORDER TRAVERSALS OF BINARY TREE </t>
  </si>
  <si>
    <r>
      <rPr>
        <u/>
        <sz val="10"/>
        <color rgb="FF1155CC"/>
        <rFont val="Arial"/>
      </rPr>
      <t>https://www.youtube.com/watch?v=B9bSSOnc0CQ</t>
    </r>
    <r>
      <rPr>
        <sz val="11"/>
        <color theme="1"/>
        <rFont val="Calibri"/>
        <family val="2"/>
        <scheme val="minor"/>
      </rPr>
      <t>,</t>
    </r>
    <r>
      <rPr>
        <u/>
        <sz val="10"/>
        <color rgb="FF1155CC"/>
        <rFont val="Arial"/>
      </rPr>
      <t>https://www.youtube.com/watch?v=oUbZurIKnsY</t>
    </r>
    <r>
      <rPr>
        <sz val="11"/>
        <color theme="1"/>
        <rFont val="Calibri"/>
        <family val="2"/>
        <scheme val="minor"/>
      </rPr>
      <t xml:space="preserve"> ,</t>
    </r>
  </si>
  <si>
    <t>https://leetcode.com/problems/implement-stack-using-queues/</t>
  </si>
  <si>
    <t>https://leetcode.com/problems/remove-all-adjacent-duplicates-in-string-ii/</t>
  </si>
  <si>
    <t>https://leetcode.com/problems/daily-temperatures/</t>
  </si>
  <si>
    <t>https://leetcode.com/problems/flatten-nested-list-iterator/</t>
  </si>
  <si>
    <t>https://leetcode.com/problems/online-stock-span/</t>
  </si>
  <si>
    <t>https://leetcode.com/problems/minimum-cost-tree-from-leaf-values/</t>
  </si>
  <si>
    <t>https://leetcode.com/problems/sum-of-subarray-minimums/</t>
  </si>
  <si>
    <t>https://www.youtube.com/watch?v=9-TXIVEXX2w</t>
  </si>
  <si>
    <t>https://leetcode.com/problems/evaluate-reverse-polish-notation/</t>
  </si>
  <si>
    <t>DESIGN</t>
  </si>
  <si>
    <t>MEDIUM / HARD</t>
  </si>
  <si>
    <t>https://leetcode.com/problems/lru-cache/</t>
  </si>
  <si>
    <t>https://leetcode.com/problems/design-underground-system/</t>
  </si>
  <si>
    <t>https://leetcode.com/problems/lfu-cache/</t>
  </si>
  <si>
    <t>https://leetcode.com/problems/tweet-counts-per-frequency/</t>
  </si>
  <si>
    <t>https://leetcode.com/problems/all-oone-data-structure/</t>
  </si>
  <si>
    <t>https://leetcode.com/problems/design-browser-history/</t>
  </si>
  <si>
    <t>GRAPH</t>
  </si>
  <si>
    <t>https://leetcode.com/problems/employee-importance/</t>
  </si>
  <si>
    <t>https://leetcode.com/problems/find-the-town-judge/</t>
  </si>
  <si>
    <t>https://leetcode.com/problems/evaluate-division/</t>
  </si>
  <si>
    <t>https://leetcode.com/problems/accounts-merge/</t>
  </si>
  <si>
    <t>https://leetcode.com/problems/network-delay-time/</t>
  </si>
  <si>
    <t>https://leetcode.com/problems/find-eventual-safe-states/</t>
  </si>
  <si>
    <t>https://leetcode.com/problems/keys-and-rooms/</t>
  </si>
  <si>
    <t>https://leetcode.com/problems/possible-bipartition/</t>
  </si>
  <si>
    <t>https://leetcode.com/problems/most-stones-removed-with-same-row-or-column/</t>
  </si>
  <si>
    <t>https://leetcode.com/problems/regions-cut-by-slashes/</t>
  </si>
  <si>
    <t>https://leetcode.com/problems/as-far-from-land-as-possible/</t>
  </si>
  <si>
    <t>https://leetcode.com/problems/number-of-closed-islands/</t>
  </si>
  <si>
    <t>https://leetcode.com/problems/number-of-operations-to-make-network-connected/</t>
  </si>
  <si>
    <t>https://leetcode.com/problems/find-the-city-with-the-smallest-number-of-neighbors-at-a-threshold-distance/</t>
  </si>
  <si>
    <t>https://leetcode.com/problems/time-needed-to-inform-all-employees/</t>
  </si>
  <si>
    <t>BIT MANIPULATION</t>
  </si>
  <si>
    <t>https://leetcode.com/problems/sum-of-two-integers/discuss/84278/A-summary%3A-how-to-use-bit-manipulation-to-solve-problems-easily-and-efficiently</t>
  </si>
  <si>
    <t>LINKED LIST</t>
  </si>
  <si>
    <t>https://leetcode.com/problems/delete-node-in-a-linked-list/</t>
  </si>
  <si>
    <t>https://leetcode.com/problems/middle-of-the-linked-list/</t>
  </si>
  <si>
    <t>https://leetcode.com/problems/convert-binary-number-in-a-linked-list-to-integer/</t>
  </si>
  <si>
    <t>https://leetcode.com/problems/design-hashset/</t>
  </si>
  <si>
    <t>https://leetcode.com/problems/remove-duplicates-from-sorted-list/</t>
  </si>
  <si>
    <t>https://leetcode.com/problems/intersection-of-two-linked-lists/</t>
  </si>
  <si>
    <t>https://leetcode.com/problems/palindrome-linked-list/</t>
  </si>
  <si>
    <t>https://leetcode.com/problems/remove-linked-list-elements/</t>
  </si>
  <si>
    <t>https://leetcode.com/problems/add-two-numbers/</t>
  </si>
  <si>
    <t>https://leetcode.com/problems/copy-list-with-random-pointer/</t>
  </si>
  <si>
    <t>https://leetcode.com/problems/add-two-numbers-ii/</t>
  </si>
  <si>
    <t>https://leetcode.com/problems/reverse-linked-list-ii/</t>
  </si>
  <si>
    <t>https://leetcode.com/problems/flatten-a-multilevel-doubly-linked-list/</t>
  </si>
  <si>
    <t>https://leetcode.com/problems/partition-list/</t>
  </si>
  <si>
    <t>https://leetcode.com/problems/remove-duplicates-from-sorted-list-ii/</t>
  </si>
  <si>
    <t>https://leetcode.com/problems/odd-even-linked-list/</t>
  </si>
  <si>
    <t>https://leetcode.com/problems/sort-list/</t>
  </si>
  <si>
    <t>https://leetcode.com/problems/swap-nodes-in-pairs/</t>
  </si>
  <si>
    <t>https://leetcode.com/problems/rotate-list/</t>
  </si>
  <si>
    <t>https://leetcode.com/problems/reverse-nodes-in-k-group/</t>
  </si>
  <si>
    <t>HEAP</t>
  </si>
  <si>
    <t>https://leetcode.com/problems/k-closest-points-to-origin/</t>
  </si>
  <si>
    <t>https://leetcode.com/problems/kth-largest-element-in-an-array/</t>
  </si>
  <si>
    <t>https://leetcode.com/problems/reorganize-string/</t>
  </si>
  <si>
    <t>https://leetcode.com/problems/furthest-building-you-can-reach/</t>
  </si>
  <si>
    <t>https://leetcode.com/problems/kth-smallest-element-in-a-sorted-matrix/</t>
  </si>
  <si>
    <t>https://leetcode.com/problems/cheapest-flights-within-k-stops/</t>
  </si>
  <si>
    <t>https://leetcode.com/problems/find-the-most-competitive-subsequence/</t>
  </si>
  <si>
    <t>https://leetcode.com/problems/ugly-number-ii/</t>
  </si>
  <si>
    <t>https://leetcode.com/problems/sliding-window-maximum/</t>
  </si>
  <si>
    <t>https://leetcode.com/problems/the-skyline-problem/</t>
  </si>
  <si>
    <t>https://leetcode.com/problems/trapping-rain-water-ii/</t>
  </si>
  <si>
    <t>https://leetcode.com/problems/minimum-number-of-refueling-stops/</t>
  </si>
  <si>
    <t>https://leetcode.com/problems/swim-in-rising-water/</t>
  </si>
  <si>
    <t>https://leetcode.com/problems/shortest-path-to-get-all-keys/</t>
  </si>
  <si>
    <t>https://leetcode.com/problems/minimum-cost-to-hire-k-workers/</t>
  </si>
  <si>
    <t>https://leetcode.com/problems/k-th-smallest-prime-fraction/</t>
  </si>
  <si>
    <t>SLIDING WINDOW</t>
  </si>
  <si>
    <t>MEDIUM/HARD</t>
  </si>
  <si>
    <t>https://leetcode.com/problems/longest-substring-with-at-least-k-repeating-characters/</t>
  </si>
  <si>
    <t>https://leetcode.com/problems/max-consecutive-ones-iii/</t>
  </si>
  <si>
    <t>https://leetcode.com/problems/grumpy-bookstore-owner/</t>
  </si>
  <si>
    <t>https://leetcode.com/problems/sliding-window-median/</t>
  </si>
  <si>
    <t>TRIE</t>
  </si>
  <si>
    <t>https://leetcode.com/explore/learn/card/trie/</t>
  </si>
  <si>
    <t>SEGMENT TREE</t>
  </si>
  <si>
    <t>https://leetcode.com/articles/a-recursive-approach-to-segment-trees-range-sum-queries-lazy-propagation/</t>
  </si>
  <si>
    <t>Must review questions</t>
  </si>
  <si>
    <t xml:space="preserve">Good question can review </t>
  </si>
  <si>
    <t>Doubts</t>
  </si>
  <si>
    <t>Read article, Yet to code</t>
  </si>
  <si>
    <t>Get more STRUCTURED and Curated Sheet from below link:</t>
  </si>
  <si>
    <r>
      <rPr>
        <b/>
        <sz val="14"/>
        <color rgb="FFFF9900"/>
        <rFont val="Arial"/>
      </rPr>
      <t xml:space="preserve">DSA </t>
    </r>
    <r>
      <rPr>
        <b/>
        <sz val="14"/>
        <color rgb="FFFFFF00"/>
        <rFont val="Arial"/>
      </rPr>
      <t>DAY-WISE</t>
    </r>
    <r>
      <rPr>
        <b/>
        <sz val="14"/>
        <color rgb="FFFF9900"/>
        <rFont val="Arial"/>
      </rPr>
      <t xml:space="preserve"> SHEET YOUTUBE  LINK: </t>
    </r>
    <r>
      <rPr>
        <b/>
        <sz val="14"/>
        <color rgb="FFFFFFFF"/>
        <rFont val="Arial"/>
      </rPr>
      <t xml:space="preserve"> </t>
    </r>
  </si>
  <si>
    <t xml:space="preserve">https://youtu.be/A69Hwva4qKk </t>
  </si>
  <si>
    <t>Stacks and Queues</t>
  </si>
  <si>
    <t>Next Greater</t>
  </si>
  <si>
    <t>Next Greater 2</t>
  </si>
  <si>
    <t>Daily Temperatures</t>
  </si>
  <si>
    <t>Stock Span</t>
  </si>
  <si>
    <t>//eqaul to vali condition me mene pop nhi kara tha</t>
  </si>
  <si>
    <t>Left Right smaller</t>
  </si>
  <si>
    <t>Largest Area Histogram</t>
  </si>
  <si>
    <t>maximum size binary matrix</t>
  </si>
  <si>
    <t>Valid Parentheses Substring</t>
  </si>
  <si>
    <t>Count of Duplicate Parentheses</t>
  </si>
  <si>
    <t>Min Reversal</t>
  </si>
  <si>
    <t>Making Parentheses Valid</t>
  </si>
  <si>
    <t>Longest Unbalanced Subsequence</t>
  </si>
  <si>
    <t>Asteroid Colllision</t>
  </si>
  <si>
    <t>Compare after deletion</t>
  </si>
  <si>
    <t>Remove k digits</t>
  </si>
  <si>
    <t>Gas station</t>
  </si>
  <si>
    <t xml:space="preserve">//it seem to be difficult but its very easy just a greedy approach </t>
  </si>
  <si>
    <t>Car fleet</t>
  </si>
  <si>
    <t>First negative value</t>
  </si>
  <si>
    <t>Binary Number upto n</t>
  </si>
  <si>
    <t>//deque and then add 0 in the end and enque that  and add 1 in the end and enque that</t>
  </si>
  <si>
    <t>max sum smallest and second smallest</t>
  </si>
  <si>
    <t>K reverse in a queue</t>
  </si>
  <si>
    <t>Stack Validation</t>
  </si>
  <si>
    <t>min stack</t>
  </si>
  <si>
    <t>ADAPTERS</t>
  </si>
  <si>
    <t>Infix,Prefix,Postfix</t>
  </si>
  <si>
    <t>Remove duplicate letters</t>
  </si>
  <si>
    <t>Remove duplicate letter</t>
  </si>
  <si>
    <t xml:space="preserve">//mast question h ekdum </t>
  </si>
  <si>
    <t>K stacks in a single array</t>
  </si>
  <si>
    <t>good question and very important</t>
  </si>
  <si>
    <t>K queue</t>
  </si>
  <si>
    <t>K queue in a single array</t>
  </si>
  <si>
    <t>Reverse LinkedList</t>
  </si>
  <si>
    <t>middle element</t>
  </si>
  <si>
    <t>Split circular Linkedlist</t>
  </si>
  <si>
    <t>Split into two parts</t>
  </si>
  <si>
    <t>Detect loop in a linkedlist</t>
  </si>
  <si>
    <t>clone</t>
  </si>
  <si>
    <t>Intersection point of 2 linked list</t>
  </si>
  <si>
    <t>Intersection point</t>
  </si>
  <si>
    <t>LRU Cache</t>
  </si>
  <si>
    <t>Inorder traversal</t>
  </si>
  <si>
    <t>Preorder traversal</t>
  </si>
  <si>
    <t>Postorder traversal</t>
  </si>
  <si>
    <t>Level Order</t>
  </si>
  <si>
    <t>All nodes at K</t>
  </si>
  <si>
    <t>//good question rember the edge cases : that if node is at distance k in dfs then we have to count is also just dont forget to do that</t>
  </si>
  <si>
    <t>Greater sum BST</t>
  </si>
  <si>
    <t xml:space="preserve">//only remember the fact that inorder of bst gives increasing </t>
  </si>
  <si>
    <t>right view</t>
  </si>
  <si>
    <t>Left view</t>
  </si>
  <si>
    <t>Top view</t>
  </si>
  <si>
    <t>Bottom view</t>
  </si>
  <si>
    <t>vertical order</t>
  </si>
  <si>
    <t>diagonal traversal</t>
  </si>
  <si>
    <t xml:space="preserve">//for printing diagonal we take parameter t </t>
  </si>
  <si>
    <t>Boundary traversal</t>
  </si>
  <si>
    <t>inorder succesor</t>
  </si>
  <si>
    <t>inorder successor</t>
  </si>
  <si>
    <t>LCA in BST</t>
  </si>
  <si>
    <t>lowest common ancestor</t>
  </si>
  <si>
    <t>In O(root h)</t>
  </si>
  <si>
    <t>sqrt decomposition</t>
  </si>
  <si>
    <t xml:space="preserve">//good concept of dividing into bucket of size root n </t>
  </si>
  <si>
    <t>construct bst</t>
  </si>
  <si>
    <t xml:space="preserve">//both methods are good method 2 is using range of INT_MAX AND INT_MIN </t>
  </si>
  <si>
    <t>Binary tree camera</t>
  </si>
  <si>
    <t>//dp in tree ka question. h teen state banegi     https://www.youtube.com/watch?v=uoFrIIrp5_g</t>
  </si>
  <si>
    <t>distribute coins</t>
  </si>
  <si>
    <t xml:space="preserve">//badiya ques leaf node se chalu karenge and excess nikalenge har node ka </t>
  </si>
  <si>
    <t>Delete in BST</t>
  </si>
  <si>
    <t>from in and pre</t>
  </si>
  <si>
    <t>from in and post</t>
  </si>
  <si>
    <t>Inorder and level order</t>
  </si>
  <si>
    <t>serialize and deserialize</t>
  </si>
  <si>
    <t xml:space="preserve">kindly refer gfg </t>
  </si>
  <si>
    <t>image multiplication</t>
  </si>
  <si>
    <t>clone binary tree</t>
  </si>
  <si>
    <t xml:space="preserve">reconstruct tree and random pointer ko alag alag function ke banana </t>
  </si>
  <si>
    <t>Kth smallest in BST</t>
  </si>
  <si>
    <t>//doubt</t>
  </si>
  <si>
    <t>Flatten binary tree to linked list</t>
  </si>
  <si>
    <t>Convert to circular DLL</t>
  </si>
  <si>
    <t>DLL to BST</t>
  </si>
  <si>
    <t>Merge 2 BST</t>
  </si>
  <si>
    <t xml:space="preserve">inorder karke store karlenge dono ko array me then merge array then array to tree me convert </t>
  </si>
  <si>
    <t>BFS of graph</t>
  </si>
  <si>
    <t>bfs-of-graph</t>
  </si>
  <si>
    <t>Bipartite graph</t>
  </si>
  <si>
    <t xml:space="preserve">bfs hi lagana h </t>
  </si>
  <si>
    <t>Prims algo</t>
  </si>
  <si>
    <t xml:space="preserve">bfs hi h bas visited node pop karte time karna h bfs k time push karte time ham dalte h aur queue ki jagah min priority queue karna h use </t>
  </si>
  <si>
    <t>Dijkstra</t>
  </si>
  <si>
    <t xml:space="preserve">similar to Prism bas isme push karte time sum karna h weights ka </t>
  </si>
  <si>
    <t>chef and reversing</t>
  </si>
  <si>
    <t>0-1 BFS</t>
  </si>
  <si>
    <t>https://www.geeksforgeeks.org/0-1-bfs-shortest-path-binary-graph/</t>
  </si>
  <si>
    <t>connecting cities with minimum cost</t>
  </si>
  <si>
    <t>Connecting cities with min cost</t>
  </si>
  <si>
    <t>optimize water distribution in village</t>
  </si>
  <si>
    <t>optimize water distribution</t>
  </si>
  <si>
    <t>make a dummy node and connect houses with the edge cost equal to that of digging well</t>
  </si>
  <si>
    <t xml:space="preserve">dfs lagana h apn ko isme aur ek extra variable ans lena h jisko evewry dfs me multiply karenge </t>
  </si>
  <si>
    <t>topological sorting</t>
  </si>
  <si>
    <t>Kahn's algo</t>
  </si>
  <si>
    <t>course schedule 2</t>
  </si>
  <si>
    <t>Strongly Connected Components (Kosaraju's Algo)</t>
  </si>
  <si>
    <t xml:space="preserve">dfs and push into stack when no further vertex can be explored and then reverse edge and then dfs in order of stack </t>
  </si>
  <si>
    <t>Mother Vertex</t>
  </si>
  <si>
    <t>mother-vertex</t>
  </si>
  <si>
    <t xml:space="preserve">same concept as above </t>
  </si>
  <si>
    <t>Rotting Oranges</t>
  </si>
  <si>
    <t>rotten-oranges</t>
  </si>
  <si>
    <t>Bellman ford</t>
  </si>
  <si>
    <t>number-of-islands</t>
  </si>
  <si>
    <t xml:space="preserve">count of no of dfs batana h bas </t>
  </si>
  <si>
    <t>Number of Enclaves</t>
  </si>
  <si>
    <t>number-of-enclaves</t>
  </si>
  <si>
    <t>01-matrix</t>
  </si>
  <si>
    <t xml:space="preserve">0-1 BFS Lagega queue use karke </t>
  </si>
  <si>
    <t>DSU</t>
  </si>
  <si>
    <t>Number of Islands II</t>
  </si>
  <si>
    <t>number-of-islands-ii</t>
  </si>
  <si>
    <t>Regions Cut By Slashes</t>
  </si>
  <si>
    <t>regions-cut-by-slashes</t>
  </si>
  <si>
    <t>Most Stones Removed with Same Row or Column</t>
  </si>
  <si>
    <t>most-stones-removed-with-same-row-or-column</t>
  </si>
  <si>
    <t>Satisfiability of Equality Equations</t>
  </si>
  <si>
    <t>consistent-equations</t>
  </si>
  <si>
    <t>MST</t>
  </si>
  <si>
    <t>Job Sequencing</t>
  </si>
  <si>
    <t>Job sequencing</t>
  </si>
  <si>
    <t>Word Ladder</t>
  </si>
  <si>
    <t>word-ladder</t>
  </si>
  <si>
    <t>Number of Distinct Islands</t>
  </si>
  <si>
    <t>number-of-distinct-islands</t>
  </si>
  <si>
    <t>Eulerian Path in an Undirected Graph</t>
  </si>
  <si>
    <t>euler-circuit-in-an-undirected-graph</t>
  </si>
  <si>
    <t>Euler Circuit in a Directed Graph</t>
  </si>
  <si>
    <t>euler-circuit-in-a-directed-graph</t>
  </si>
  <si>
    <t>Redundant Connection</t>
  </si>
  <si>
    <t>redundant-connection</t>
  </si>
  <si>
    <t>redundant-connection 2</t>
  </si>
  <si>
    <t>Sentence Similarity II</t>
  </si>
  <si>
    <t>sentence-similarity</t>
  </si>
  <si>
    <t>dependency sort</t>
  </si>
  <si>
    <t>As far from land as possible</t>
  </si>
  <si>
    <t>Possible Bipartition</t>
  </si>
  <si>
    <t>possible-bipartition</t>
  </si>
  <si>
    <t>Multi source bfs</t>
  </si>
  <si>
    <t>Floyd Warshall</t>
  </si>
  <si>
    <t>floyd-warshall</t>
  </si>
  <si>
    <t>Johnson's algorithm</t>
  </si>
  <si>
    <t>Similar String Groups</t>
  </si>
  <si>
    <t>Coloring A Border</t>
  </si>
  <si>
    <t>coloring-a-border</t>
  </si>
  <si>
    <t>K-Similar Strings</t>
  </si>
  <si>
    <t>k-similar-strings</t>
  </si>
  <si>
    <t>Sliding Puzzle</t>
  </si>
  <si>
    <t>Min swaps</t>
  </si>
  <si>
    <t>Minimize Malware Spread</t>
  </si>
  <si>
    <t>minimize-malware-spread</t>
  </si>
  <si>
    <t>articulation point</t>
  </si>
  <si>
    <t>Doctor Strange</t>
  </si>
  <si>
    <t>doctor-strange</t>
  </si>
  <si>
    <t>Castle RUN</t>
  </si>
  <si>
    <t>castle-run</t>
  </si>
  <si>
    <t>Reconstruct Itinerary</t>
  </si>
  <si>
    <t>reconstruct-journey</t>
  </si>
  <si>
    <t>Find the Maximum Flow</t>
  </si>
  <si>
    <t>Ford fulkerson and Edmond's karp</t>
  </si>
  <si>
    <t>Maximum Bipartite Matching</t>
  </si>
  <si>
    <t>maximum-bipartite-matching</t>
  </si>
  <si>
    <t>Rabbits in a forest</t>
  </si>
  <si>
    <t>longest consecutive 1's</t>
  </si>
  <si>
    <t>number of subarrays with sum exactly k</t>
  </si>
  <si>
    <t>Sum divisibe by k</t>
  </si>
  <si>
    <t xml:space="preserve">for negative remainder store in map with positive value ie k+t </t>
  </si>
  <si>
    <t>K closest point from origin</t>
  </si>
  <si>
    <t xml:space="preserve">using max heap </t>
  </si>
  <si>
    <t>subarray with equal zero and one</t>
  </si>
  <si>
    <t>we have to take a variable extra to count extra 1 from left to right</t>
  </si>
  <si>
    <t>substring with equal 0 1 2</t>
  </si>
  <si>
    <t xml:space="preserve">we have to take map of pair for 1s and 2s and for that map is implemented diffrently kindly see that </t>
  </si>
  <si>
    <t>minimum number of refueling spot</t>
  </si>
  <si>
    <t xml:space="preserve">using maxheap we have to do this question </t>
  </si>
  <si>
    <t>Check AP sequence</t>
  </si>
  <si>
    <t>X of a kind in a deck</t>
  </si>
  <si>
    <t>hcf nikalna tha bas</t>
  </si>
  <si>
    <t>Array of doubled Pair</t>
  </si>
  <si>
    <t xml:space="preserve">isme zero vala edge cases yaad rakhnaaa h </t>
  </si>
  <si>
    <t>morning assembly</t>
  </si>
  <si>
    <t xml:space="preserve">iska jo compartor vali chez thi ki absolute value hi me abs(a)&lt;=abs(b) me error de rha tha baki abs(a)&lt;abs(b) me nahi de rha tha pata nahi kya scene h </t>
  </si>
  <si>
    <t>Longest consecutive sequence</t>
  </si>
  <si>
    <t>isme bas vo case bhi yaad rakhna jab repitative ho array me elements and jab ek bhi element na ho</t>
  </si>
  <si>
    <t>Isomorphic string</t>
  </si>
  <si>
    <t>Grid illumination</t>
  </si>
  <si>
    <t xml:space="preserve">verticla horix=zontal and digonal ko hame alag alag map me stored rakhna h </t>
  </si>
  <si>
    <t>rearrange such that no two are same</t>
  </si>
  <si>
    <t xml:space="preserve">priority queue use karna is case me </t>
  </si>
  <si>
    <t>Island perimeter</t>
  </si>
  <si>
    <t>max freq stack</t>
  </si>
  <si>
    <t xml:space="preserve">bhot badiya h isme hame ek map banana h frequency count karne k liye aur ek map har frequency ka with stack bana diya  </t>
  </si>
  <si>
    <t>length of largest subarray with cont element</t>
  </si>
  <si>
    <t>length of largest subarray with cont element 2</t>
  </si>
  <si>
    <t>sliding window maximum</t>
  </si>
  <si>
    <t>trapping rain water</t>
  </si>
  <si>
    <t>Trapping Rain Water II</t>
  </si>
  <si>
    <t>trapping rain water 2</t>
  </si>
  <si>
    <t>Line reflection</t>
  </si>
  <si>
    <t>kth smallest in 2d matrix</t>
  </si>
  <si>
    <t>Kth smallest prime</t>
  </si>
  <si>
    <t>bulb switcher</t>
  </si>
  <si>
    <t xml:space="preserve">bhot hi gazab question </t>
  </si>
  <si>
    <t>Pair sum divisibility</t>
  </si>
  <si>
    <t>Employee free time</t>
  </si>
  <si>
    <t>Coinciding points</t>
  </si>
  <si>
    <t>Smallest no. digit multiply to given number</t>
  </si>
  <si>
    <t xml:space="preserve">compiler me shyd dikat h baki logic toh sahi h </t>
  </si>
  <si>
    <t>Same after one removal</t>
  </si>
  <si>
    <t>A simple fraction</t>
  </si>
  <si>
    <t>Find all anagram</t>
  </si>
  <si>
    <t xml:space="preserve"> </t>
  </si>
  <si>
    <t>Group angram</t>
  </si>
  <si>
    <t>Smallest window string</t>
  </si>
  <si>
    <t>Smallest subarray with all MFE</t>
  </si>
  <si>
    <t>K anagram</t>
  </si>
  <si>
    <t>longest substring with unique character</t>
  </si>
  <si>
    <t>In this question i was declaring array m[26]={-1} so this will not intialize -1 at all index it will just initialize at index 0 and all other will be 0</t>
  </si>
  <si>
    <t>Insert delete GetRand O(1)</t>
  </si>
  <si>
    <t xml:space="preserve">vector use karenge and isme and jo bhi element remove karenge toh us postion me last elemnt ko daal denge </t>
  </si>
  <si>
    <t>Insert delete GetRand O(1) with duplicates</t>
  </si>
  <si>
    <t>V.V.V.IMP mistake can be done</t>
  </si>
  <si>
    <t>Heap construction</t>
  </si>
  <si>
    <t>Build heap from array</t>
  </si>
  <si>
    <t>Heap sort</t>
  </si>
  <si>
    <t>median of two sorted array</t>
  </si>
  <si>
    <t>capacity to ship within D days</t>
  </si>
  <si>
    <t>split array largest sum</t>
  </si>
  <si>
    <t>same as above</t>
  </si>
  <si>
    <t>koko eating bananas</t>
  </si>
  <si>
    <t xml:space="preserve">isme thoda sa variation h </t>
  </si>
  <si>
    <t>smallest divisor given a threshold</t>
  </si>
  <si>
    <t>Painter's partition problem</t>
  </si>
  <si>
    <t>painter's partition problem</t>
  </si>
  <si>
    <t>counting sort</t>
  </si>
  <si>
    <t>merge sort</t>
  </si>
  <si>
    <t>count inversions</t>
  </si>
  <si>
    <t>nice application of merge sort</t>
  </si>
  <si>
    <t>search in rotated sorted array</t>
  </si>
  <si>
    <t>Anagram mapping</t>
  </si>
  <si>
    <t xml:space="preserve">Dynamic Programming </t>
  </si>
  <si>
    <t>climbing stairs</t>
  </si>
  <si>
    <t>Jump game 2</t>
  </si>
  <si>
    <t>jump game 2</t>
  </si>
  <si>
    <t>Min cost path</t>
  </si>
  <si>
    <t>min cost path</t>
  </si>
  <si>
    <t>max size subsquare with all 1</t>
  </si>
  <si>
    <t xml:space="preserve">isme dp ko intially dhang se initialize karna padega and jab ij pe zero h toh uspe dp bhi zero karna h </t>
  </si>
  <si>
    <t>0-1 Knapsack</t>
  </si>
  <si>
    <t>fractional knapsack</t>
  </si>
  <si>
    <t>longest increasing subsequence</t>
  </si>
  <si>
    <t>LIS(n^2)</t>
  </si>
  <si>
    <t>LIS(nLogn)</t>
  </si>
  <si>
    <t xml:space="preserve">nice approach </t>
  </si>
  <si>
    <t>building bridges</t>
  </si>
  <si>
    <t>Building bridges</t>
  </si>
  <si>
    <t>variation of LIS justhere it is not strictly increasing but can have equal value too</t>
  </si>
  <si>
    <t>Envelope stacking</t>
  </si>
  <si>
    <t xml:space="preserve">variation of LIS  but we cannot do this with O(nlogn) approach </t>
  </si>
  <si>
    <t>Box stacking</t>
  </si>
  <si>
    <t>Stacking</t>
  </si>
  <si>
    <t>very nice question: Sort according to area then LIS Approach</t>
  </si>
  <si>
    <t>minimum number of increasing subsequence</t>
  </si>
  <si>
    <t>min number of inc subseq</t>
  </si>
  <si>
    <t>it will be equal to longest descreasing sequence</t>
  </si>
  <si>
    <t>max sum alternating subseq</t>
  </si>
  <si>
    <t xml:space="preserve">V.IMP </t>
  </si>
  <si>
    <t xml:space="preserve">VARIATION OF LIS AND HOW FLAG IS USED </t>
  </si>
  <si>
    <t>best time to buy and sell</t>
  </si>
  <si>
    <t>best time to buy and sell 2</t>
  </si>
  <si>
    <t>cooldown</t>
  </si>
  <si>
    <t>transaction time</t>
  </si>
  <si>
    <t xml:space="preserve">very different approach </t>
  </si>
  <si>
    <t>best time to buy and sell 3</t>
  </si>
  <si>
    <t>best time to buy and sell 4</t>
  </si>
  <si>
    <t xml:space="preserve">very nice questions refer playlist </t>
  </si>
  <si>
    <t xml:space="preserve">uestion </t>
  </si>
  <si>
    <t>Paint fence</t>
  </si>
  <si>
    <t xml:space="preserve">remember the n=1 edge case </t>
  </si>
  <si>
    <t>Paint house</t>
  </si>
  <si>
    <t>Paint house 2</t>
  </si>
  <si>
    <t>remeber equal to case when we evaluate min 2 no.</t>
  </si>
  <si>
    <t>No. of binary string without consecutive 1</t>
  </si>
  <si>
    <t>Without cons 1</t>
  </si>
  <si>
    <t xml:space="preserve">include, exclude maintain karke rakhna h ki if it end with 1 or not </t>
  </si>
  <si>
    <t>Possible ways to construct the building</t>
  </si>
  <si>
    <t xml:space="preserve">variant of above question </t>
  </si>
  <si>
    <t>Catalan number</t>
  </si>
  <si>
    <t>Total no. of bst</t>
  </si>
  <si>
    <t>Total bst</t>
  </si>
  <si>
    <t>Burst balloons</t>
  </si>
  <si>
    <t>Min score triangulation</t>
  </si>
  <si>
    <t>boolean parenthesization</t>
  </si>
  <si>
    <r>
      <rPr>
        <b/>
        <sz val="11"/>
        <color theme="1"/>
        <rFont val="Arial"/>
      </rPr>
      <t>v.imp</t>
    </r>
    <r>
      <rPr>
        <sz val="11"/>
        <color theme="1"/>
        <rFont val="Arial"/>
      </rPr>
      <t xml:space="preserve">+ khud se kara </t>
    </r>
  </si>
  <si>
    <t>Min and max val of expression</t>
  </si>
  <si>
    <t>Min and max</t>
  </si>
  <si>
    <t>ugly number</t>
  </si>
  <si>
    <t>IMP</t>
  </si>
  <si>
    <t>Super ugly number</t>
  </si>
  <si>
    <t xml:space="preserve">we can use priority queue also jo bhi pop hoga toh sare prime factor k uske multiple ko push kardenge </t>
  </si>
  <si>
    <t>Friends pairing problem</t>
  </si>
  <si>
    <t>Tilling</t>
  </si>
  <si>
    <t>Regular expression matching</t>
  </si>
  <si>
    <t>max sum</t>
  </si>
  <si>
    <t>pizza with 3n slices</t>
  </si>
  <si>
    <t>Partition into k subsets</t>
  </si>
  <si>
    <t>recursion is good</t>
  </si>
  <si>
    <t>Game strategy</t>
  </si>
  <si>
    <t>probability of knight in a chessboard</t>
  </si>
  <si>
    <t>Temple offering</t>
  </si>
  <si>
    <t>Find water in glass</t>
  </si>
  <si>
    <t>min removal</t>
  </si>
  <si>
    <t>String is k pallindromic or not</t>
  </si>
  <si>
    <t xml:space="preserve">longest palindrome </t>
  </si>
  <si>
    <t>Shortest uncommon subseq</t>
  </si>
  <si>
    <t>minimal moves to form a string</t>
  </si>
  <si>
    <t>Cherry pickup</t>
  </si>
  <si>
    <r>
      <rPr>
        <b/>
        <sz val="11"/>
        <color theme="1"/>
        <rFont val="Arial"/>
      </rPr>
      <t>very</t>
    </r>
    <r>
      <rPr>
        <sz val="11"/>
        <color theme="1"/>
        <rFont val="Arial"/>
      </rPr>
      <t xml:space="preserve"> nice concept</t>
    </r>
  </si>
  <si>
    <t>Longest common subsequence</t>
  </si>
  <si>
    <t>LCS</t>
  </si>
  <si>
    <t>LCS triplet</t>
  </si>
  <si>
    <t xml:space="preserve">similar to this above isme hame yeh nhi karna h ki do ka lcs nikal k fir vo answer hoga yeh galat ho jaego approach </t>
  </si>
  <si>
    <t>Longest pallinddromic subsequence</t>
  </si>
  <si>
    <t>LPS</t>
  </si>
  <si>
    <t>Longest Pallinddromic substring</t>
  </si>
  <si>
    <t xml:space="preserve">similar to above question just we need to check one condition </t>
  </si>
  <si>
    <t>2 egg 100 floor</t>
  </si>
  <si>
    <t>egg drop</t>
  </si>
  <si>
    <t>Edit distance</t>
  </si>
  <si>
    <t>2 keys keyboard</t>
  </si>
  <si>
    <r>
      <rPr>
        <b/>
        <sz val="11"/>
        <color theme="1"/>
        <rFont val="Arial"/>
      </rPr>
      <t xml:space="preserve">V.IMP </t>
    </r>
    <r>
      <rPr>
        <sz val="11"/>
        <color theme="1"/>
        <rFont val="Arial"/>
      </rPr>
      <t xml:space="preserve">Based on Prime Factorization </t>
    </r>
  </si>
  <si>
    <t xml:space="preserve">time exceeded aa rha h but aproach sahi h </t>
  </si>
  <si>
    <t xml:space="preserve">Kindly review </t>
  </si>
  <si>
    <t>Highway billboard problem</t>
  </si>
  <si>
    <t>billboard</t>
  </si>
  <si>
    <t>Frog jump</t>
  </si>
  <si>
    <t>done myself😍😍</t>
  </si>
  <si>
    <t>Wildcard</t>
  </si>
  <si>
    <t xml:space="preserve">edge case is when str will reach end then we have to check whetehr at the end of pattern * is there or not </t>
  </si>
  <si>
    <t>Text processing</t>
  </si>
  <si>
    <t>KMP</t>
  </si>
  <si>
    <t>Shortest Palindrome</t>
  </si>
  <si>
    <t>shortest-palindrome</t>
  </si>
  <si>
    <t>IMP: dont miss to add separator '#'</t>
  </si>
  <si>
    <t>Z algo</t>
  </si>
  <si>
    <t xml:space="preserve">Kindly refer before interviews for more clearity </t>
  </si>
  <si>
    <t>https://www.youtube.com/watch?v=CpZh4eF8QBw</t>
  </si>
  <si>
    <t>Chef and secret password</t>
  </si>
  <si>
    <t>kmp application</t>
  </si>
  <si>
    <t>Manachers's algo</t>
  </si>
  <si>
    <t xml:space="preserve">Kindly review this question </t>
  </si>
  <si>
    <t>Tri tiling</t>
  </si>
  <si>
    <t>tri tiling</t>
  </si>
  <si>
    <t xml:space="preserve">V.nice quetion </t>
  </si>
  <si>
    <t>Scramble string</t>
  </si>
  <si>
    <t>see discussion for understanding</t>
  </si>
  <si>
    <t xml:space="preserve">Coin change </t>
  </si>
  <si>
    <t>Coin change 2</t>
  </si>
  <si>
    <t>Unbounded knapsack</t>
  </si>
  <si>
    <t>Unbounded knap</t>
  </si>
  <si>
    <t>Range related questions</t>
  </si>
  <si>
    <t>Long Pressed Name</t>
  </si>
  <si>
    <t>long-pressed-name</t>
  </si>
  <si>
    <t>Range Addition</t>
  </si>
  <si>
    <t>range-addition</t>
  </si>
  <si>
    <t>Concept used:left pe plus and right+1 index pe minus</t>
  </si>
  <si>
    <t>implementation of same concept</t>
  </si>
  <si>
    <t>Rotate Array</t>
  </si>
  <si>
    <t>rotate-array</t>
  </si>
  <si>
    <t>Orderly Queue</t>
  </si>
  <si>
    <t>orderly-queue</t>
  </si>
  <si>
    <t>container-with-most-water</t>
  </si>
  <si>
    <t>Squares of a sorted array</t>
  </si>
  <si>
    <t>Array Questions</t>
  </si>
  <si>
    <t>Next Greater Element III</t>
  </si>
  <si>
    <t>next-greater-element-version3</t>
  </si>
  <si>
    <t>majority element</t>
  </si>
  <si>
    <t>majority element 2</t>
  </si>
  <si>
    <t xml:space="preserve">IMP: See the cases when array have all value same </t>
  </si>
  <si>
    <t>majority element general</t>
  </si>
  <si>
    <t>max chunks to make sorted</t>
  </si>
  <si>
    <t>Max Chunks To Make Sorted II</t>
  </si>
  <si>
    <t>max-chunks-to-make-sorted-ii</t>
  </si>
  <si>
    <t>product-of-array-except-self</t>
  </si>
  <si>
    <t>min jump</t>
  </si>
  <si>
    <t>max product of three numbers</t>
  </si>
  <si>
    <t>largest atleast twice</t>
  </si>
  <si>
    <t>kadanes-algo</t>
  </si>
  <si>
    <t>K-con</t>
  </si>
  <si>
    <t>isme do array se jo sum aaega usko considere karna mat bhulna</t>
  </si>
  <si>
    <t>Fast Exponentiation</t>
  </si>
  <si>
    <t>Fibonacci Number</t>
  </si>
  <si>
    <t>fibonacci-number</t>
  </si>
  <si>
    <t>best meeting point</t>
  </si>
  <si>
    <t xml:space="preserve">take median of x and y </t>
  </si>
  <si>
    <t>Segregate 0 and 1</t>
  </si>
  <si>
    <t>Segregate 0-1-2</t>
  </si>
  <si>
    <t>Segregate 0,1,2</t>
  </si>
  <si>
    <t>Dutch Algorithm: Refer TakeUForward</t>
  </si>
  <si>
    <t>Sort Array By Parity</t>
  </si>
  <si>
    <t>sort-array-by-parity</t>
  </si>
  <si>
    <t>number with bounded max</t>
  </si>
  <si>
    <t xml:space="preserve">Very nice Approach </t>
  </si>
  <si>
    <t>Game theory</t>
  </si>
  <si>
    <t>Nim game</t>
  </si>
  <si>
    <t>Buddy nim</t>
  </si>
  <si>
    <t>Sieve</t>
  </si>
  <si>
    <t>segmented sieve</t>
  </si>
  <si>
    <t>Maximum Swap</t>
  </si>
  <si>
    <t>maximum-swap</t>
  </si>
  <si>
    <t>two sum</t>
  </si>
  <si>
    <t>Method 3 dekh lena remainder vala</t>
  </si>
  <si>
    <t>two difference</t>
  </si>
  <si>
    <t>Boats to Save People</t>
  </si>
  <si>
    <t>save-people-using-boat</t>
  </si>
  <si>
    <t>Just sort array and make two pointer one from start and one from end</t>
  </si>
  <si>
    <t>partition labels</t>
  </si>
  <si>
    <t>min no. of platform</t>
  </si>
  <si>
    <t>min rotation</t>
  </si>
  <si>
    <t>consecutive number sum</t>
  </si>
  <si>
    <t>mathematic understaqnding Kindly see the discussion part</t>
  </si>
  <si>
    <t>wiggle sort</t>
  </si>
  <si>
    <t>rotate image</t>
  </si>
  <si>
    <t xml:space="preserve">isme hame ek temp variable lena h corners ko phle rotate karenge ese hi fir loop laga denge </t>
  </si>
  <si>
    <t>multiply strings</t>
  </si>
  <si>
    <t>Push dominoes</t>
  </si>
  <si>
    <t>reverse vowels of a string</t>
  </si>
  <si>
    <t>partition array into disjoint</t>
  </si>
  <si>
    <t>pascal triangle 2</t>
  </si>
  <si>
    <t xml:space="preserve">handle row=0 vala case </t>
  </si>
  <si>
    <t>Max Consecutive Ones II</t>
  </si>
  <si>
    <t>max-consecutive-ones-ii</t>
  </si>
  <si>
    <t>max consecutive ones 3</t>
  </si>
  <si>
    <t>Extended Sliding Window</t>
  </si>
  <si>
    <t>max distace to closest</t>
  </si>
  <si>
    <t>edges cases are quite good</t>
  </si>
  <si>
    <t>smallest from k lists</t>
  </si>
  <si>
    <t xml:space="preserve">Prioirty queue use karenge </t>
  </si>
  <si>
    <t>max product subarray</t>
  </si>
  <si>
    <t>valid pallindrome 2</t>
  </si>
  <si>
    <t>first missing positive</t>
  </si>
  <si>
    <t>max sum of two non overlapping</t>
  </si>
  <si>
    <t>global and local</t>
  </si>
  <si>
    <t xml:space="preserve">Nice Logic </t>
  </si>
  <si>
    <t>Number Theory</t>
  </si>
  <si>
    <t>Euclidean algorithm</t>
  </si>
  <si>
    <t>Extended euclidean algorithm</t>
  </si>
  <si>
    <t>Linear diaophantine equation</t>
  </si>
  <si>
    <t>Fermat's little theorem</t>
  </si>
  <si>
    <t>NMNMX</t>
  </si>
  <si>
    <t>MMI</t>
  </si>
  <si>
    <t>Wilson's theorem</t>
  </si>
  <si>
    <t>Euler's totient function</t>
  </si>
  <si>
    <t>Divisors upto n</t>
  </si>
  <si>
    <r>
      <rPr>
        <b/>
        <sz val="32"/>
        <color rgb="FFFFFFFF"/>
        <rFont val="Arial"/>
      </rPr>
      <t xml:space="preserve">COMPILED </t>
    </r>
    <r>
      <rPr>
        <b/>
        <sz val="32"/>
        <color rgb="FF000000"/>
        <rFont val="Arial"/>
      </rPr>
      <t>DAY</t>
    </r>
    <r>
      <rPr>
        <b/>
        <sz val="32"/>
        <color rgb="FFFFFFFF"/>
        <rFont val="Arial"/>
      </rPr>
      <t>-WISE DSA SHEET</t>
    </r>
  </si>
  <si>
    <t>TOPIC COVERED:</t>
  </si>
  <si>
    <r>
      <rPr>
        <b/>
        <sz val="18"/>
        <color rgb="FFFFFFFF"/>
        <rFont val="Arial"/>
      </rPr>
      <t xml:space="preserve">❤️ From </t>
    </r>
    <r>
      <rPr>
        <b/>
        <sz val="18"/>
        <color rgb="FFFF9900"/>
        <rFont val="Arial"/>
      </rPr>
      <t>Siddharth Singh</t>
    </r>
    <r>
      <rPr>
        <b/>
        <sz val="18"/>
        <color rgb="FFFFFFFF"/>
        <rFont val="Arial"/>
      </rPr>
      <t xml:space="preserve"> </t>
    </r>
  </si>
  <si>
    <t>Array &amp; String</t>
  </si>
  <si>
    <t>YOUTUBE LINK:</t>
  </si>
  <si>
    <r>
      <rPr>
        <u/>
        <sz val="14"/>
        <color rgb="FF1155CC"/>
        <rFont val="Arial"/>
      </rPr>
      <t>https://youtu.be/A69Hwva4qKk</t>
    </r>
    <r>
      <rPr>
        <sz val="14"/>
        <color rgb="FF0000FF"/>
        <rFont val="Arial"/>
      </rPr>
      <t xml:space="preserve"> </t>
    </r>
  </si>
  <si>
    <t>Sorting and Searching</t>
  </si>
  <si>
    <t>Stacks and Queue</t>
  </si>
  <si>
    <t>Total Questions:</t>
  </si>
  <si>
    <t>COLOUR CODING</t>
  </si>
  <si>
    <t>DOUBT</t>
  </si>
  <si>
    <t>HashMap and Heap</t>
  </si>
  <si>
    <t>Time Duration:</t>
  </si>
  <si>
    <t>3 - 4 Months</t>
  </si>
  <si>
    <t>EXCELLENT</t>
  </si>
  <si>
    <t>Tries</t>
  </si>
  <si>
    <t xml:space="preserve">Array &amp;String </t>
  </si>
  <si>
    <t>Day 1</t>
  </si>
  <si>
    <t>Relatively prime</t>
  </si>
  <si>
    <t>Napoleon cake</t>
  </si>
  <si>
    <t>Day 2</t>
  </si>
  <si>
    <t>Day 3</t>
  </si>
  <si>
    <r>
      <rPr>
        <u/>
        <sz val="11"/>
        <color rgb="FF000000"/>
        <rFont val="Calibri, Arial"/>
      </rPr>
      <t>C</t>
    </r>
    <r>
      <rPr>
        <u/>
        <sz val="11"/>
        <color rgb="FF0B4CB4"/>
        <rFont val="Calibri, Arial"/>
      </rPr>
      <t>heck whether one string is a rotation of another</t>
    </r>
  </si>
  <si>
    <t>Day 4</t>
  </si>
  <si>
    <t>Meximization</t>
  </si>
  <si>
    <t>Codeforces</t>
  </si>
  <si>
    <t>K_LCM 1</t>
  </si>
  <si>
    <t>K_LCM 2</t>
  </si>
  <si>
    <t>Day 5</t>
  </si>
  <si>
    <t>Day 6</t>
  </si>
  <si>
    <t xml:space="preserve">min. swaps </t>
  </si>
  <si>
    <t>Sum of subsequence width</t>
  </si>
  <si>
    <t>sum of subsequence widhts</t>
  </si>
  <si>
    <t>Find the "Kth" max and min element of an array</t>
  </si>
  <si>
    <t>Kth Max and min element</t>
  </si>
  <si>
    <t>Day 7</t>
  </si>
  <si>
    <t>maximize distance to closest person</t>
  </si>
  <si>
    <t>max distance</t>
  </si>
  <si>
    <t>Bulb switcher 3</t>
  </si>
  <si>
    <t>Interesting subarrays</t>
  </si>
  <si>
    <t>interesting subarrays</t>
  </si>
  <si>
    <t>Sort the array</t>
  </si>
  <si>
    <t xml:space="preserve">Array sort </t>
  </si>
  <si>
    <t>Minimise max diff b/w heights</t>
  </si>
  <si>
    <t>Range Related question</t>
  </si>
  <si>
    <t>Day 8</t>
  </si>
  <si>
    <t>Day 9</t>
  </si>
  <si>
    <t>Day 10</t>
  </si>
  <si>
    <t xml:space="preserve">Sorting and Searching </t>
  </si>
  <si>
    <t>Day 11</t>
  </si>
  <si>
    <t>Day 12</t>
  </si>
  <si>
    <t>Median from data stream</t>
  </si>
  <si>
    <t>Search in rotated sorted array 2</t>
  </si>
  <si>
    <t>search in rotated sorted array 2</t>
  </si>
  <si>
    <t>Find Minimum in rotated sorted array</t>
  </si>
  <si>
    <t xml:space="preserve">Find Minimum in rotated sorted array </t>
  </si>
  <si>
    <t>find min in rotated sorted array 2</t>
  </si>
  <si>
    <t>Min. in rotated sorted array</t>
  </si>
  <si>
    <t xml:space="preserve">Linked List </t>
  </si>
  <si>
    <t>Day 13</t>
  </si>
  <si>
    <t>Reverse a Linked List in group of Given Size.</t>
  </si>
  <si>
    <t>Day 14</t>
  </si>
  <si>
    <t>Day 15</t>
  </si>
  <si>
    <t>Stacks And Queue</t>
  </si>
  <si>
    <t>Day 16</t>
  </si>
  <si>
    <t>Day 17</t>
  </si>
  <si>
    <t>Day 18</t>
  </si>
  <si>
    <t xml:space="preserve">Car fleet </t>
  </si>
  <si>
    <t>Day 19</t>
  </si>
  <si>
    <t>Min cost tree from leaf values</t>
  </si>
  <si>
    <t>Day 20</t>
  </si>
  <si>
    <t>Next right pointer in each node</t>
  </si>
  <si>
    <t>Sum of distances in tree</t>
  </si>
  <si>
    <t>sum of distances in tree</t>
  </si>
  <si>
    <t>Day 21</t>
  </si>
  <si>
    <t>reverse level order</t>
  </si>
  <si>
    <t>Boundary Traversal</t>
  </si>
  <si>
    <t>Binary tree coloring game</t>
  </si>
  <si>
    <t>Colring game</t>
  </si>
  <si>
    <t>Day 22</t>
  </si>
  <si>
    <t>Max product splitted binary tree</t>
  </si>
  <si>
    <t>Day 23</t>
  </si>
  <si>
    <t>Max path sum</t>
  </si>
  <si>
    <t>Recover binary search tree</t>
  </si>
  <si>
    <t>recover binary search tree</t>
  </si>
  <si>
    <t>Day 24</t>
  </si>
  <si>
    <t>Delete node in bst</t>
  </si>
  <si>
    <t>Day 25</t>
  </si>
  <si>
    <t>isBstPreorder</t>
  </si>
  <si>
    <t>preorder isBst</t>
  </si>
  <si>
    <t>BST from Postorder</t>
  </si>
  <si>
    <t>Bst from postorder</t>
  </si>
  <si>
    <t>BST from preorder</t>
  </si>
  <si>
    <t>Construct from pre and post</t>
  </si>
  <si>
    <t xml:space="preserve">Pre and Post </t>
  </si>
  <si>
    <t>Fenwick tree</t>
  </si>
  <si>
    <t>Longest zigzag path in binary tree</t>
  </si>
  <si>
    <t>zigzag in a binary tree</t>
  </si>
  <si>
    <t>Day 26</t>
  </si>
  <si>
    <t>Count complete tree node</t>
  </si>
  <si>
    <t>count complete tree node</t>
  </si>
  <si>
    <t>closest binary search tree</t>
  </si>
  <si>
    <t>Closest binary search tree value 2</t>
  </si>
  <si>
    <t>closest binary search tree 2</t>
  </si>
  <si>
    <t>Sum root to leaf</t>
  </si>
  <si>
    <t>sum root to leaf</t>
  </si>
  <si>
    <t>LCA in O(root h)</t>
  </si>
  <si>
    <t>Segment tree</t>
  </si>
  <si>
    <t xml:space="preserve">Graph </t>
  </si>
  <si>
    <t>Day 27</t>
  </si>
  <si>
    <t>Day 28</t>
  </si>
  <si>
    <t>Day 29</t>
  </si>
  <si>
    <t>Day 30</t>
  </si>
  <si>
    <t>Day 31</t>
  </si>
  <si>
    <t>DFS vs DSU</t>
  </si>
  <si>
    <t>Day 32</t>
  </si>
  <si>
    <t>Day 33</t>
  </si>
  <si>
    <t>Day 34</t>
  </si>
  <si>
    <t>min swaps to make 2 array identical</t>
  </si>
  <si>
    <t>Bricks Falling when hit</t>
  </si>
  <si>
    <t>Alien Dictionary</t>
  </si>
  <si>
    <t>Largest color value in a directed graph</t>
  </si>
  <si>
    <t>largest color value</t>
  </si>
  <si>
    <t>Swim in rising water</t>
  </si>
  <si>
    <t>Shortest distance from all buildings</t>
  </si>
  <si>
    <t>remove max number of edges to keep graph traversal</t>
  </si>
  <si>
    <t>Day 35</t>
  </si>
  <si>
    <t>graph connectivity with threshold</t>
  </si>
  <si>
    <t>Smallest strings with swaps</t>
  </si>
  <si>
    <t>cheapest flight within k stops</t>
  </si>
  <si>
    <t>crackng the safe</t>
  </si>
  <si>
    <t>Cracking the safe</t>
  </si>
  <si>
    <t>Find evantual safe state</t>
  </si>
  <si>
    <t>Shortest cycle in an undirected graph</t>
  </si>
  <si>
    <t xml:space="preserve">HashMap and Heap </t>
  </si>
  <si>
    <t>Day 36</t>
  </si>
  <si>
    <t>Same differences</t>
  </si>
  <si>
    <t>Day 37</t>
  </si>
  <si>
    <t>Potions(hard version)</t>
  </si>
  <si>
    <t>Day 38</t>
  </si>
  <si>
    <t>The skyline problem</t>
  </si>
  <si>
    <t>The skylinne problem</t>
  </si>
  <si>
    <t>Day 39</t>
  </si>
  <si>
    <t>Day 40</t>
  </si>
  <si>
    <t>Day 41</t>
  </si>
  <si>
    <t>Anagram pallindrome</t>
  </si>
  <si>
    <t>Find Anagram Mapping</t>
  </si>
  <si>
    <t>Find anagram mapping</t>
  </si>
  <si>
    <t>Day 42</t>
  </si>
  <si>
    <t>Mode of frequencies</t>
  </si>
  <si>
    <t>Day 43</t>
  </si>
  <si>
    <t>Day 44</t>
  </si>
  <si>
    <t>Day 45</t>
  </si>
  <si>
    <t>Day 46</t>
  </si>
  <si>
    <t>Day 47</t>
  </si>
  <si>
    <t>Day 48</t>
  </si>
  <si>
    <t>Day 49</t>
  </si>
  <si>
    <t>Day 50</t>
  </si>
  <si>
    <t>Print all permutations of a string</t>
  </si>
  <si>
    <t>Day 51</t>
  </si>
  <si>
    <t>Day 52</t>
  </si>
  <si>
    <t>weighted Job scheduling</t>
  </si>
  <si>
    <t>weighted job scheduling</t>
  </si>
  <si>
    <t>Day 53</t>
  </si>
  <si>
    <t>Applications of Catalan numbers</t>
  </si>
  <si>
    <t>Day 54</t>
  </si>
  <si>
    <t>Cherry pickup 2</t>
  </si>
  <si>
    <t>buy and sell with transaction fee</t>
  </si>
  <si>
    <t>transaction fee</t>
  </si>
  <si>
    <t>Day 55</t>
  </si>
  <si>
    <t>Matrix chain multiplication</t>
  </si>
  <si>
    <t xml:space="preserve">MCM </t>
  </si>
  <si>
    <t>Binomial coefficient</t>
  </si>
  <si>
    <t>binomial coefficient</t>
  </si>
  <si>
    <t>Day 56</t>
  </si>
  <si>
    <t>Palindromic substrings</t>
  </si>
  <si>
    <t>seq of given type</t>
  </si>
  <si>
    <t>COunt of distinct subsequences</t>
  </si>
  <si>
    <t>Day 57</t>
  </si>
  <si>
    <t>Optimal strategy for a game</t>
  </si>
  <si>
    <t>Ugly number</t>
  </si>
  <si>
    <t>Wildcard pattern matching</t>
  </si>
  <si>
    <t>Day 58</t>
  </si>
  <si>
    <t>Regular Expression Matching</t>
  </si>
  <si>
    <t>Palindrome partitioning</t>
  </si>
  <si>
    <t>Longest Bitonic subsequence</t>
  </si>
  <si>
    <t>Knights probability in chessboard</t>
  </si>
  <si>
    <t>Word break problem</t>
  </si>
  <si>
    <t>Longest repeating subsequence</t>
  </si>
  <si>
    <t>Day 59</t>
  </si>
  <si>
    <t>Optimal BST</t>
  </si>
  <si>
    <t>Max sum subarray with atleast k elements</t>
  </si>
  <si>
    <t>Say no to palindrome</t>
  </si>
  <si>
    <t>Number of digit 1</t>
  </si>
  <si>
    <t>Distinct subsequences</t>
  </si>
  <si>
    <t>Shortest common superseq</t>
  </si>
  <si>
    <t>Day 60</t>
  </si>
  <si>
    <t>Longest common substring</t>
  </si>
  <si>
    <t>Dungeon game</t>
  </si>
  <si>
    <t>String Algorithm</t>
  </si>
  <si>
    <t>Day 61</t>
  </si>
  <si>
    <r>
      <rPr>
        <u/>
        <sz val="11"/>
        <color rgb="FF1155CC"/>
        <rFont val="Arial"/>
      </rPr>
      <t>Rabin Kar</t>
    </r>
    <r>
      <rPr>
        <u/>
        <sz val="11"/>
        <color rgb="FF000000"/>
        <rFont val="Arial"/>
      </rPr>
      <t>p</t>
    </r>
  </si>
  <si>
    <t>Rabin Karp</t>
  </si>
  <si>
    <t>Day 62</t>
  </si>
  <si>
    <t>Day 63</t>
  </si>
  <si>
    <t>Day 64</t>
  </si>
  <si>
    <t>Subsequence of string (using Bit Manipulation)</t>
  </si>
  <si>
    <t>Single Number II</t>
  </si>
  <si>
    <r>
      <rPr>
        <u/>
        <sz val="11"/>
        <color rgb="FF1155CC"/>
        <rFont val="Arial"/>
      </rPr>
      <t>Hamming Distance</t>
    </r>
    <r>
      <rPr>
        <u/>
        <sz val="11"/>
        <color rgb="FF1155CC"/>
        <rFont val="Arial"/>
      </rPr>
      <t>(Imp.)</t>
    </r>
  </si>
  <si>
    <t>Bitwise ORs of subarrays</t>
  </si>
  <si>
    <t>Divide Integers</t>
  </si>
  <si>
    <t>Minimum Xor Value</t>
  </si>
  <si>
    <t>Max Xor In a range [L,R]</t>
  </si>
  <si>
    <t>Day 65</t>
  </si>
  <si>
    <t>Implement Trie prefix tree</t>
  </si>
  <si>
    <t xml:space="preserve">Implement Trie </t>
  </si>
  <si>
    <t>maximum XOR of two numbers in an array</t>
  </si>
  <si>
    <t xml:space="preserve">Maimum XOR </t>
  </si>
  <si>
    <t>Search Suggestions System</t>
  </si>
  <si>
    <t xml:space="preserve">Search suggestions system </t>
  </si>
  <si>
    <t>Kth smallest in lexicographical order</t>
  </si>
  <si>
    <t xml:space="preserve">Kth smallest in lexicographical </t>
  </si>
  <si>
    <t>No prefix set</t>
  </si>
  <si>
    <t xml:space="preserve">No prefix set </t>
  </si>
  <si>
    <t>Shortest Unique prefix</t>
  </si>
  <si>
    <t>Shortest unique prefix</t>
  </si>
  <si>
    <r>
      <rPr>
        <b/>
        <sz val="24"/>
        <color rgb="FFFFFFFF"/>
        <rFont val="Arial"/>
      </rPr>
      <t xml:space="preserve">DSA INTERVIEW  </t>
    </r>
    <r>
      <rPr>
        <b/>
        <sz val="24"/>
        <color rgb="FF00FF00"/>
        <rFont val="Arial"/>
      </rPr>
      <t>READY🎊</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</si>
</sst>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d\ mmm\ yyyy"/>
    <numFmt numFmtId="165" formatCode="d\ mmmm"/>
    <numFmt numFmtId="166" formatCode="d\ mmmm\ yyyy"/>
    <numFmt numFmtId="167" formatCode="d\ mmmmyyyy"/>
    <numFmt numFmtId="168" formatCode="m/d/yyyy"/>
    <numFmt numFmtId="169" formatCode="d\ mmm"/>
  </numFmts>
  <fonts count="102">
    <font>
      <sz val="11"/>
      <color theme="1"/>
      <name val="Calibri"/>
      <family val="2"/>
      <scheme val="minor"/>
    </font>
    <font>
      <sz val="16"/>
      <color theme="1"/>
      <name val="Google Sans"/>
    </font>
    <font>
      <sz val="11"/>
      <color theme="1"/>
      <name val="Google Sans"/>
    </font>
    <font>
      <sz val="7"/>
      <color theme="1"/>
      <name val="Times New Roman"/>
      <family val="1"/>
    </font>
    <font>
      <u/>
      <sz val="11"/>
      <color theme="10"/>
      <name val="Calibri"/>
      <family val="2"/>
      <scheme val="minor"/>
    </font>
    <font>
      <sz val="16"/>
      <color rgb="FFFF0000"/>
      <name val="Google Sans"/>
    </font>
    <font>
      <b/>
      <sz val="11"/>
      <color rgb="FF000000"/>
      <name val="Calibri"/>
      <family val="2"/>
    </font>
    <font>
      <b/>
      <u/>
      <sz val="11"/>
      <color rgb="FF000000"/>
      <name val="Calibri"/>
      <family val="2"/>
    </font>
    <font>
      <sz val="11"/>
      <color rgb="FF000000"/>
      <name val="Calibri"/>
      <family val="2"/>
    </font>
    <font>
      <sz val="11"/>
      <color rgb="FF006100"/>
      <name val="Calibri"/>
      <family val="2"/>
    </font>
    <font>
      <u/>
      <sz val="11"/>
      <color rgb="FF000000"/>
      <name val="Calibri"/>
      <family val="2"/>
    </font>
    <font>
      <sz val="11"/>
      <color rgb="FF9C5700"/>
      <name val="Calibri"/>
      <family val="2"/>
    </font>
    <font>
      <u/>
      <sz val="11"/>
      <color rgb="FF0563C1"/>
      <name val="Calibri"/>
      <family val="2"/>
    </font>
    <font>
      <sz val="11"/>
      <color rgb="FF9C0006"/>
      <name val="Calibri"/>
      <family val="2"/>
    </font>
    <font>
      <b/>
      <u/>
      <sz val="10"/>
      <color rgb="FF000000"/>
      <name val="Roboto"/>
    </font>
    <font>
      <b/>
      <sz val="10"/>
      <color rgb="FF000000"/>
      <name val="Arial"/>
      <family val="2"/>
    </font>
    <font>
      <sz val="12"/>
      <color theme="1"/>
      <name val="Calibri"/>
      <family val="2"/>
      <scheme val="minor"/>
    </font>
    <font>
      <u/>
      <sz val="12"/>
      <color theme="10"/>
      <name val="Calibri"/>
      <family val="2"/>
      <scheme val="minor"/>
    </font>
    <font>
      <b/>
      <sz val="20"/>
      <color theme="1"/>
      <name val="Calibri (Body)"/>
    </font>
    <font>
      <b/>
      <u/>
      <sz val="16"/>
      <color theme="1"/>
      <name val="Calibri"/>
      <family val="2"/>
      <scheme val="minor"/>
    </font>
    <font>
      <b/>
      <sz val="15"/>
      <color rgb="FF000000"/>
      <name val="Calibri"/>
      <family val="2"/>
      <scheme val="minor"/>
    </font>
    <font>
      <u/>
      <sz val="16"/>
      <color theme="10"/>
      <name val="Calibri"/>
      <family val="2"/>
      <scheme val="minor"/>
    </font>
    <font>
      <sz val="16"/>
      <color theme="1"/>
      <name val="Calibri"/>
      <family val="2"/>
      <scheme val="minor"/>
    </font>
    <font>
      <b/>
      <sz val="15"/>
      <color theme="1"/>
      <name val="Calibri"/>
      <family val="2"/>
      <scheme val="minor"/>
    </font>
    <font>
      <b/>
      <sz val="11"/>
      <color theme="1"/>
      <name val="Calibri"/>
      <family val="2"/>
      <scheme val="minor"/>
    </font>
    <font>
      <sz val="12"/>
      <color rgb="FFDCDDDE"/>
      <name val="Arial"/>
      <family val="2"/>
    </font>
    <font>
      <sz val="22"/>
      <color theme="1"/>
      <name val="Google Sans"/>
    </font>
    <font>
      <b/>
      <sz val="13"/>
      <color theme="1"/>
      <name val="Google Sans"/>
    </font>
    <font>
      <b/>
      <sz val="11"/>
      <color theme="1"/>
      <name val="Google Sans"/>
    </font>
    <font>
      <sz val="11"/>
      <color theme="1"/>
      <name val="Roboto Mono"/>
    </font>
    <font>
      <b/>
      <sz val="16"/>
      <color theme="1"/>
      <name val="Google Sans"/>
    </font>
    <font>
      <sz val="11"/>
      <color theme="1"/>
      <name val="Google Sans"/>
      <family val="1"/>
    </font>
    <font>
      <b/>
      <sz val="12"/>
      <color theme="9"/>
      <name val="Calibri"/>
      <family val="2"/>
    </font>
    <font>
      <sz val="10"/>
      <color rgb="FF000000"/>
      <name val="Arial"/>
      <family val="2"/>
    </font>
    <font>
      <b/>
      <sz val="12"/>
      <color rgb="FFFF0000"/>
      <name val="Calibri"/>
      <family val="2"/>
    </font>
    <font>
      <b/>
      <u/>
      <sz val="10"/>
      <color rgb="FF0000FF"/>
      <name val="Arial"/>
    </font>
    <font>
      <b/>
      <sz val="10"/>
      <name val="Arial"/>
    </font>
    <font>
      <b/>
      <u/>
      <sz val="10"/>
      <color rgb="FF1155CC"/>
      <name val="Arial"/>
    </font>
    <font>
      <sz val="10"/>
      <color theme="1"/>
      <name val="Arial"/>
    </font>
    <font>
      <u/>
      <sz val="10"/>
      <color rgb="FF0000FF"/>
      <name val="Arial"/>
    </font>
    <font>
      <u/>
      <sz val="10"/>
      <color rgb="FF1155CC"/>
      <name val="Arial"/>
    </font>
    <font>
      <b/>
      <sz val="10"/>
      <color theme="1"/>
      <name val="Arial"/>
    </font>
    <font>
      <u/>
      <sz val="10"/>
      <color rgb="FF000000"/>
      <name val="Arial"/>
    </font>
    <font>
      <b/>
      <sz val="10"/>
      <color rgb="FF000000"/>
      <name val="Arial"/>
    </font>
    <font>
      <sz val="10"/>
      <color rgb="FF000000"/>
      <name val="Arial"/>
    </font>
    <font>
      <b/>
      <sz val="11"/>
      <color theme="1"/>
      <name val="Arial"/>
    </font>
    <font>
      <sz val="11"/>
      <color theme="1"/>
      <name val="Arial"/>
    </font>
    <font>
      <b/>
      <sz val="12"/>
      <color rgb="FFFFFFFF"/>
      <name val="Arial"/>
    </font>
    <font>
      <b/>
      <sz val="14"/>
      <color rgb="FFFF9900"/>
      <name val="Arial"/>
    </font>
    <font>
      <b/>
      <sz val="14"/>
      <color rgb="FFFFFF00"/>
      <name val="Arial"/>
    </font>
    <font>
      <b/>
      <sz val="14"/>
      <color rgb="FFFFFFFF"/>
      <name val="Arial"/>
    </font>
    <font>
      <b/>
      <sz val="14"/>
      <color rgb="FF000000"/>
      <name val="Arial"/>
    </font>
    <font>
      <u/>
      <sz val="11"/>
      <color rgb="FF1155CC"/>
      <name val="Arial"/>
    </font>
    <font>
      <sz val="11"/>
      <color theme="1"/>
      <name val="Calibri"/>
    </font>
    <font>
      <b/>
      <sz val="11"/>
      <color rgb="FF000000"/>
      <name val="Arial"/>
    </font>
    <font>
      <u/>
      <sz val="11"/>
      <color rgb="FF1155CC"/>
      <name val="Calibri"/>
    </font>
    <font>
      <b/>
      <u/>
      <sz val="14"/>
      <color rgb="FF000000"/>
      <name val="Calibri"/>
    </font>
    <font>
      <b/>
      <sz val="11"/>
      <color rgb="FF000000"/>
      <name val="Calibri"/>
    </font>
    <font>
      <b/>
      <u/>
      <sz val="11"/>
      <color rgb="FF000000"/>
      <name val="Calibri"/>
    </font>
    <font>
      <u/>
      <sz val="11"/>
      <color rgb="FF0563C1"/>
      <name val="Calibri"/>
    </font>
    <font>
      <b/>
      <u/>
      <sz val="11"/>
      <color rgb="FF000000"/>
      <name val="Arial"/>
    </font>
    <font>
      <b/>
      <sz val="11"/>
      <color theme="1"/>
      <name val="Calibri"/>
    </font>
    <font>
      <i/>
      <u/>
      <sz val="11"/>
      <color rgb="FF1155CC"/>
      <name val="Calibri"/>
    </font>
    <font>
      <u/>
      <sz val="11"/>
      <color rgb="FF0000FF"/>
      <name val="Calibri"/>
    </font>
    <font>
      <u/>
      <sz val="11"/>
      <color rgb="FF0000FF"/>
      <name val="Arial"/>
    </font>
    <font>
      <u/>
      <sz val="11"/>
      <color rgb="FF000000"/>
      <name val="Arial"/>
    </font>
    <font>
      <b/>
      <u/>
      <sz val="11"/>
      <color rgb="FF1155CC"/>
      <name val="Arial"/>
    </font>
    <font>
      <b/>
      <i/>
      <sz val="11"/>
      <color theme="1"/>
      <name val="Calibri"/>
    </font>
    <font>
      <sz val="11"/>
      <color rgb="FF0563C1"/>
      <name val="Calibri"/>
    </font>
    <font>
      <u/>
      <sz val="11"/>
      <color rgb="FF000000"/>
      <name val="Calibri"/>
    </font>
    <font>
      <b/>
      <u/>
      <sz val="14"/>
      <color rgb="FF000000"/>
      <name val="Arial"/>
    </font>
    <font>
      <sz val="11"/>
      <color rgb="FF0000FF"/>
      <name val="Arial"/>
    </font>
    <font>
      <b/>
      <sz val="32"/>
      <color rgb="FFFFFFFF"/>
      <name val="Arial"/>
    </font>
    <font>
      <b/>
      <sz val="32"/>
      <color rgb="FF000000"/>
      <name val="Arial"/>
    </font>
    <font>
      <b/>
      <sz val="18"/>
      <color rgb="FFFF9900"/>
      <name val="Arial"/>
    </font>
    <font>
      <b/>
      <sz val="18"/>
      <color rgb="FFFFFFFF"/>
      <name val="Arial"/>
    </font>
    <font>
      <u/>
      <sz val="14"/>
      <color rgb="FF1155CC"/>
      <name val="Arial"/>
    </font>
    <font>
      <sz val="14"/>
      <color rgb="FF0000FF"/>
      <name val="Arial"/>
    </font>
    <font>
      <b/>
      <sz val="24"/>
      <color rgb="FFFF0000"/>
      <name val="Arial"/>
    </font>
    <font>
      <b/>
      <sz val="11"/>
      <color rgb="FFFFFFFF"/>
      <name val="Arial"/>
    </font>
    <font>
      <b/>
      <sz val="14"/>
      <color theme="1"/>
      <name val="Calibri"/>
    </font>
    <font>
      <sz val="11"/>
      <color rgb="FF000000"/>
      <name val="Calibri"/>
    </font>
    <font>
      <sz val="10"/>
      <name val="Arial"/>
    </font>
    <font>
      <u/>
      <sz val="11"/>
      <color rgb="FF000000"/>
      <name val="Calibri, Arial"/>
    </font>
    <font>
      <u/>
      <sz val="11"/>
      <color rgb="FF0B4CB4"/>
      <name val="Calibri, Arial"/>
    </font>
    <font>
      <b/>
      <u/>
      <sz val="11"/>
      <color rgb="FF0000FF"/>
      <name val="Calibri"/>
    </font>
    <font>
      <sz val="11"/>
      <color rgb="FF000000"/>
      <name val="Docs-Calibri"/>
    </font>
    <font>
      <u/>
      <sz val="11"/>
      <color rgb="FF0563C1"/>
      <name val="Arial"/>
    </font>
    <font>
      <u/>
      <sz val="12"/>
      <color rgb="FF1155CC"/>
      <name val="Calibri"/>
    </font>
    <font>
      <u/>
      <sz val="12"/>
      <color rgb="FF0B4CB4"/>
      <name val="Calibri"/>
    </font>
    <font>
      <u/>
      <sz val="11"/>
      <color rgb="FF0B4CB4"/>
      <name val="Calibri"/>
    </font>
    <font>
      <sz val="11"/>
      <color rgb="FF0B4CB4"/>
      <name val="Calibri"/>
    </font>
    <font>
      <b/>
      <u/>
      <sz val="14"/>
      <color rgb="FF0000FF"/>
      <name val="Calibri"/>
    </font>
    <font>
      <b/>
      <u/>
      <sz val="11"/>
      <color rgb="FF0000FF"/>
      <name val="Arial"/>
    </font>
    <font>
      <b/>
      <u/>
      <sz val="14"/>
      <color rgb="FF0000FF"/>
      <name val="Arial"/>
    </font>
    <font>
      <sz val="11"/>
      <color rgb="FF0563C1"/>
      <name val="Arial"/>
    </font>
    <font>
      <b/>
      <sz val="14"/>
      <color theme="1"/>
      <name val="Arial"/>
    </font>
    <font>
      <b/>
      <sz val="24"/>
      <color rgb="FFFFFFFF"/>
      <name val="Arial"/>
    </font>
    <font>
      <b/>
      <sz val="24"/>
      <color rgb="FF00FF00"/>
      <name val="Arial"/>
    </font>
    <font>
      <b/>
      <sz val="36"/>
      <color rgb="FFFFFFFF"/>
      <name val="Arial"/>
    </font>
    <font>
      <b/>
      <sz val="15"/>
      <color rgb="FF000000"/>
      <name val="Calibri"/>
    </font>
    <font>
      <u/>
      <sz val="16"/>
      <color rgb="FF0563C1"/>
      <name val="Calibri"/>
    </font>
  </fonts>
  <fills count="18">
    <fill>
      <patternFill patternType="none"/>
    </fill>
    <fill>
      <patternFill patternType="gray125"/>
    </fill>
    <fill>
      <patternFill patternType="solid">
        <fgColor rgb="FFFF00FF"/>
        <bgColor rgb="FFFF00FF"/>
      </patternFill>
    </fill>
    <fill>
      <patternFill patternType="solid">
        <fgColor rgb="FFC6EFCE"/>
        <bgColor rgb="FFC6EFCE"/>
      </patternFill>
    </fill>
    <fill>
      <patternFill patternType="solid">
        <fgColor rgb="FFFFEB9C"/>
        <bgColor rgb="FFFFEB9C"/>
      </patternFill>
    </fill>
    <fill>
      <patternFill patternType="solid">
        <fgColor rgb="FFFFC7CE"/>
        <bgColor rgb="FFFFC7CE"/>
      </patternFill>
    </fill>
    <fill>
      <patternFill patternType="solid">
        <fgColor theme="0"/>
        <bgColor theme="0"/>
      </patternFill>
    </fill>
    <fill>
      <patternFill patternType="solid">
        <fgColor rgb="FFFFFFFF"/>
        <bgColor rgb="FFFFFFFF"/>
      </patternFill>
    </fill>
    <fill>
      <patternFill patternType="solid">
        <fgColor rgb="FFFFFF00"/>
        <bgColor indexed="64"/>
      </patternFill>
    </fill>
    <fill>
      <patternFill patternType="solid">
        <fgColor theme="0"/>
        <bgColor indexed="64"/>
      </patternFill>
    </fill>
    <fill>
      <patternFill patternType="solid">
        <fgColor rgb="FFFFFF00"/>
        <bgColor rgb="FFFFFF00"/>
      </patternFill>
    </fill>
    <fill>
      <patternFill patternType="solid">
        <fgColor rgb="FFFF9900"/>
        <bgColor rgb="FFFF9900"/>
      </patternFill>
    </fill>
    <fill>
      <patternFill patternType="solid">
        <fgColor rgb="FFFF0000"/>
        <bgColor rgb="FFFF0000"/>
      </patternFill>
    </fill>
    <fill>
      <patternFill patternType="solid">
        <fgColor rgb="FF00FF00"/>
        <bgColor rgb="FF00FF00"/>
      </patternFill>
    </fill>
    <fill>
      <patternFill patternType="solid">
        <fgColor rgb="FFF4CCCC"/>
        <bgColor rgb="FFF4CCCC"/>
      </patternFill>
    </fill>
    <fill>
      <patternFill patternType="solid">
        <fgColor rgb="FF000000"/>
        <bgColor rgb="FF000000"/>
      </patternFill>
    </fill>
    <fill>
      <patternFill patternType="solid">
        <fgColor rgb="FF38761D"/>
        <bgColor rgb="FF38761D"/>
      </patternFill>
    </fill>
    <fill>
      <patternFill patternType="solid">
        <fgColor rgb="FFFCE5CD"/>
        <bgColor rgb="FFFCE5CD"/>
      </patternFill>
    </fill>
  </fills>
  <borders count="8">
    <border>
      <left/>
      <right/>
      <top/>
      <bottom/>
      <diagonal/>
    </border>
    <border>
      <left style="thin">
        <color rgb="FFA5A5A5"/>
      </left>
      <right/>
      <top style="thin">
        <color rgb="FFA5A5A5"/>
      </top>
      <bottom style="thin">
        <color rgb="FFA5A5A5"/>
      </bottom>
      <diagonal/>
    </border>
    <border>
      <left style="thin">
        <color rgb="FFA5A5A5"/>
      </left>
      <right style="thin">
        <color rgb="FFA5A5A5"/>
      </right>
      <top style="thin">
        <color rgb="FFA5A5A5"/>
      </top>
      <bottom style="thin">
        <color rgb="FFA5A5A5"/>
      </bottom>
      <diagonal/>
    </border>
    <border>
      <left style="thin">
        <color rgb="FF000000"/>
      </left>
      <right style="thin">
        <color rgb="FF000000"/>
      </right>
      <top style="thin">
        <color rgb="FF000000"/>
      </top>
      <bottom style="thin">
        <color rgb="FF000000"/>
      </bottom>
      <diagonal/>
    </border>
    <border>
      <left/>
      <right/>
      <top style="thin">
        <color rgb="FF000000"/>
      </top>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s>
  <cellStyleXfs count="5">
    <xf numFmtId="0" fontId="0" fillId="0" borderId="0"/>
    <xf numFmtId="0" fontId="4" fillId="0" borderId="0" applyNumberFormat="0" applyFill="0" applyBorder="0" applyAlignment="0" applyProtection="0"/>
    <xf numFmtId="0" fontId="16" fillId="0" borderId="0"/>
    <xf numFmtId="0" fontId="17" fillId="0" borderId="0" applyNumberFormat="0" applyFill="0" applyBorder="0" applyAlignment="0" applyProtection="0"/>
    <xf numFmtId="0" fontId="33" fillId="0" borderId="0"/>
  </cellStyleXfs>
  <cellXfs count="294">
    <xf numFmtId="0" fontId="0" fillId="0" borderId="0" xfId="0"/>
    <xf numFmtId="0" fontId="1" fillId="0" borderId="0" xfId="0" applyFont="1" applyAlignment="1">
      <alignment vertical="center"/>
    </xf>
    <xf numFmtId="0" fontId="2" fillId="0" borderId="0" xfId="0" applyFont="1" applyAlignment="1">
      <alignment horizontal="left" vertical="center" indent="5"/>
    </xf>
    <xf numFmtId="0" fontId="2" fillId="0" borderId="0" xfId="0" applyFont="1" applyAlignment="1">
      <alignment vertical="center"/>
    </xf>
    <xf numFmtId="0" fontId="5" fillId="0" borderId="0" xfId="0" applyFont="1" applyAlignment="1">
      <alignment horizontal="center" vertical="center"/>
    </xf>
    <xf numFmtId="0" fontId="4" fillId="0" borderId="0" xfId="1" applyAlignment="1">
      <alignment horizontal="left" vertical="center"/>
    </xf>
    <xf numFmtId="0" fontId="16" fillId="0" borderId="0" xfId="2"/>
    <xf numFmtId="0" fontId="18" fillId="0" borderId="0" xfId="2" applyFont="1" applyAlignment="1">
      <alignment horizontal="center"/>
    </xf>
    <xf numFmtId="0" fontId="19" fillId="0" borderId="0" xfId="2" applyFont="1" applyAlignment="1">
      <alignment horizontal="center"/>
    </xf>
    <xf numFmtId="0" fontId="19" fillId="0" borderId="0" xfId="2" applyFont="1"/>
    <xf numFmtId="0" fontId="16" fillId="0" borderId="0" xfId="2" applyAlignment="1">
      <alignment horizontal="center"/>
    </xf>
    <xf numFmtId="0" fontId="20" fillId="0" borderId="0" xfId="2" applyFont="1" applyAlignment="1">
      <alignment horizontal="center"/>
    </xf>
    <xf numFmtId="0" fontId="21" fillId="0" borderId="0" xfId="3" applyFont="1"/>
    <xf numFmtId="0" fontId="22" fillId="0" borderId="0" xfId="2" applyFont="1"/>
    <xf numFmtId="0" fontId="23" fillId="0" borderId="0" xfId="2" applyFont="1" applyAlignment="1">
      <alignment horizontal="center"/>
    </xf>
    <xf numFmtId="0" fontId="21" fillId="0" borderId="0" xfId="3" applyFont="1" applyAlignment="1">
      <alignment horizontal="left"/>
    </xf>
    <xf numFmtId="0" fontId="17" fillId="0" borderId="0" xfId="3"/>
    <xf numFmtId="0" fontId="0" fillId="0" borderId="0" xfId="0" applyAlignment="1">
      <alignment wrapText="1"/>
    </xf>
    <xf numFmtId="0" fontId="24" fillId="0" borderId="0" xfId="0" applyFont="1" applyAlignment="1">
      <alignment horizontal="center"/>
    </xf>
    <xf numFmtId="0" fontId="24" fillId="8" borderId="0" xfId="0" applyFont="1" applyFill="1" applyAlignment="1">
      <alignment horizontal="center"/>
    </xf>
    <xf numFmtId="0" fontId="4" fillId="0" borderId="0" xfId="1"/>
    <xf numFmtId="0" fontId="26" fillId="0" borderId="0" xfId="0" applyFont="1" applyAlignment="1">
      <alignment horizontal="center" vertical="center"/>
    </xf>
    <xf numFmtId="0" fontId="4" fillId="0" borderId="0" xfId="1" applyAlignment="1">
      <alignment vertical="center"/>
    </xf>
    <xf numFmtId="0" fontId="27" fillId="0" borderId="0" xfId="0" applyFont="1" applyAlignment="1">
      <alignment vertical="center"/>
    </xf>
    <xf numFmtId="0" fontId="29" fillId="0" borderId="0" xfId="0" applyFont="1" applyAlignment="1">
      <alignment horizontal="left" vertical="center" indent="10"/>
    </xf>
    <xf numFmtId="0" fontId="2" fillId="0" borderId="0" xfId="0" applyFont="1" applyAlignment="1">
      <alignment horizontal="left" vertical="center" indent="10"/>
    </xf>
    <xf numFmtId="0" fontId="2" fillId="0" borderId="0" xfId="0" applyFont="1" applyAlignment="1">
      <alignment horizontal="left" vertical="center" indent="15"/>
    </xf>
    <xf numFmtId="0" fontId="4" fillId="0" borderId="0" xfId="1" applyAlignment="1">
      <alignment horizontal="left" vertical="center" indent="15"/>
    </xf>
    <xf numFmtId="0" fontId="4" fillId="0" borderId="0" xfId="1" applyAlignment="1">
      <alignment horizontal="left" vertical="center" indent="10"/>
    </xf>
    <xf numFmtId="0" fontId="30" fillId="0" borderId="0" xfId="0" applyFont="1" applyAlignment="1">
      <alignment vertical="center"/>
    </xf>
    <xf numFmtId="0" fontId="4" fillId="0" borderId="0" xfId="1" applyAlignment="1">
      <alignment horizontal="left" vertical="center" indent="5"/>
    </xf>
    <xf numFmtId="0" fontId="28" fillId="0" borderId="0" xfId="0" applyFont="1" applyAlignment="1">
      <alignment vertical="center"/>
    </xf>
    <xf numFmtId="0" fontId="31" fillId="0" borderId="0" xfId="0" applyFont="1" applyAlignment="1">
      <alignment horizontal="left" vertical="center" indent="10"/>
    </xf>
    <xf numFmtId="0" fontId="4" fillId="8" borderId="0" xfId="1" applyFill="1" applyAlignment="1">
      <alignment horizontal="left" vertical="center"/>
    </xf>
    <xf numFmtId="0" fontId="0" fillId="9" borderId="0" xfId="0" applyFill="1"/>
    <xf numFmtId="0" fontId="33" fillId="0" borderId="0" xfId="4" applyFont="1" applyAlignment="1"/>
    <xf numFmtId="0" fontId="6" fillId="2" borderId="1" xfId="4" applyFont="1" applyFill="1" applyBorder="1" applyAlignment="1"/>
    <xf numFmtId="0" fontId="6" fillId="0" borderId="2" xfId="4" applyFont="1" applyBorder="1" applyAlignment="1"/>
    <xf numFmtId="0" fontId="7" fillId="0" borderId="1" xfId="4" applyFont="1" applyBorder="1" applyAlignment="1"/>
    <xf numFmtId="0" fontId="8" fillId="0" borderId="2" xfId="4" applyFont="1" applyBorder="1" applyAlignment="1"/>
    <xf numFmtId="0" fontId="9" fillId="3" borderId="2" xfId="4" applyFont="1" applyFill="1" applyBorder="1" applyAlignment="1"/>
    <xf numFmtId="0" fontId="10" fillId="0" borderId="2" xfId="4" applyFont="1" applyBorder="1" applyAlignment="1"/>
    <xf numFmtId="0" fontId="11" fillId="4" borderId="2" xfId="4" applyFont="1" applyFill="1" applyBorder="1" applyAlignment="1"/>
    <xf numFmtId="0" fontId="12" fillId="0" borderId="2" xfId="4" applyFont="1" applyBorder="1" applyAlignment="1"/>
    <xf numFmtId="0" fontId="13" fillId="5" borderId="2" xfId="4" applyFont="1" applyFill="1" applyBorder="1" applyAlignment="1"/>
    <xf numFmtId="0" fontId="7" fillId="6" borderId="1" xfId="4" applyFont="1" applyFill="1" applyBorder="1" applyAlignment="1"/>
    <xf numFmtId="0" fontId="7" fillId="7" borderId="1" xfId="4" applyFont="1" applyFill="1" applyBorder="1" applyAlignment="1"/>
    <xf numFmtId="0" fontId="14" fillId="0" borderId="0" xfId="4" applyFont="1" applyAlignment="1"/>
    <xf numFmtId="0" fontId="15" fillId="0" borderId="0" xfId="4" applyFont="1"/>
    <xf numFmtId="0" fontId="32" fillId="0" borderId="2" xfId="4" applyFont="1" applyBorder="1" applyAlignment="1"/>
    <xf numFmtId="0" fontId="34" fillId="0" borderId="2" xfId="4" applyFont="1" applyBorder="1" applyAlignment="1"/>
    <xf numFmtId="0" fontId="4" fillId="0" borderId="1" xfId="1" applyBorder="1" applyAlignment="1">
      <alignment wrapText="1"/>
    </xf>
    <xf numFmtId="0" fontId="4" fillId="0" borderId="2" xfId="1" applyBorder="1" applyAlignment="1"/>
    <xf numFmtId="0" fontId="0" fillId="0" borderId="0" xfId="0" applyFill="1"/>
    <xf numFmtId="0" fontId="4" fillId="0" borderId="0" xfId="1" applyFill="1"/>
    <xf numFmtId="0" fontId="35" fillId="0" borderId="0" xfId="0" applyFont="1" applyAlignment="1">
      <alignment horizontal="center"/>
    </xf>
    <xf numFmtId="0" fontId="38" fillId="0" borderId="0" xfId="0" applyFont="1" applyAlignment="1">
      <alignment horizontal="left"/>
    </xf>
    <xf numFmtId="0" fontId="39" fillId="0" borderId="0" xfId="0" applyFont="1" applyAlignment="1">
      <alignment horizontal="left"/>
    </xf>
    <xf numFmtId="0" fontId="41" fillId="0" borderId="0" xfId="0" applyFont="1" applyAlignment="1">
      <alignment horizontal="center"/>
    </xf>
    <xf numFmtId="0" fontId="41" fillId="0" borderId="0" xfId="0" applyFont="1"/>
    <xf numFmtId="0" fontId="40" fillId="0" borderId="0" xfId="0" applyFont="1"/>
    <xf numFmtId="0" fontId="39" fillId="0" borderId="0" xfId="0" applyFont="1"/>
    <xf numFmtId="0" fontId="38" fillId="0" borderId="0" xfId="0" applyFont="1"/>
    <xf numFmtId="0" fontId="43" fillId="0" borderId="0" xfId="0" applyFont="1"/>
    <xf numFmtId="0" fontId="44" fillId="0" borderId="0" xfId="0" applyFont="1"/>
    <xf numFmtId="0" fontId="40" fillId="0" borderId="0" xfId="0" applyFont="1" applyAlignment="1">
      <alignment horizontal="left"/>
    </xf>
    <xf numFmtId="0" fontId="45" fillId="10" borderId="0" xfId="0" applyFont="1" applyFill="1" applyAlignment="1">
      <alignment horizontal="center"/>
    </xf>
    <xf numFmtId="0" fontId="45" fillId="11" borderId="0" xfId="0" applyFont="1" applyFill="1"/>
    <xf numFmtId="0" fontId="45" fillId="12" borderId="0" xfId="0" applyFont="1" applyFill="1"/>
    <xf numFmtId="0" fontId="46" fillId="13" borderId="0" xfId="0" applyFont="1" applyFill="1"/>
    <xf numFmtId="0" fontId="46" fillId="14" borderId="0" xfId="0" applyFont="1" applyFill="1"/>
    <xf numFmtId="0" fontId="46" fillId="0" borderId="0" xfId="0" applyFont="1"/>
    <xf numFmtId="0" fontId="47" fillId="15" borderId="0" xfId="0" applyFont="1" applyFill="1" applyAlignment="1">
      <alignment horizontal="left"/>
    </xf>
    <xf numFmtId="0" fontId="45" fillId="15" borderId="0" xfId="0" applyFont="1" applyFill="1"/>
    <xf numFmtId="0" fontId="46" fillId="15" borderId="0" xfId="0" applyFont="1" applyFill="1"/>
    <xf numFmtId="0" fontId="45" fillId="15" borderId="0" xfId="0" applyFont="1" applyFill="1" applyAlignment="1">
      <alignment horizontal="left"/>
    </xf>
    <xf numFmtId="0" fontId="4" fillId="15" borderId="0" xfId="1" applyFill="1" applyAlignment="1"/>
    <xf numFmtId="0" fontId="45" fillId="7" borderId="0" xfId="0" applyFont="1" applyFill="1" applyAlignment="1">
      <alignment horizontal="left"/>
    </xf>
    <xf numFmtId="0" fontId="45" fillId="7" borderId="0" xfId="0" applyFont="1" applyFill="1"/>
    <xf numFmtId="0" fontId="46" fillId="7" borderId="0" xfId="0" applyFont="1" applyFill="1"/>
    <xf numFmtId="0" fontId="51" fillId="0" borderId="0" xfId="0" applyFont="1"/>
    <xf numFmtId="0" fontId="52" fillId="13" borderId="0" xfId="0" applyFont="1" applyFill="1"/>
    <xf numFmtId="0" fontId="53" fillId="13" borderId="0" xfId="0" applyFont="1" applyFill="1"/>
    <xf numFmtId="0" fontId="52" fillId="10" borderId="0" xfId="0" applyFont="1" applyFill="1"/>
    <xf numFmtId="0" fontId="46" fillId="10" borderId="0" xfId="0" applyFont="1" applyFill="1"/>
    <xf numFmtId="0" fontId="53" fillId="10" borderId="0" xfId="0" applyFont="1" applyFill="1"/>
    <xf numFmtId="0" fontId="52" fillId="11" borderId="0" xfId="0" applyFont="1" applyFill="1"/>
    <xf numFmtId="0" fontId="46" fillId="11" borderId="0" xfId="0" applyFont="1" applyFill="1"/>
    <xf numFmtId="0" fontId="52" fillId="0" borderId="0" xfId="0" applyFont="1"/>
    <xf numFmtId="164" fontId="54" fillId="0" borderId="0" xfId="0" applyNumberFormat="1" applyFont="1"/>
    <xf numFmtId="165" fontId="45" fillId="0" borderId="0" xfId="0" applyNumberFormat="1" applyFont="1"/>
    <xf numFmtId="0" fontId="55" fillId="13" borderId="0" xfId="0" applyFont="1" applyFill="1"/>
    <xf numFmtId="0" fontId="55" fillId="11" borderId="0" xfId="0" applyFont="1" applyFill="1"/>
    <xf numFmtId="0" fontId="53" fillId="11" borderId="0" xfId="0" applyFont="1" applyFill="1"/>
    <xf numFmtId="0" fontId="55" fillId="0" borderId="0" xfId="0" applyFont="1"/>
    <xf numFmtId="0" fontId="53" fillId="0" borderId="0" xfId="0" applyFont="1"/>
    <xf numFmtId="0" fontId="55" fillId="10" borderId="0" xfId="0" applyFont="1" applyFill="1"/>
    <xf numFmtId="164" fontId="55" fillId="10" borderId="0" xfId="0" applyNumberFormat="1" applyFont="1" applyFill="1"/>
    <xf numFmtId="0" fontId="56" fillId="7" borderId="0" xfId="0" applyFont="1" applyFill="1"/>
    <xf numFmtId="0" fontId="53" fillId="7" borderId="0" xfId="0" applyFont="1" applyFill="1"/>
    <xf numFmtId="0" fontId="56" fillId="0" borderId="0" xfId="0" applyFont="1"/>
    <xf numFmtId="165" fontId="57" fillId="0" borderId="0" xfId="0" applyNumberFormat="1" applyFont="1"/>
    <xf numFmtId="164" fontId="55" fillId="11" borderId="0" xfId="0" applyNumberFormat="1" applyFont="1" applyFill="1"/>
    <xf numFmtId="0" fontId="55" fillId="12" borderId="0" xfId="0" applyFont="1" applyFill="1"/>
    <xf numFmtId="0" fontId="53" fillId="12" borderId="0" xfId="0" applyFont="1" applyFill="1"/>
    <xf numFmtId="164" fontId="55" fillId="0" borderId="0" xfId="0" applyNumberFormat="1" applyFont="1"/>
    <xf numFmtId="0" fontId="55" fillId="16" borderId="0" xfId="0" applyFont="1" applyFill="1"/>
    <xf numFmtId="0" fontId="53" fillId="16" borderId="0" xfId="0" applyFont="1" applyFill="1"/>
    <xf numFmtId="165" fontId="58" fillId="0" borderId="0" xfId="0" applyNumberFormat="1" applyFont="1"/>
    <xf numFmtId="0" fontId="59" fillId="13" borderId="0" xfId="0" applyFont="1" applyFill="1"/>
    <xf numFmtId="0" fontId="0" fillId="13" borderId="3" xfId="0" applyFill="1" applyBorder="1"/>
    <xf numFmtId="0" fontId="46" fillId="13" borderId="3" xfId="0" applyFont="1" applyFill="1" applyBorder="1"/>
    <xf numFmtId="0" fontId="0" fillId="13" borderId="0" xfId="0" applyFill="1"/>
    <xf numFmtId="164" fontId="52" fillId="10" borderId="0" xfId="0" applyNumberFormat="1" applyFont="1" applyFill="1"/>
    <xf numFmtId="165" fontId="45" fillId="0" borderId="0" xfId="0" applyNumberFormat="1" applyFont="1" applyAlignment="1">
      <alignment horizontal="right"/>
    </xf>
    <xf numFmtId="0" fontId="55" fillId="0" borderId="3" xfId="0" applyFont="1" applyBorder="1"/>
    <xf numFmtId="0" fontId="53" fillId="0" borderId="3" xfId="0" applyFont="1" applyBorder="1"/>
    <xf numFmtId="0" fontId="55" fillId="10" borderId="3" xfId="0" applyFont="1" applyFill="1" applyBorder="1"/>
    <xf numFmtId="0" fontId="53" fillId="10" borderId="3" xfId="0" applyFont="1" applyFill="1" applyBorder="1"/>
    <xf numFmtId="0" fontId="52" fillId="17" borderId="0" xfId="0" applyFont="1" applyFill="1"/>
    <xf numFmtId="0" fontId="53" fillId="17" borderId="0" xfId="0" applyFont="1" applyFill="1"/>
    <xf numFmtId="0" fontId="52" fillId="0" borderId="3" xfId="0" applyFont="1" applyBorder="1"/>
    <xf numFmtId="165" fontId="60" fillId="0" borderId="3" xfId="0" applyNumberFormat="1" applyFont="1" applyBorder="1"/>
    <xf numFmtId="0" fontId="59" fillId="11" borderId="3" xfId="0" applyFont="1" applyFill="1" applyBorder="1"/>
    <xf numFmtId="0" fontId="53" fillId="11" borderId="3" xfId="0" applyFont="1" applyFill="1" applyBorder="1"/>
    <xf numFmtId="0" fontId="59" fillId="11" borderId="0" xfId="0" applyFont="1" applyFill="1"/>
    <xf numFmtId="0" fontId="0" fillId="11" borderId="3" xfId="0" applyFill="1" applyBorder="1"/>
    <xf numFmtId="0" fontId="59" fillId="10" borderId="3" xfId="0" applyFont="1" applyFill="1" applyBorder="1"/>
    <xf numFmtId="0" fontId="0" fillId="10" borderId="3" xfId="0" applyFill="1" applyBorder="1"/>
    <xf numFmtId="0" fontId="52" fillId="11" borderId="3" xfId="0" applyFont="1" applyFill="1" applyBorder="1"/>
    <xf numFmtId="0" fontId="59" fillId="13" borderId="3" xfId="0" applyFont="1" applyFill="1" applyBorder="1"/>
    <xf numFmtId="0" fontId="53" fillId="13" borderId="3" xfId="0" applyFont="1" applyFill="1" applyBorder="1"/>
    <xf numFmtId="0" fontId="59" fillId="0" borderId="0" xfId="0" applyFont="1"/>
    <xf numFmtId="166" fontId="59" fillId="11" borderId="3" xfId="0" applyNumberFormat="1" applyFont="1" applyFill="1" applyBorder="1"/>
    <xf numFmtId="166" fontId="59" fillId="7" borderId="3" xfId="0" applyNumberFormat="1" applyFont="1" applyFill="1" applyBorder="1"/>
    <xf numFmtId="0" fontId="0" fillId="7" borderId="3" xfId="0" applyFill="1" applyBorder="1"/>
    <xf numFmtId="0" fontId="53" fillId="7" borderId="3" xfId="0" applyFont="1" applyFill="1" applyBorder="1"/>
    <xf numFmtId="166" fontId="58" fillId="7" borderId="3" xfId="0" applyNumberFormat="1" applyFont="1" applyFill="1" applyBorder="1"/>
    <xf numFmtId="0" fontId="55" fillId="7" borderId="0" xfId="0" applyFont="1" applyFill="1"/>
    <xf numFmtId="165" fontId="58" fillId="7" borderId="0" xfId="0" applyNumberFormat="1" applyFont="1" applyFill="1"/>
    <xf numFmtId="0" fontId="55" fillId="11" borderId="3" xfId="0" applyFont="1" applyFill="1" applyBorder="1"/>
    <xf numFmtId="0" fontId="52" fillId="7" borderId="3" xfId="0" applyFont="1" applyFill="1" applyBorder="1"/>
    <xf numFmtId="0" fontId="54" fillId="7" borderId="3" xfId="0" applyFont="1" applyFill="1" applyBorder="1"/>
    <xf numFmtId="165" fontId="60" fillId="7" borderId="3" xfId="0" applyNumberFormat="1" applyFont="1" applyFill="1" applyBorder="1"/>
    <xf numFmtId="0" fontId="59" fillId="7" borderId="0" xfId="0" applyFont="1" applyFill="1"/>
    <xf numFmtId="0" fontId="46" fillId="11" borderId="3" xfId="0" applyFont="1" applyFill="1" applyBorder="1"/>
    <xf numFmtId="167" fontId="61" fillId="0" borderId="0" xfId="0" applyNumberFormat="1" applyFont="1"/>
    <xf numFmtId="166" fontId="55" fillId="13" borderId="0" xfId="0" applyNumberFormat="1" applyFont="1" applyFill="1"/>
    <xf numFmtId="0" fontId="55" fillId="0" borderId="4" xfId="0" applyFont="1" applyBorder="1"/>
    <xf numFmtId="0" fontId="53" fillId="0" borderId="4" xfId="0" applyFont="1" applyBorder="1"/>
    <xf numFmtId="0" fontId="62" fillId="10" borderId="3" xfId="0" applyFont="1" applyFill="1" applyBorder="1"/>
    <xf numFmtId="166" fontId="55" fillId="10" borderId="0" xfId="0" applyNumberFormat="1" applyFont="1" applyFill="1"/>
    <xf numFmtId="0" fontId="55" fillId="13" borderId="3" xfId="0" applyFont="1" applyFill="1" applyBorder="1"/>
    <xf numFmtId="165" fontId="57" fillId="0" borderId="3" xfId="0" applyNumberFormat="1" applyFont="1" applyBorder="1"/>
    <xf numFmtId="0" fontId="59" fillId="0" borderId="3" xfId="0" applyFont="1" applyBorder="1"/>
    <xf numFmtId="166" fontId="55" fillId="11" borderId="3" xfId="0" applyNumberFormat="1" applyFont="1" applyFill="1" applyBorder="1"/>
    <xf numFmtId="0" fontId="46" fillId="10" borderId="3" xfId="0" applyFont="1" applyFill="1" applyBorder="1"/>
    <xf numFmtId="0" fontId="0" fillId="0" borderId="5" xfId="0" applyBorder="1"/>
    <xf numFmtId="0" fontId="46" fillId="0" borderId="5" xfId="0" applyFont="1" applyBorder="1"/>
    <xf numFmtId="0" fontId="59" fillId="0" borderId="6" xfId="0" applyFont="1" applyBorder="1"/>
    <xf numFmtId="0" fontId="0" fillId="0" borderId="7" xfId="0" applyBorder="1"/>
    <xf numFmtId="0" fontId="46" fillId="0" borderId="7" xfId="0" applyFont="1" applyBorder="1"/>
    <xf numFmtId="165" fontId="58" fillId="0" borderId="6" xfId="0" applyNumberFormat="1" applyFont="1" applyBorder="1"/>
    <xf numFmtId="0" fontId="55" fillId="12" borderId="3" xfId="0" applyFont="1" applyFill="1" applyBorder="1"/>
    <xf numFmtId="0" fontId="53" fillId="12" borderId="3" xfId="0" applyFont="1" applyFill="1" applyBorder="1"/>
    <xf numFmtId="0" fontId="0" fillId="11" borderId="0" xfId="0" applyFill="1"/>
    <xf numFmtId="166" fontId="52" fillId="13" borderId="0" xfId="0" applyNumberFormat="1" applyFont="1" applyFill="1"/>
    <xf numFmtId="166" fontId="63" fillId="10" borderId="0" xfId="0" applyNumberFormat="1" applyFont="1" applyFill="1"/>
    <xf numFmtId="0" fontId="52" fillId="13" borderId="3" xfId="0" applyFont="1" applyFill="1" applyBorder="1"/>
    <xf numFmtId="166" fontId="61" fillId="0" borderId="0" xfId="0" applyNumberFormat="1" applyFont="1"/>
    <xf numFmtId="0" fontId="63" fillId="13" borderId="0" xfId="0" applyFont="1" applyFill="1"/>
    <xf numFmtId="0" fontId="63" fillId="11" borderId="0" xfId="0" applyFont="1" applyFill="1"/>
    <xf numFmtId="0" fontId="63" fillId="0" borderId="0" xfId="0" applyFont="1"/>
    <xf numFmtId="0" fontId="63" fillId="10" borderId="0" xfId="0" applyFont="1" applyFill="1"/>
    <xf numFmtId="0" fontId="45" fillId="10" borderId="0" xfId="0" applyFont="1" applyFill="1"/>
    <xf numFmtId="166" fontId="63" fillId="13" borderId="0" xfId="0" applyNumberFormat="1" applyFont="1" applyFill="1"/>
    <xf numFmtId="166" fontId="63" fillId="11" borderId="0" xfId="0" applyNumberFormat="1" applyFont="1" applyFill="1"/>
    <xf numFmtId="166" fontId="63" fillId="0" borderId="0" xfId="0" applyNumberFormat="1" applyFont="1"/>
    <xf numFmtId="166" fontId="55" fillId="11" borderId="0" xfId="0" applyNumberFormat="1" applyFont="1" applyFill="1"/>
    <xf numFmtId="166" fontId="52" fillId="11" borderId="0" xfId="0" applyNumberFormat="1" applyFont="1" applyFill="1"/>
    <xf numFmtId="166" fontId="52" fillId="0" borderId="0" xfId="0" applyNumberFormat="1" applyFont="1"/>
    <xf numFmtId="0" fontId="52" fillId="12" borderId="0" xfId="0" applyFont="1" applyFill="1"/>
    <xf numFmtId="0" fontId="46" fillId="12" borderId="0" xfId="0" applyFont="1" applyFill="1"/>
    <xf numFmtId="165" fontId="54" fillId="0" borderId="0" xfId="0" applyNumberFormat="1" applyFont="1" applyAlignment="1">
      <alignment horizontal="right"/>
    </xf>
    <xf numFmtId="166" fontId="52" fillId="10" borderId="0" xfId="0" applyNumberFormat="1" applyFont="1" applyFill="1"/>
    <xf numFmtId="0" fontId="64" fillId="10" borderId="0" xfId="0" applyFont="1" applyFill="1"/>
    <xf numFmtId="166" fontId="64" fillId="11" borderId="0" xfId="0" applyNumberFormat="1" applyFont="1" applyFill="1"/>
    <xf numFmtId="166" fontId="52" fillId="7" borderId="0" xfId="0" applyNumberFormat="1" applyFont="1" applyFill="1"/>
    <xf numFmtId="0" fontId="64" fillId="13" borderId="0" xfId="0" applyFont="1" applyFill="1"/>
    <xf numFmtId="166" fontId="46" fillId="0" borderId="0" xfId="0" applyNumberFormat="1" applyFont="1"/>
    <xf numFmtId="166" fontId="52" fillId="12" borderId="0" xfId="0" applyNumberFormat="1" applyFont="1" applyFill="1"/>
    <xf numFmtId="166" fontId="45" fillId="0" borderId="0" xfId="0" applyNumberFormat="1" applyFont="1" applyAlignment="1">
      <alignment horizontal="right"/>
    </xf>
    <xf numFmtId="168" fontId="65" fillId="0" borderId="0" xfId="0" applyNumberFormat="1" applyFont="1"/>
    <xf numFmtId="168" fontId="46" fillId="0" borderId="0" xfId="0" applyNumberFormat="1" applyFont="1"/>
    <xf numFmtId="0" fontId="45" fillId="0" borderId="0" xfId="0" applyFont="1"/>
    <xf numFmtId="0" fontId="52" fillId="14" borderId="0" xfId="0" applyFont="1" applyFill="1"/>
    <xf numFmtId="0" fontId="66" fillId="13" borderId="0" xfId="0" applyFont="1" applyFill="1"/>
    <xf numFmtId="0" fontId="67" fillId="0" borderId="0" xfId="0" applyFont="1"/>
    <xf numFmtId="165" fontId="60" fillId="0" borderId="0" xfId="0" applyNumberFormat="1" applyFont="1"/>
    <xf numFmtId="0" fontId="0" fillId="0" borderId="3" xfId="0" applyBorder="1"/>
    <xf numFmtId="0" fontId="59" fillId="12" borderId="3" xfId="0" applyFont="1" applyFill="1" applyBorder="1"/>
    <xf numFmtId="0" fontId="0" fillId="12" borderId="3" xfId="0" applyFill="1" applyBorder="1"/>
    <xf numFmtId="0" fontId="46" fillId="12" borderId="3" xfId="0" applyFont="1" applyFill="1" applyBorder="1"/>
    <xf numFmtId="0" fontId="68" fillId="0" borderId="3" xfId="0" applyFont="1" applyBorder="1"/>
    <xf numFmtId="0" fontId="46" fillId="7" borderId="3" xfId="0" applyFont="1" applyFill="1" applyBorder="1"/>
    <xf numFmtId="166" fontId="59" fillId="13" borderId="3" xfId="0" applyNumberFormat="1" applyFont="1" applyFill="1" applyBorder="1"/>
    <xf numFmtId="166" fontId="59" fillId="10" borderId="3" xfId="0" applyNumberFormat="1" applyFont="1" applyFill="1" applyBorder="1"/>
    <xf numFmtId="0" fontId="45" fillId="10" borderId="3" xfId="0" applyFont="1" applyFill="1" applyBorder="1"/>
    <xf numFmtId="166" fontId="59" fillId="0" borderId="0" xfId="0" applyNumberFormat="1" applyFont="1"/>
    <xf numFmtId="0" fontId="46" fillId="0" borderId="3" xfId="0" applyFont="1" applyBorder="1"/>
    <xf numFmtId="0" fontId="61" fillId="0" borderId="0" xfId="0" applyFont="1"/>
    <xf numFmtId="165" fontId="54" fillId="0" borderId="0" xfId="0" applyNumberFormat="1" applyFont="1"/>
    <xf numFmtId="0" fontId="59" fillId="10" borderId="0" xfId="0" applyFont="1" applyFill="1"/>
    <xf numFmtId="0" fontId="0" fillId="10" borderId="0" xfId="0" applyFill="1"/>
    <xf numFmtId="168" fontId="69" fillId="0" borderId="0" xfId="0" applyNumberFormat="1" applyFont="1"/>
    <xf numFmtId="166" fontId="59" fillId="11" borderId="0" xfId="0" applyNumberFormat="1" applyFont="1" applyFill="1"/>
    <xf numFmtId="166" fontId="58" fillId="0" borderId="0" xfId="0" applyNumberFormat="1" applyFont="1"/>
    <xf numFmtId="166" fontId="59" fillId="13" borderId="0" xfId="0" applyNumberFormat="1" applyFont="1" applyFill="1"/>
    <xf numFmtId="166" fontId="57" fillId="0" borderId="3" xfId="0" applyNumberFormat="1" applyFont="1" applyBorder="1"/>
    <xf numFmtId="168" fontId="59" fillId="0" borderId="3" xfId="0" applyNumberFormat="1" applyFont="1" applyBorder="1"/>
    <xf numFmtId="0" fontId="70" fillId="0" borderId="0" xfId="0" applyFont="1"/>
    <xf numFmtId="166" fontId="71" fillId="14" borderId="0" xfId="0" applyNumberFormat="1" applyFont="1" applyFill="1"/>
    <xf numFmtId="166" fontId="52" fillId="14" borderId="0" xfId="0" applyNumberFormat="1" applyFont="1" applyFill="1"/>
    <xf numFmtId="0" fontId="38" fillId="11" borderId="0" xfId="0" applyFont="1" applyFill="1"/>
    <xf numFmtId="0" fontId="72" fillId="11" borderId="5" xfId="0" applyFont="1" applyFill="1" applyBorder="1"/>
    <xf numFmtId="0" fontId="38" fillId="11" borderId="3" xfId="0" applyFont="1" applyFill="1" applyBorder="1"/>
    <xf numFmtId="0" fontId="74" fillId="15" borderId="0" xfId="0" applyFont="1" applyFill="1"/>
    <xf numFmtId="0" fontId="75" fillId="15" borderId="0" xfId="0" applyFont="1" applyFill="1" applyAlignment="1">
      <alignment horizontal="right"/>
    </xf>
    <xf numFmtId="0" fontId="38" fillId="15" borderId="0" xfId="0" applyFont="1" applyFill="1"/>
    <xf numFmtId="0" fontId="50" fillId="15" borderId="0" xfId="0" applyFont="1" applyFill="1"/>
    <xf numFmtId="0" fontId="75" fillId="15" borderId="0" xfId="0" applyFont="1" applyFill="1"/>
    <xf numFmtId="0" fontId="39" fillId="15" borderId="0" xfId="0" applyFont="1" applyFill="1"/>
    <xf numFmtId="0" fontId="38" fillId="15" borderId="3" xfId="0" applyFont="1" applyFill="1" applyBorder="1"/>
    <xf numFmtId="0" fontId="50" fillId="15" borderId="3" xfId="0" applyFont="1" applyFill="1" applyBorder="1"/>
    <xf numFmtId="0" fontId="75" fillId="15" borderId="3" xfId="0" applyFont="1" applyFill="1" applyBorder="1"/>
    <xf numFmtId="0" fontId="78" fillId="15" borderId="0" xfId="0" applyFont="1" applyFill="1" applyAlignment="1">
      <alignment horizontal="left"/>
    </xf>
    <xf numFmtId="0" fontId="38" fillId="12" borderId="0" xfId="0" applyFont="1" applyFill="1"/>
    <xf numFmtId="0" fontId="79" fillId="15" borderId="0" xfId="0" applyFont="1" applyFill="1"/>
    <xf numFmtId="0" fontId="38" fillId="13" borderId="0" xfId="0" applyFont="1" applyFill="1"/>
    <xf numFmtId="0" fontId="78" fillId="15" borderId="0" xfId="0" applyFont="1" applyFill="1"/>
    <xf numFmtId="0" fontId="38" fillId="10" borderId="0" xfId="0" applyFont="1" applyFill="1"/>
    <xf numFmtId="0" fontId="80" fillId="11" borderId="0" xfId="0" applyFont="1" applyFill="1"/>
    <xf numFmtId="0" fontId="61" fillId="0" borderId="0" xfId="0" applyFont="1" applyAlignment="1">
      <alignment horizontal="right"/>
    </xf>
    <xf numFmtId="0" fontId="81" fillId="0" borderId="0" xfId="0" applyFont="1"/>
    <xf numFmtId="0" fontId="82" fillId="0" borderId="0" xfId="0" applyFont="1"/>
    <xf numFmtId="0" fontId="81" fillId="7" borderId="0" xfId="0" applyFont="1" applyFill="1"/>
    <xf numFmtId="0" fontId="82" fillId="7" borderId="0" xfId="0" applyFont="1" applyFill="1"/>
    <xf numFmtId="166" fontId="59" fillId="7" borderId="0" xfId="0" applyNumberFormat="1" applyFont="1" applyFill="1"/>
    <xf numFmtId="0" fontId="69" fillId="7" borderId="0" xfId="0" applyFont="1" applyFill="1"/>
    <xf numFmtId="0" fontId="85" fillId="0" borderId="0" xfId="0" applyFont="1" applyAlignment="1">
      <alignment horizontal="right"/>
    </xf>
    <xf numFmtId="0" fontId="86" fillId="7" borderId="0" xfId="0" applyFont="1" applyFill="1"/>
    <xf numFmtId="0" fontId="68" fillId="0" borderId="0" xfId="0" applyFont="1"/>
    <xf numFmtId="0" fontId="38" fillId="7" borderId="0" xfId="0" applyFont="1" applyFill="1"/>
    <xf numFmtId="166" fontId="55" fillId="0" borderId="0" xfId="0" applyNumberFormat="1" applyFont="1"/>
    <xf numFmtId="0" fontId="87" fillId="7" borderId="0" xfId="0" applyFont="1" applyFill="1"/>
    <xf numFmtId="0" fontId="52" fillId="7" borderId="0" xfId="0" applyFont="1" applyFill="1"/>
    <xf numFmtId="166" fontId="87" fillId="0" borderId="0" xfId="0" applyNumberFormat="1" applyFont="1"/>
    <xf numFmtId="0" fontId="67" fillId="0" borderId="0" xfId="0" applyFont="1" applyAlignment="1">
      <alignment horizontal="right"/>
    </xf>
    <xf numFmtId="0" fontId="88" fillId="7" borderId="0" xfId="0" applyFont="1" applyFill="1"/>
    <xf numFmtId="166" fontId="89" fillId="7" borderId="0" xfId="0" applyNumberFormat="1" applyFont="1" applyFill="1"/>
    <xf numFmtId="166" fontId="39" fillId="7" borderId="0" xfId="0" applyNumberFormat="1" applyFont="1" applyFill="1"/>
    <xf numFmtId="0" fontId="39" fillId="7" borderId="0" xfId="0" applyFont="1" applyFill="1"/>
    <xf numFmtId="166" fontId="80" fillId="11" borderId="0" xfId="0" applyNumberFormat="1" applyFont="1" applyFill="1"/>
    <xf numFmtId="0" fontId="90" fillId="0" borderId="0" xfId="0" applyFont="1"/>
    <xf numFmtId="0" fontId="90" fillId="7" borderId="0" xfId="0" applyFont="1" applyFill="1"/>
    <xf numFmtId="0" fontId="91" fillId="7" borderId="0" xfId="0" applyFont="1" applyFill="1"/>
    <xf numFmtId="0" fontId="92" fillId="11" borderId="0" xfId="0" applyFont="1" applyFill="1"/>
    <xf numFmtId="164" fontId="61" fillId="0" borderId="0" xfId="0" applyNumberFormat="1" applyFont="1" applyAlignment="1">
      <alignment horizontal="right"/>
    </xf>
    <xf numFmtId="169" fontId="55" fillId="0" borderId="0" xfId="0" applyNumberFormat="1" applyFont="1"/>
    <xf numFmtId="164" fontId="52" fillId="0" borderId="0" xfId="0" applyNumberFormat="1" applyFont="1"/>
    <xf numFmtId="0" fontId="69" fillId="0" borderId="0" xfId="0" applyFont="1"/>
    <xf numFmtId="165" fontId="59" fillId="0" borderId="0" xfId="0" applyNumberFormat="1" applyFont="1"/>
    <xf numFmtId="166" fontId="61" fillId="0" borderId="0" xfId="0" applyNumberFormat="1" applyFont="1" applyAlignment="1">
      <alignment horizontal="right"/>
    </xf>
    <xf numFmtId="0" fontId="62" fillId="0" borderId="0" xfId="0" applyFont="1"/>
    <xf numFmtId="0" fontId="56" fillId="11" borderId="0" xfId="0" applyFont="1" applyFill="1"/>
    <xf numFmtId="166" fontId="90" fillId="7" borderId="0" xfId="0" applyNumberFormat="1" applyFont="1" applyFill="1"/>
    <xf numFmtId="0" fontId="90" fillId="7" borderId="3" xfId="0" applyFont="1" applyFill="1" applyBorder="1"/>
    <xf numFmtId="166" fontId="64" fillId="0" borderId="0" xfId="0" applyNumberFormat="1" applyFont="1"/>
    <xf numFmtId="166" fontId="39" fillId="0" borderId="0" xfId="0" applyNumberFormat="1" applyFont="1"/>
    <xf numFmtId="0" fontId="93" fillId="10" borderId="0" xfId="0" applyFont="1" applyFill="1"/>
    <xf numFmtId="169" fontId="52" fillId="0" borderId="0" xfId="0" applyNumberFormat="1" applyFont="1"/>
    <xf numFmtId="0" fontId="66" fillId="0" borderId="0" xfId="0" applyFont="1"/>
    <xf numFmtId="0" fontId="94" fillId="11" borderId="0" xfId="0" applyFont="1" applyFill="1"/>
    <xf numFmtId="0" fontId="58" fillId="7" borderId="0" xfId="0" applyFont="1" applyFill="1" applyAlignment="1">
      <alignment horizontal="right"/>
    </xf>
    <xf numFmtId="0" fontId="95" fillId="7" borderId="0" xfId="0" applyFont="1" applyFill="1"/>
    <xf numFmtId="0" fontId="96" fillId="11" borderId="0" xfId="0" applyFont="1" applyFill="1"/>
    <xf numFmtId="0" fontId="57" fillId="7" borderId="0" xfId="0" applyFont="1" applyFill="1" applyAlignment="1">
      <alignment horizontal="right"/>
    </xf>
    <xf numFmtId="0" fontId="97" fillId="15" borderId="0" xfId="0" applyFont="1" applyFill="1"/>
    <xf numFmtId="0" fontId="89" fillId="7" borderId="0" xfId="0" applyFont="1" applyFill="1"/>
    <xf numFmtId="0" fontId="99" fillId="7" borderId="0" xfId="0" applyFont="1" applyFill="1"/>
    <xf numFmtId="0" fontId="100" fillId="7" borderId="0" xfId="0" applyFont="1" applyFill="1" applyAlignment="1">
      <alignment horizontal="center"/>
    </xf>
    <xf numFmtId="0" fontId="101" fillId="7" borderId="0" xfId="0" applyFont="1" applyFill="1"/>
    <xf numFmtId="0" fontId="45" fillId="0" borderId="0" xfId="0" applyFont="1" applyAlignment="1">
      <alignment horizontal="center"/>
    </xf>
    <xf numFmtId="0" fontId="95" fillId="0" borderId="0" xfId="0" applyFont="1"/>
  </cellXfs>
  <cellStyles count="5">
    <cellStyle name="Hyperlink" xfId="1" builtinId="8"/>
    <cellStyle name="Hyperlink 2" xfId="3" xr:uid="{0ACA2665-F599-434B-BF23-ABA71EDC5B2C}"/>
    <cellStyle name="Normal" xfId="0" builtinId="0"/>
    <cellStyle name="Normal 2" xfId="2" xr:uid="{29D1AB67-48D7-4E89-83AF-9BEF4F8428C3}"/>
    <cellStyle name="Normal 3" xfId="4" xr:uid="{900141A6-D180-44DF-9B3F-A8B0DF2EB70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1619250</xdr:colOff>
          <xdr:row>3</xdr:row>
          <xdr:rowOff>38100</xdr:rowOff>
        </xdr:from>
        <xdr:to>
          <xdr:col>0</xdr:col>
          <xdr:colOff>2533650</xdr:colOff>
          <xdr:row>6</xdr:row>
          <xdr:rowOff>152400</xdr:rowOff>
        </xdr:to>
        <xdr:sp macro="" textlink="">
          <xdr:nvSpPr>
            <xdr:cNvPr id="4097" name="Object 1" hidden="1">
              <a:extLst>
                <a:ext uri="{63B3BB69-23CF-44E3-9099-C40C66FF867C}">
                  <a14:compatExt spid="_x0000_s4097"/>
                </a:ext>
                <a:ext uri="{FF2B5EF4-FFF2-40B4-BE49-F238E27FC236}">
                  <a16:creationId xmlns:a16="http://schemas.microsoft.com/office/drawing/2014/main" id="{00000000-0008-0000-0700-00000110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oleObject" Target="file:///D:\2.%20My%20WorkSpace%20and%20Notes\FAANG-Interview-Preparation\Algo%20and%20DSA\Striver%20Sheet.pdf"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oleLink xmlns:r="http://schemas.openxmlformats.org/officeDocument/2006/relationships" r:id="rId1" progId="Acrobat.Document.DC">
    <oleItems>
      <oleItem name="'" icon="1" preferPic="1"/>
    </oleItems>
  </oleLin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8" Type="http://schemas.openxmlformats.org/officeDocument/2006/relationships/hyperlink" Target="https://leetcode.com/problems/subsets-ii/" TargetMode="External"/><Relationship Id="rId13" Type="http://schemas.openxmlformats.org/officeDocument/2006/relationships/printerSettings" Target="../printerSettings/printerSettings11.bin"/><Relationship Id="rId3" Type="http://schemas.openxmlformats.org/officeDocument/2006/relationships/hyperlink" Target="https://leetcode.com/problems/random-point-in-non-overlapping-rectangles/" TargetMode="External"/><Relationship Id="rId7" Type="http://schemas.openxmlformats.org/officeDocument/2006/relationships/hyperlink" Target="https://leetcode.com/problems/construct-binary-tree-from-inorder-and-postorder-traversal/" TargetMode="External"/><Relationship Id="rId12" Type="http://schemas.openxmlformats.org/officeDocument/2006/relationships/hyperlink" Target="https://leetcode.com/problems/satisfiability-of-equality-equations/" TargetMode="External"/><Relationship Id="rId2" Type="http://schemas.openxmlformats.org/officeDocument/2006/relationships/hyperlink" Target="https://leetcode.com/problems/tenth-line/" TargetMode="External"/><Relationship Id="rId1" Type="http://schemas.openxmlformats.org/officeDocument/2006/relationships/hyperlink" Target="https://leetcode.com/problems/meeting-rooms-ii/" TargetMode="External"/><Relationship Id="rId6" Type="http://schemas.openxmlformats.org/officeDocument/2006/relationships/hyperlink" Target="https://leetcode.com/problems/find-followers-count/" TargetMode="External"/><Relationship Id="rId11" Type="http://schemas.openxmlformats.org/officeDocument/2006/relationships/hyperlink" Target="https://leetcode.com/problems/shortest-path-in-a-hidden-grid/" TargetMode="External"/><Relationship Id="rId5" Type="http://schemas.openxmlformats.org/officeDocument/2006/relationships/hyperlink" Target="https://bytefreaks.net/google/google-hash-code-2022-practice-problem" TargetMode="External"/><Relationship Id="rId10" Type="http://schemas.openxmlformats.org/officeDocument/2006/relationships/hyperlink" Target="https://leetcode.com/problems/largest-color-value-in-a-directed-graph/" TargetMode="External"/><Relationship Id="rId4" Type="http://schemas.openxmlformats.org/officeDocument/2006/relationships/hyperlink" Target="https://leetcode.com/problems/largest-sum-of-averages/" TargetMode="External"/><Relationship Id="rId9" Type="http://schemas.openxmlformats.org/officeDocument/2006/relationships/hyperlink" Target="https://leetcode.com/problems/cat-and-mouse/"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8" Type="http://schemas.openxmlformats.org/officeDocument/2006/relationships/hyperlink" Target="https://www.freecodecamp.org/news/all-you-need-to-know-about-tree-data-structures-bceacb85490c/" TargetMode="External"/><Relationship Id="rId13" Type="http://schemas.openxmlformats.org/officeDocument/2006/relationships/hyperlink" Target="https://www.youtube.com/watch?v=7fujbpJ0LB4" TargetMode="External"/><Relationship Id="rId18" Type="http://schemas.openxmlformats.org/officeDocument/2006/relationships/hyperlink" Target="https://dynalist.io/d/FAnK1zgptw2q1G-QW1E9xq5i" TargetMode="External"/><Relationship Id="rId26" Type="http://schemas.openxmlformats.org/officeDocument/2006/relationships/hyperlink" Target="https://www.youtube.com/watch?v=GU7DpgHINWQ" TargetMode="External"/><Relationship Id="rId3" Type="http://schemas.openxmlformats.org/officeDocument/2006/relationships/hyperlink" Target="https://www.freecodecamp.org/news/all-you-need-to-know-about-tree-data-structures-bceacb85490c/" TargetMode="External"/><Relationship Id="rId21" Type="http://schemas.openxmlformats.org/officeDocument/2006/relationships/hyperlink" Target="https://www.youtube.com/watch?v=j5uXyPJ0Pew&amp;list=PL2_aWCzGMAwL3ldWlrii6YeLszojgH77j" TargetMode="External"/><Relationship Id="rId7" Type="http://schemas.openxmlformats.org/officeDocument/2006/relationships/hyperlink" Target="https://www.techiedelight.com/Category/Graphs/" TargetMode="External"/><Relationship Id="rId12" Type="http://schemas.openxmlformats.org/officeDocument/2006/relationships/hyperlink" Target="https://visualgo.net/en" TargetMode="External"/><Relationship Id="rId17" Type="http://schemas.openxmlformats.org/officeDocument/2006/relationships/hyperlink" Target="http://medium.com/leetcode-patterns/leetcode-pattern-2-dfs-bfs-25-of-the-problems-part-2-a5b269597f52" TargetMode="External"/><Relationship Id="rId25" Type="http://schemas.openxmlformats.org/officeDocument/2006/relationships/hyperlink" Target="https://leetcode.com/problems/subsets/discuss/187733/BackTrack-Template-Make-backtracking-Easy!!!" TargetMode="External"/><Relationship Id="rId2" Type="http://schemas.openxmlformats.org/officeDocument/2006/relationships/hyperlink" Target="https://www.youtube.com/watch?v=WwfhLC16bis&amp;ab_channel=CSDojo" TargetMode="External"/><Relationship Id="rId16" Type="http://schemas.openxmlformats.org/officeDocument/2006/relationships/hyperlink" Target="https://medium.com/leetcode-patterns/leetcode-pattern-1-bfs-dfs-25-of-the-problems-part-1-519450a84353" TargetMode="External"/><Relationship Id="rId20" Type="http://schemas.openxmlformats.org/officeDocument/2006/relationships/hyperlink" Target="https://medium.com/swlh/understanding-recursion-memoization-and-dynamic-programming-3-sides-of-the-same-coin-8c1f57ee5604" TargetMode="External"/><Relationship Id="rId29" Type="http://schemas.openxmlformats.org/officeDocument/2006/relationships/hyperlink" Target="https://www.pramp.com/" TargetMode="External"/><Relationship Id="rId1" Type="http://schemas.openxmlformats.org/officeDocument/2006/relationships/hyperlink" Target="mailto:30dayscoding@gmail.com" TargetMode="External"/><Relationship Id="rId6" Type="http://schemas.openxmlformats.org/officeDocument/2006/relationships/hyperlink" Target="https://www.youtube.com/playlist?list=PLDV1Zeh2NRsDGO4--qE8yH72HFL1Km93P" TargetMode="External"/><Relationship Id="rId11" Type="http://schemas.openxmlformats.org/officeDocument/2006/relationships/hyperlink" Target="http://www.bowdoin.edu/~ltoma/teaching/cs210/spring09/Slides/210-Trees.pdf" TargetMode="External"/><Relationship Id="rId24" Type="http://schemas.openxmlformats.org/officeDocument/2006/relationships/hyperlink" Target="https://medium.com/hackernoon/14-patterns-to-ace-any-coding-interview-question-c5bb3357f6ed" TargetMode="External"/><Relationship Id="rId32" Type="http://schemas.openxmlformats.org/officeDocument/2006/relationships/printerSettings" Target="../printerSettings/printerSettings2.bin"/><Relationship Id="rId5" Type="http://schemas.openxmlformats.org/officeDocument/2006/relationships/hyperlink" Target="https://ocw.mit.edu/courses/electrical-engineering-and-computer-science/6-042j-mathematics-for-computer-science-fall-2010/video-lectures/lecture-6-graph-theory-and-coloring/" TargetMode="External"/><Relationship Id="rId15" Type="http://schemas.openxmlformats.org/officeDocument/2006/relationships/hyperlink" Target="https://www.techiedelight.com/depth-first-search-dfs-vs-breadth-first-search-bfs/" TargetMode="External"/><Relationship Id="rId23" Type="http://schemas.openxmlformats.org/officeDocument/2006/relationships/hyperlink" Target="https://www.youtube.com/watch?v=eL-KzMXSXXI&amp;ab_channel=WilliamFiset" TargetMode="External"/><Relationship Id="rId28" Type="http://schemas.openxmlformats.org/officeDocument/2006/relationships/hyperlink" Target="https://interviewing.io/" TargetMode="External"/><Relationship Id="rId10" Type="http://schemas.openxmlformats.org/officeDocument/2006/relationships/hyperlink" Target="https://www.ideserve.co.in/learn/tree-interview-questions" TargetMode="External"/><Relationship Id="rId19" Type="http://schemas.openxmlformats.org/officeDocument/2006/relationships/hyperlink" Target="https://www.youtube.com/watch?v=GACU5omoOGY&amp;list=PLpO3gASfJEIJRnNG4q6QoHAYAATo466a_" TargetMode="External"/><Relationship Id="rId31" Type="http://schemas.openxmlformats.org/officeDocument/2006/relationships/hyperlink" Target="https://www.youtube.com/watch?v=HGgdcKbC5ro&amp;list=PLNmW52ef0uwvmnS0UQU4Qf3NvsEREGWoK" TargetMode="External"/><Relationship Id="rId4" Type="http://schemas.openxmlformats.org/officeDocument/2006/relationships/hyperlink" Target="https://www.ideserve.co.in/learn/tree-interview-questions" TargetMode="External"/><Relationship Id="rId9" Type="http://schemas.openxmlformats.org/officeDocument/2006/relationships/hyperlink" Target="https://www.youtube.com/watch?v=BHB0B1jFKQc" TargetMode="External"/><Relationship Id="rId14" Type="http://schemas.openxmlformats.org/officeDocument/2006/relationships/hyperlink" Target="https://www.youtube.com/watch?v=oDqjPvD54Ss" TargetMode="External"/><Relationship Id="rId22" Type="http://schemas.openxmlformats.org/officeDocument/2006/relationships/hyperlink" Target="https://www.geeksforgeeks.org/topological-sorting/" TargetMode="External"/><Relationship Id="rId27" Type="http://schemas.openxmlformats.org/officeDocument/2006/relationships/hyperlink" Target="https://www.techiedelight.com/" TargetMode="External"/><Relationship Id="rId30" Type="http://schemas.openxmlformats.org/officeDocument/2006/relationships/hyperlink" Target="https://www.youtube.com/watch?v=a7D77DdhlFc&amp;list=PLamzFoFxwoNjw4EpaVZzP-8lqWA9hOmnD" TargetMode="Externa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xml.rels><?xml version="1.0" encoding="UTF-8" standalone="yes"?>
<Relationships xmlns="http://schemas.openxmlformats.org/package/2006/relationships"><Relationship Id="rId117" Type="http://schemas.openxmlformats.org/officeDocument/2006/relationships/hyperlink" Target="https://leetcode.com/problems/binary-tree-zigzag-level-order-traversal/" TargetMode="External"/><Relationship Id="rId21" Type="http://schemas.openxmlformats.org/officeDocument/2006/relationships/hyperlink" Target="https://leetcode.com/problems/merge-two-sorted-lists/" TargetMode="External"/><Relationship Id="rId42" Type="http://schemas.openxmlformats.org/officeDocument/2006/relationships/hyperlink" Target="https://leetcode.com/problems/count-number-of-nice-subarrays/" TargetMode="External"/><Relationship Id="rId63" Type="http://schemas.openxmlformats.org/officeDocument/2006/relationships/hyperlink" Target="https://leetcode.com/problems/number-of-islands/" TargetMode="External"/><Relationship Id="rId84" Type="http://schemas.openxmlformats.org/officeDocument/2006/relationships/hyperlink" Target="https://leetcode.com/problems/subsets/discuss/27281/a-general-approach-to-backtracking-questions-in-java-subsets-permutations-combination-sum-palindrome-partitioning" TargetMode="External"/><Relationship Id="rId138" Type="http://schemas.openxmlformats.org/officeDocument/2006/relationships/hyperlink" Target="https://leetcode.com/explore/" TargetMode="External"/><Relationship Id="rId107" Type="http://schemas.openxmlformats.org/officeDocument/2006/relationships/hyperlink" Target="https://leetcode.com/problems/path-sum/" TargetMode="External"/><Relationship Id="rId11" Type="http://schemas.openxmlformats.org/officeDocument/2006/relationships/hyperlink" Target="https://leetcode.com/problems/move-zeroes/" TargetMode="External"/><Relationship Id="rId32" Type="http://schemas.openxmlformats.org/officeDocument/2006/relationships/hyperlink" Target="https://leetcode.com/problems/search-insert-position/" TargetMode="External"/><Relationship Id="rId53" Type="http://schemas.openxmlformats.org/officeDocument/2006/relationships/hyperlink" Target="https://leetcode.com/problems/min-stack/" TargetMode="External"/><Relationship Id="rId74" Type="http://schemas.openxmlformats.org/officeDocument/2006/relationships/hyperlink" Target="https://leetcode.com/problems/all-paths-from-source-to-target/" TargetMode="External"/><Relationship Id="rId128" Type="http://schemas.openxmlformats.org/officeDocument/2006/relationships/hyperlink" Target="https://leetcode.com/problems/network-delay-time/" TargetMode="External"/><Relationship Id="rId5" Type="http://schemas.openxmlformats.org/officeDocument/2006/relationships/hyperlink" Target="https://leetcode.com/problems/best-time-to-buy-and-sell-stock/" TargetMode="External"/><Relationship Id="rId90" Type="http://schemas.openxmlformats.org/officeDocument/2006/relationships/hyperlink" Target="https://leetcode.com/problems/letter-combinations-of-a-phone-number/" TargetMode="External"/><Relationship Id="rId95" Type="http://schemas.openxmlformats.org/officeDocument/2006/relationships/hyperlink" Target="https://leetcode.com/problems/permutations/" TargetMode="External"/><Relationship Id="rId22" Type="http://schemas.openxmlformats.org/officeDocument/2006/relationships/hyperlink" Target="https://leetcode.com/problems/palindrome-linked-list/" TargetMode="External"/><Relationship Id="rId27" Type="http://schemas.openxmlformats.org/officeDocument/2006/relationships/hyperlink" Target="https://leetcode.com/problems/merge-k-sorted-lists/" TargetMode="External"/><Relationship Id="rId43" Type="http://schemas.openxmlformats.org/officeDocument/2006/relationships/hyperlink" Target="https://leetcode.com/problems/fruit-into-baskets/" TargetMode="External"/><Relationship Id="rId48" Type="http://schemas.openxmlformats.org/officeDocument/2006/relationships/hyperlink" Target="https://leetcode.com/problems/fruit-into-baskets/" TargetMode="External"/><Relationship Id="rId64" Type="http://schemas.openxmlformats.org/officeDocument/2006/relationships/hyperlink" Target="https://leetcode.com/problems/walls-and-gates/" TargetMode="External"/><Relationship Id="rId69" Type="http://schemas.openxmlformats.org/officeDocument/2006/relationships/hyperlink" Target="https://www.geeksforgeeks.org/detect-cycle-undirected-graph/" TargetMode="External"/><Relationship Id="rId113" Type="http://schemas.openxmlformats.org/officeDocument/2006/relationships/hyperlink" Target="https://leetcode.com/problems/serialize-and-deserialize-bst/" TargetMode="External"/><Relationship Id="rId118" Type="http://schemas.openxmlformats.org/officeDocument/2006/relationships/hyperlink" Target="https://leetcode.com/problems/maximum-subarray/" TargetMode="External"/><Relationship Id="rId134" Type="http://schemas.openxmlformats.org/officeDocument/2006/relationships/hyperlink" Target="https://leetcode.com/problems/rotting-oranges/" TargetMode="External"/><Relationship Id="rId139" Type="http://schemas.openxmlformats.org/officeDocument/2006/relationships/hyperlink" Target="https://www.youtube.com/watch?v=RBSGKlAvoiM&amp;ab_channel=freeCodeCamp.org" TargetMode="External"/><Relationship Id="rId80" Type="http://schemas.openxmlformats.org/officeDocument/2006/relationships/hyperlink" Target="https://leetcode.com/problems/search-in-a-binary-search-tree/" TargetMode="External"/><Relationship Id="rId85" Type="http://schemas.openxmlformats.org/officeDocument/2006/relationships/hyperlink" Target="https://leetcode.com/problems/word-search/" TargetMode="External"/><Relationship Id="rId12" Type="http://schemas.openxmlformats.org/officeDocument/2006/relationships/hyperlink" Target="https://leetcode.com/problems/rotate-image/" TargetMode="External"/><Relationship Id="rId17" Type="http://schemas.openxmlformats.org/officeDocument/2006/relationships/hyperlink" Target="https://leetcode.com/problems/reduce-array-size-to-the-half/" TargetMode="External"/><Relationship Id="rId33" Type="http://schemas.openxmlformats.org/officeDocument/2006/relationships/hyperlink" Target="https://leetcode.com/problems/search-in-rotated-sorted-array/" TargetMode="External"/><Relationship Id="rId38" Type="http://schemas.openxmlformats.org/officeDocument/2006/relationships/hyperlink" Target="https://medium.com/leetcode-patterns/leetcode-pattern-2-sliding-windows-for-strings-e19af105316b" TargetMode="External"/><Relationship Id="rId59" Type="http://schemas.openxmlformats.org/officeDocument/2006/relationships/hyperlink" Target="https://medium.com/leetcode-patterns/leetcode-pattern-1-bfs-dfs-25-of-the-problems-part-1-519450a84353" TargetMode="External"/><Relationship Id="rId103" Type="http://schemas.openxmlformats.org/officeDocument/2006/relationships/hyperlink" Target="https://leetcode.com/problems/validate-binary-search-tree/" TargetMode="External"/><Relationship Id="rId108" Type="http://schemas.openxmlformats.org/officeDocument/2006/relationships/hyperlink" Target="https://leetcode.com/problems/maximum-depth-of-binary-tree/" TargetMode="External"/><Relationship Id="rId124" Type="http://schemas.openxmlformats.org/officeDocument/2006/relationships/hyperlink" Target="https://leetcode.com/problems/course-schedule-ii/" TargetMode="External"/><Relationship Id="rId129" Type="http://schemas.openxmlformats.org/officeDocument/2006/relationships/hyperlink" Target="https://leetcode.com/problems/is-graph-bipartite/" TargetMode="External"/><Relationship Id="rId54" Type="http://schemas.openxmlformats.org/officeDocument/2006/relationships/hyperlink" Target="https://leetcode.com/problems/design-circular-queue/" TargetMode="External"/><Relationship Id="rId70" Type="http://schemas.openxmlformats.org/officeDocument/2006/relationships/hyperlink" Target="https://leetcode.com/problems/word-ladder/" TargetMode="External"/><Relationship Id="rId75" Type="http://schemas.openxmlformats.org/officeDocument/2006/relationships/hyperlink" Target="https://leetcode.com/problems/number-of-closed-islands/" TargetMode="External"/><Relationship Id="rId91" Type="http://schemas.openxmlformats.org/officeDocument/2006/relationships/hyperlink" Target="https://leetcode.com/problems/combinations/" TargetMode="External"/><Relationship Id="rId96" Type="http://schemas.openxmlformats.org/officeDocument/2006/relationships/hyperlink" Target="https://leetcode.com/problems/permutations-ii/" TargetMode="External"/><Relationship Id="rId140" Type="http://schemas.openxmlformats.org/officeDocument/2006/relationships/hyperlink" Target="https://www.youtube.com/watch?v=XCyuHSJS7XE&amp;list=PLIY8eNdw5tW_zX3OCzX7NJ8bL1p6pWfgG&amp;ab_channel=SimpleSnippets" TargetMode="External"/><Relationship Id="rId145" Type="http://schemas.openxmlformats.org/officeDocument/2006/relationships/hyperlink" Target="https://leetcode.com/problems/partition-equal-subset-sum/" TargetMode="External"/><Relationship Id="rId1" Type="http://schemas.openxmlformats.org/officeDocument/2006/relationships/hyperlink" Target="https://leetcode.com/problems/roman-to-integer/" TargetMode="External"/><Relationship Id="rId6" Type="http://schemas.openxmlformats.org/officeDocument/2006/relationships/hyperlink" Target="https://leetcode.com/problems/best-time-to-buy-and-sell-stock-ii/" TargetMode="External"/><Relationship Id="rId23" Type="http://schemas.openxmlformats.org/officeDocument/2006/relationships/hyperlink" Target="https://leetcode.com/problems/linked-list-cycle/" TargetMode="External"/><Relationship Id="rId28" Type="http://schemas.openxmlformats.org/officeDocument/2006/relationships/hyperlink" Target="https://leetcode.com/problems/binary-search/" TargetMode="External"/><Relationship Id="rId49" Type="http://schemas.openxmlformats.org/officeDocument/2006/relationships/hyperlink" Target="https://leetcode.com/problems/max-consecutive-ones-iii/" TargetMode="External"/><Relationship Id="rId114" Type="http://schemas.openxmlformats.org/officeDocument/2006/relationships/hyperlink" Target="https://leetcode.com/problems/binary-tree-right-side-view/" TargetMode="External"/><Relationship Id="rId119" Type="http://schemas.openxmlformats.org/officeDocument/2006/relationships/hyperlink" Target="https://leetcode.com/problems/fibonacci-number/" TargetMode="External"/><Relationship Id="rId44" Type="http://schemas.openxmlformats.org/officeDocument/2006/relationships/hyperlink" Target="https://leetcode.com/problems/intersection-of-two-arrays/" TargetMode="External"/><Relationship Id="rId60" Type="http://schemas.openxmlformats.org/officeDocument/2006/relationships/hyperlink" Target="https://medium.com/leetcode-patterns/leetcode-pattern-2-dfs-bfs-25-of-the-problems-part-2-a5b269597f52" TargetMode="External"/><Relationship Id="rId65" Type="http://schemas.openxmlformats.org/officeDocument/2006/relationships/hyperlink" Target="https://leetcode.com/problems/max-area-of-island/" TargetMode="External"/><Relationship Id="rId81" Type="http://schemas.openxmlformats.org/officeDocument/2006/relationships/hyperlink" Target="https://leetcode.com/problems/climbing-stairs/" TargetMode="External"/><Relationship Id="rId86" Type="http://schemas.openxmlformats.org/officeDocument/2006/relationships/hyperlink" Target="https://leetcode.com/problems/subsets/" TargetMode="External"/><Relationship Id="rId130" Type="http://schemas.openxmlformats.org/officeDocument/2006/relationships/hyperlink" Target="https://leetcode.com/problems/find-eventual-safe-states/" TargetMode="External"/><Relationship Id="rId135" Type="http://schemas.openxmlformats.org/officeDocument/2006/relationships/hyperlink" Target="https://leetcode.com/problems/number-of-operations-to-make-network-connected/" TargetMode="External"/><Relationship Id="rId13" Type="http://schemas.openxmlformats.org/officeDocument/2006/relationships/hyperlink" Target="https://leetcode.com/problems/3sum/" TargetMode="External"/><Relationship Id="rId18" Type="http://schemas.openxmlformats.org/officeDocument/2006/relationships/hyperlink" Target="https://leetcode.com/problems/merge-intervals/" TargetMode="External"/><Relationship Id="rId39" Type="http://schemas.openxmlformats.org/officeDocument/2006/relationships/hyperlink" Target="https://leetcode.com/problems/longest-substring-without-repeating-characters/" TargetMode="External"/><Relationship Id="rId109" Type="http://schemas.openxmlformats.org/officeDocument/2006/relationships/hyperlink" Target="https://leetcode.com/problems/convert-sorted-array-to-binary-search-tree/" TargetMode="External"/><Relationship Id="rId34" Type="http://schemas.openxmlformats.org/officeDocument/2006/relationships/hyperlink" Target="https://leetcode.com/problems/find-first-and-last-position-of-element-in-sorted-array/" TargetMode="External"/><Relationship Id="rId50" Type="http://schemas.openxmlformats.org/officeDocument/2006/relationships/hyperlink" Target="https://leetcode.com/problems/container-with-most-water/" TargetMode="External"/><Relationship Id="rId55" Type="http://schemas.openxmlformats.org/officeDocument/2006/relationships/hyperlink" Target="https://leetcode.com/problems/decode-string/" TargetMode="External"/><Relationship Id="rId76" Type="http://schemas.openxmlformats.org/officeDocument/2006/relationships/hyperlink" Target="https://leetcode.com/problems/fibonacci-number/" TargetMode="External"/><Relationship Id="rId97" Type="http://schemas.openxmlformats.org/officeDocument/2006/relationships/hyperlink" Target="https://leetcode.com/problems/next-permutation/" TargetMode="External"/><Relationship Id="rId104" Type="http://schemas.openxmlformats.org/officeDocument/2006/relationships/hyperlink" Target="https://leetcode.com/problems/minimum-distance-between-bst-nodes/" TargetMode="External"/><Relationship Id="rId120" Type="http://schemas.openxmlformats.org/officeDocument/2006/relationships/hyperlink" Target="https://leetcode.com/problems/climbing-stairs/" TargetMode="External"/><Relationship Id="rId125" Type="http://schemas.openxmlformats.org/officeDocument/2006/relationships/hyperlink" Target="https://leetcode.com/problems/redundant-connection/" TargetMode="External"/><Relationship Id="rId141" Type="http://schemas.openxmlformats.org/officeDocument/2006/relationships/hyperlink" Target="https://youtu.be/09_LlHjoEiY" TargetMode="External"/><Relationship Id="rId146" Type="http://schemas.openxmlformats.org/officeDocument/2006/relationships/hyperlink" Target="https://leetcode.com/problems/house-robber/" TargetMode="External"/><Relationship Id="rId7" Type="http://schemas.openxmlformats.org/officeDocument/2006/relationships/hyperlink" Target="https://leetcode.com/problems/intersection-of-two-arrays-ii/" TargetMode="External"/><Relationship Id="rId71" Type="http://schemas.openxmlformats.org/officeDocument/2006/relationships/hyperlink" Target="https://leetcode.com/problems/01-matrix/" TargetMode="External"/><Relationship Id="rId92" Type="http://schemas.openxmlformats.org/officeDocument/2006/relationships/hyperlink" Target="https://leetcode.com/problems/combination-sum-ii/" TargetMode="External"/><Relationship Id="rId2" Type="http://schemas.openxmlformats.org/officeDocument/2006/relationships/hyperlink" Target="https://leetcode.com/problems/valid-parentheses/" TargetMode="External"/><Relationship Id="rId29" Type="http://schemas.openxmlformats.org/officeDocument/2006/relationships/hyperlink" Target="https://leetcode.com/problems/intersection-of-two-arrays/" TargetMode="External"/><Relationship Id="rId24" Type="http://schemas.openxmlformats.org/officeDocument/2006/relationships/hyperlink" Target="https://leetcode.com/problems/intersection-of-two-linked-lists/" TargetMode="External"/><Relationship Id="rId40" Type="http://schemas.openxmlformats.org/officeDocument/2006/relationships/hyperlink" Target="https://leetcode.com/problems/find-all-anagrams-in-a-string/description/" TargetMode="External"/><Relationship Id="rId45" Type="http://schemas.openxmlformats.org/officeDocument/2006/relationships/hyperlink" Target="https://leetcode.com/problems/maximum-ascending-subarray-sum/" TargetMode="External"/><Relationship Id="rId66" Type="http://schemas.openxmlformats.org/officeDocument/2006/relationships/hyperlink" Target="https://leetcode.com/problems/number-of-provinces/description/" TargetMode="External"/><Relationship Id="rId87" Type="http://schemas.openxmlformats.org/officeDocument/2006/relationships/hyperlink" Target="https://leetcode.com/problems/subsets-ii/" TargetMode="External"/><Relationship Id="rId110" Type="http://schemas.openxmlformats.org/officeDocument/2006/relationships/hyperlink" Target="https://leetcode.com/problems/validate-binary-search-tree/" TargetMode="External"/><Relationship Id="rId115" Type="http://schemas.openxmlformats.org/officeDocument/2006/relationships/hyperlink" Target="https://leetcode.com/problems/binary-tree-level-order-traversal/" TargetMode="External"/><Relationship Id="rId131" Type="http://schemas.openxmlformats.org/officeDocument/2006/relationships/hyperlink" Target="https://leetcode.com/problems/keys-and-rooms/" TargetMode="External"/><Relationship Id="rId136" Type="http://schemas.openxmlformats.org/officeDocument/2006/relationships/hyperlink" Target="https://leetcode.com/problems/longest-common-prefix/" TargetMode="External"/><Relationship Id="rId61" Type="http://schemas.openxmlformats.org/officeDocument/2006/relationships/hyperlink" Target="https://leetcode.com/problems/flood-fill/" TargetMode="External"/><Relationship Id="rId82" Type="http://schemas.openxmlformats.org/officeDocument/2006/relationships/hyperlink" Target="https://leetcode.com/problems/powx-n/" TargetMode="External"/><Relationship Id="rId19" Type="http://schemas.openxmlformats.org/officeDocument/2006/relationships/hyperlink" Target="https://leetcode.com/problems/delete-node-in-a-linked-list/" TargetMode="External"/><Relationship Id="rId14" Type="http://schemas.openxmlformats.org/officeDocument/2006/relationships/hyperlink" Target="https://leetcode.com/problems/4sum/" TargetMode="External"/><Relationship Id="rId30" Type="http://schemas.openxmlformats.org/officeDocument/2006/relationships/hyperlink" Target="https://leetcode.com/problems/first-bad-version/" TargetMode="External"/><Relationship Id="rId35" Type="http://schemas.openxmlformats.org/officeDocument/2006/relationships/hyperlink" Target="https://leetcode.com/problems/kth-smallest-element-in-a-bst/" TargetMode="External"/><Relationship Id="rId56" Type="http://schemas.openxmlformats.org/officeDocument/2006/relationships/hyperlink" Target="https://leetcode.com/problems/open-the-lock/" TargetMode="External"/><Relationship Id="rId77" Type="http://schemas.openxmlformats.org/officeDocument/2006/relationships/hyperlink" Target="https://leetcode.com/problems/reverse-string/" TargetMode="External"/><Relationship Id="rId100" Type="http://schemas.openxmlformats.org/officeDocument/2006/relationships/hyperlink" Target="https://leetcode.com/problems/binary-tree-preorder-traversal/" TargetMode="External"/><Relationship Id="rId105" Type="http://schemas.openxmlformats.org/officeDocument/2006/relationships/hyperlink" Target="https://leetcode.com/problems/symmetric-tree/" TargetMode="External"/><Relationship Id="rId126" Type="http://schemas.openxmlformats.org/officeDocument/2006/relationships/hyperlink" Target="https://leetcode.com/problems/surrounded-regions/" TargetMode="External"/><Relationship Id="rId147" Type="http://schemas.openxmlformats.org/officeDocument/2006/relationships/printerSettings" Target="../printerSettings/printerSettings3.bin"/><Relationship Id="rId8" Type="http://schemas.openxmlformats.org/officeDocument/2006/relationships/hyperlink" Target="https://leetcode.com/problems/single-number/" TargetMode="External"/><Relationship Id="rId51" Type="http://schemas.openxmlformats.org/officeDocument/2006/relationships/hyperlink" Target="https://leetcode.com/problems/valid-parentheses/" TargetMode="External"/><Relationship Id="rId72" Type="http://schemas.openxmlformats.org/officeDocument/2006/relationships/hyperlink" Target="https://leetcode.com/problems/rotting-oranges/" TargetMode="External"/><Relationship Id="rId93" Type="http://schemas.openxmlformats.org/officeDocument/2006/relationships/hyperlink" Target="https://leetcode.com/problems/combination-sum-iii/" TargetMode="External"/><Relationship Id="rId98" Type="http://schemas.openxmlformats.org/officeDocument/2006/relationships/hyperlink" Target="https://leetcode.com/problems/n-queens/description/" TargetMode="External"/><Relationship Id="rId121" Type="http://schemas.openxmlformats.org/officeDocument/2006/relationships/hyperlink" Target="https://leetcode.com/problems/min-cost-climbing-stairs/" TargetMode="External"/><Relationship Id="rId142" Type="http://schemas.openxmlformats.org/officeDocument/2006/relationships/hyperlink" Target="https://leetcode.com/problems/n-th-tribonacci-number/" TargetMode="External"/><Relationship Id="rId3" Type="http://schemas.openxmlformats.org/officeDocument/2006/relationships/hyperlink" Target="https://leetcode.com/problems/remove-duplicates-from-sorted-array/" TargetMode="External"/><Relationship Id="rId25" Type="http://schemas.openxmlformats.org/officeDocument/2006/relationships/hyperlink" Target="https://leetcode.com/problems/remove-linked-list-elements/" TargetMode="External"/><Relationship Id="rId46" Type="http://schemas.openxmlformats.org/officeDocument/2006/relationships/hyperlink" Target="https://leetcode.com/problems/backspace-string-compare/" TargetMode="External"/><Relationship Id="rId67" Type="http://schemas.openxmlformats.org/officeDocument/2006/relationships/hyperlink" Target="https://leetcode.com/problems/perfect-squares/" TargetMode="External"/><Relationship Id="rId116" Type="http://schemas.openxmlformats.org/officeDocument/2006/relationships/hyperlink" Target="https://leetcode.com/problems/binary-tree-level-order-traversal-ii/" TargetMode="External"/><Relationship Id="rId137" Type="http://schemas.openxmlformats.org/officeDocument/2006/relationships/hyperlink" Target="https://leetcode.com/problems/implement-trie-prefix-tree/" TargetMode="External"/><Relationship Id="rId20" Type="http://schemas.openxmlformats.org/officeDocument/2006/relationships/hyperlink" Target="https://leetcode.com/problems/remove-nth-node-from-end-of-list/" TargetMode="External"/><Relationship Id="rId41" Type="http://schemas.openxmlformats.org/officeDocument/2006/relationships/hyperlink" Target="https://leetcode.com/problems/minimum-window-substring/description/" TargetMode="External"/><Relationship Id="rId62" Type="http://schemas.openxmlformats.org/officeDocument/2006/relationships/hyperlink" Target="https://leetcode.com/problems/binary-tree-preorder-traversal/" TargetMode="External"/><Relationship Id="rId83" Type="http://schemas.openxmlformats.org/officeDocument/2006/relationships/hyperlink" Target="https://medium.com/leetcode-patterns/leetcode-pattern-3-backtracking-5d9e5a03dc26" TargetMode="External"/><Relationship Id="rId88" Type="http://schemas.openxmlformats.org/officeDocument/2006/relationships/hyperlink" Target="https://leetcode.com/problems/letter-case-permutation/" TargetMode="External"/><Relationship Id="rId111" Type="http://schemas.openxmlformats.org/officeDocument/2006/relationships/hyperlink" Target="https://leetcode.com/problems/binary-search-tree-iterator/" TargetMode="External"/><Relationship Id="rId132" Type="http://schemas.openxmlformats.org/officeDocument/2006/relationships/hyperlink" Target="https://leetcode.com/problems/possible-bipartition/" TargetMode="External"/><Relationship Id="rId15" Type="http://schemas.openxmlformats.org/officeDocument/2006/relationships/hyperlink" Target="https://leetcode.com/problems/find-first-and-last-position-of-element-in-sorted-array/" TargetMode="External"/><Relationship Id="rId36" Type="http://schemas.openxmlformats.org/officeDocument/2006/relationships/hyperlink" Target="https://leetcode.com/problems/find-peak-element/" TargetMode="External"/><Relationship Id="rId57" Type="http://schemas.openxmlformats.org/officeDocument/2006/relationships/hyperlink" Target="https://leetcode.com/problems/daily-temperatures/" TargetMode="External"/><Relationship Id="rId106" Type="http://schemas.openxmlformats.org/officeDocument/2006/relationships/hyperlink" Target="https://leetcode.com/problems/same-tree/" TargetMode="External"/><Relationship Id="rId127" Type="http://schemas.openxmlformats.org/officeDocument/2006/relationships/hyperlink" Target="https://leetcode.com/problems/accounts-merge/" TargetMode="External"/><Relationship Id="rId10" Type="http://schemas.openxmlformats.org/officeDocument/2006/relationships/hyperlink" Target="https://leetcode.com/problems/plus-one/" TargetMode="External"/><Relationship Id="rId31" Type="http://schemas.openxmlformats.org/officeDocument/2006/relationships/hyperlink" Target="https://leetcode.com/problems/arranging-coins/" TargetMode="External"/><Relationship Id="rId52" Type="http://schemas.openxmlformats.org/officeDocument/2006/relationships/hyperlink" Target="https://leetcode.com/problems/implement-queue-using-stacks/" TargetMode="External"/><Relationship Id="rId73" Type="http://schemas.openxmlformats.org/officeDocument/2006/relationships/hyperlink" Target="https://leetcode.com/problems/perfect-squares/" TargetMode="External"/><Relationship Id="rId78" Type="http://schemas.openxmlformats.org/officeDocument/2006/relationships/hyperlink" Target="https://leetcode.com/problems/swap-nodes-in-pairs/" TargetMode="External"/><Relationship Id="rId94" Type="http://schemas.openxmlformats.org/officeDocument/2006/relationships/hyperlink" Target="https://leetcode.com/problems/combination-sum-iv/" TargetMode="External"/><Relationship Id="rId99" Type="http://schemas.openxmlformats.org/officeDocument/2006/relationships/hyperlink" Target="https://medium.com/leetcode-patterns/leetcode-pattern-0-iterative-traversals-on-trees-d373568eb0ec" TargetMode="External"/><Relationship Id="rId101" Type="http://schemas.openxmlformats.org/officeDocument/2006/relationships/hyperlink" Target="https://leetcode.com/problems/binary-tree-inorder-traversal/" TargetMode="External"/><Relationship Id="rId122" Type="http://schemas.openxmlformats.org/officeDocument/2006/relationships/hyperlink" Target="https://leetcode.com/problems/employee-importance/" TargetMode="External"/><Relationship Id="rId143" Type="http://schemas.openxmlformats.org/officeDocument/2006/relationships/hyperlink" Target="https://leetcode.com/problems/triangle/" TargetMode="External"/><Relationship Id="rId4" Type="http://schemas.openxmlformats.org/officeDocument/2006/relationships/hyperlink" Target="https://leetcode.com/problems/remove-element/" TargetMode="External"/><Relationship Id="rId9" Type="http://schemas.openxmlformats.org/officeDocument/2006/relationships/hyperlink" Target="https://leetcode.com/problems/contains-duplicate/" TargetMode="External"/><Relationship Id="rId26" Type="http://schemas.openxmlformats.org/officeDocument/2006/relationships/hyperlink" Target="https://leetcode.com/problems/middle-of-the-linked-list/" TargetMode="External"/><Relationship Id="rId47" Type="http://schemas.openxmlformats.org/officeDocument/2006/relationships/hyperlink" Target="https://leetcode.com/problems/long-pressed-name/" TargetMode="External"/><Relationship Id="rId68" Type="http://schemas.openxmlformats.org/officeDocument/2006/relationships/hyperlink" Target="https://leetcode.com/problems/course-schedule/" TargetMode="External"/><Relationship Id="rId89" Type="http://schemas.openxmlformats.org/officeDocument/2006/relationships/hyperlink" Target="https://leetcode.com/problems/combination-sum/" TargetMode="External"/><Relationship Id="rId112" Type="http://schemas.openxmlformats.org/officeDocument/2006/relationships/hyperlink" Target="https://leetcode.com/problems/unique-binary-search-trees/" TargetMode="External"/><Relationship Id="rId133" Type="http://schemas.openxmlformats.org/officeDocument/2006/relationships/hyperlink" Target="https://leetcode.com/problems/most-stones-removed-with-same-row-or-column/" TargetMode="External"/><Relationship Id="rId16" Type="http://schemas.openxmlformats.org/officeDocument/2006/relationships/hyperlink" Target="https://leetcode.com/problems/group-anagrams/" TargetMode="External"/><Relationship Id="rId37" Type="http://schemas.openxmlformats.org/officeDocument/2006/relationships/hyperlink" Target="https://leetcode.com/problems/split-array-largest-sum/" TargetMode="External"/><Relationship Id="rId58" Type="http://schemas.openxmlformats.org/officeDocument/2006/relationships/hyperlink" Target="https://leetcode.com/problems/minimum-add-to-make-parentheses-valid/" TargetMode="External"/><Relationship Id="rId79" Type="http://schemas.openxmlformats.org/officeDocument/2006/relationships/hyperlink" Target="https://leetcode.com/problems/reverse-linked-list/" TargetMode="External"/><Relationship Id="rId102" Type="http://schemas.openxmlformats.org/officeDocument/2006/relationships/hyperlink" Target="https://leetcode.com/problems/binary-tree-postorder-traversal/" TargetMode="External"/><Relationship Id="rId123" Type="http://schemas.openxmlformats.org/officeDocument/2006/relationships/hyperlink" Target="https://leetcode.com/problems/find-the-town-judge/" TargetMode="External"/><Relationship Id="rId144" Type="http://schemas.openxmlformats.org/officeDocument/2006/relationships/hyperlink" Target="https://leetcode.com/problems/longest-arithmetic-subsequence/" TargetMode="External"/></Relationships>
</file>

<file path=xl/worksheets/_rels/sheet4.xml.rels><?xml version="1.0" encoding="UTF-8" standalone="yes"?>
<Relationships xmlns="http://schemas.openxmlformats.org/package/2006/relationships"><Relationship Id="rId117" Type="http://schemas.openxmlformats.org/officeDocument/2006/relationships/hyperlink" Target="https://youtu.be/B1k_sxOSgv8" TargetMode="External"/><Relationship Id="rId21" Type="http://schemas.openxmlformats.org/officeDocument/2006/relationships/hyperlink" Target="https://youtu.be/gVUrDV4tZfYzz" TargetMode="External"/><Relationship Id="rId42" Type="http://schemas.openxmlformats.org/officeDocument/2006/relationships/hyperlink" Target="https://leetcode.com/problems/combination-sum/" TargetMode="External"/><Relationship Id="rId63" Type="http://schemas.openxmlformats.org/officeDocument/2006/relationships/hyperlink" Target="https://youtu.be/6kTZYvNNyps" TargetMode="External"/><Relationship Id="rId84" Type="http://schemas.openxmlformats.org/officeDocument/2006/relationships/hyperlink" Target="https://leetcode.com/problems/merge-two-sorted-lists/" TargetMode="External"/><Relationship Id="rId138" Type="http://schemas.openxmlformats.org/officeDocument/2006/relationships/hyperlink" Target="https://leetcode.com/problems/kth-smallest-element-in-a-bst/" TargetMode="External"/><Relationship Id="rId107" Type="http://schemas.openxmlformats.org/officeDocument/2006/relationships/hyperlink" Target="https://youtu.be/vzdNOK2oB2E" TargetMode="External"/><Relationship Id="rId11" Type="http://schemas.openxmlformats.org/officeDocument/2006/relationships/hyperlink" Target="https://youtu.be/lXVy6YWFcRM" TargetMode="External"/><Relationship Id="rId32" Type="http://schemas.openxmlformats.org/officeDocument/2006/relationships/hyperlink" Target="https://leetcode.com/problems/climbing-stairs/" TargetMode="External"/><Relationship Id="rId53" Type="http://schemas.openxmlformats.org/officeDocument/2006/relationships/hyperlink" Target="https://youtu.be/mQeF6bN8hMk" TargetMode="External"/><Relationship Id="rId74" Type="http://schemas.openxmlformats.org/officeDocument/2006/relationships/hyperlink" Target="https://leetcode.com/problems/non-overlapping-intervals/" TargetMode="External"/><Relationship Id="rId128" Type="http://schemas.openxmlformats.org/officeDocument/2006/relationships/hyperlink" Target="https://leetcode.com/problems/binary-tree-level-order-traversal/" TargetMode="External"/><Relationship Id="rId149" Type="http://schemas.openxmlformats.org/officeDocument/2006/relationships/hyperlink" Target="https://youtu.be/YPTqKIgVk-k" TargetMode="External"/><Relationship Id="rId5" Type="http://schemas.openxmlformats.org/officeDocument/2006/relationships/hyperlink" Target="https://youtu.be/3OamzN90kPg" TargetMode="External"/><Relationship Id="rId95" Type="http://schemas.openxmlformats.org/officeDocument/2006/relationships/hyperlink" Target="https://youtu.be/fMSJSS7eO1w" TargetMode="External"/><Relationship Id="rId22" Type="http://schemas.openxmlformats.org/officeDocument/2006/relationships/hyperlink" Target="https://leetcode.com/problems/sum-of-two-integers/" TargetMode="External"/><Relationship Id="rId27" Type="http://schemas.openxmlformats.org/officeDocument/2006/relationships/hyperlink" Target="https://youtu.be/WnPLSRLSANE" TargetMode="External"/><Relationship Id="rId43" Type="http://schemas.openxmlformats.org/officeDocument/2006/relationships/hyperlink" Target="https://youtu.be/73r3KWiEvyk" TargetMode="External"/><Relationship Id="rId48" Type="http://schemas.openxmlformats.org/officeDocument/2006/relationships/hyperlink" Target="https://leetcode.com/problems/decode-ways/" TargetMode="External"/><Relationship Id="rId64" Type="http://schemas.openxmlformats.org/officeDocument/2006/relationships/hyperlink" Target="https://leetcode.com/problems/alien-dictionary/" TargetMode="External"/><Relationship Id="rId69" Type="http://schemas.openxmlformats.org/officeDocument/2006/relationships/hyperlink" Target="https://youtu.be/A8NUOmlwOlM" TargetMode="External"/><Relationship Id="rId113" Type="http://schemas.openxmlformats.org/officeDocument/2006/relationships/hyperlink" Target="https://youtu.be/XYQecbcd6_c" TargetMode="External"/><Relationship Id="rId118" Type="http://schemas.openxmlformats.org/officeDocument/2006/relationships/hyperlink" Target="https://leetcode.com/problems/encode-and-decode-strings/" TargetMode="External"/><Relationship Id="rId134" Type="http://schemas.openxmlformats.org/officeDocument/2006/relationships/hyperlink" Target="https://leetcode.com/problems/construct-binary-tree-from-preorder-and-inorder-traversal/" TargetMode="External"/><Relationship Id="rId139" Type="http://schemas.openxmlformats.org/officeDocument/2006/relationships/hyperlink" Target="https://youtu.be/gs2LMfuOR9k" TargetMode="External"/><Relationship Id="rId80" Type="http://schemas.openxmlformats.org/officeDocument/2006/relationships/hyperlink" Target="https://leetcode.com/problems/reverse-linked-list/" TargetMode="External"/><Relationship Id="rId85" Type="http://schemas.openxmlformats.org/officeDocument/2006/relationships/hyperlink" Target="https://youtu.be/q5a5OiGbT6Q" TargetMode="External"/><Relationship Id="rId150" Type="http://schemas.openxmlformats.org/officeDocument/2006/relationships/hyperlink" Target="https://leetcode.com/problems/top-k-frequent-elements/" TargetMode="External"/><Relationship Id="rId12" Type="http://schemas.openxmlformats.org/officeDocument/2006/relationships/hyperlink" Target="https://leetcode.com/problems/maximum-product-subarray/" TargetMode="External"/><Relationship Id="rId17" Type="http://schemas.openxmlformats.org/officeDocument/2006/relationships/hyperlink" Target="https://youtu.be/jzZsG8n2R9A" TargetMode="External"/><Relationship Id="rId33" Type="http://schemas.openxmlformats.org/officeDocument/2006/relationships/hyperlink" Target="https://youtu.be/H9bfqozjoqs" TargetMode="External"/><Relationship Id="rId38" Type="http://schemas.openxmlformats.org/officeDocument/2006/relationships/hyperlink" Target="https://leetcode.com/problems/longest-common-subsequence/" TargetMode="External"/><Relationship Id="rId59" Type="http://schemas.openxmlformats.org/officeDocument/2006/relationships/hyperlink" Target="https://youtu.be/pV2kpPD66nE" TargetMode="External"/><Relationship Id="rId103" Type="http://schemas.openxmlformats.org/officeDocument/2006/relationships/hyperlink" Target="https://youtu.be/jSto0O4AJbM" TargetMode="External"/><Relationship Id="rId108" Type="http://schemas.openxmlformats.org/officeDocument/2006/relationships/hyperlink" Target="https://leetcode.com/problems/group-anagrams/" TargetMode="External"/><Relationship Id="rId124" Type="http://schemas.openxmlformats.org/officeDocument/2006/relationships/hyperlink" Target="https://leetcode.com/problems/invert-binary-tree/" TargetMode="External"/><Relationship Id="rId129" Type="http://schemas.openxmlformats.org/officeDocument/2006/relationships/hyperlink" Target="https://youtu.be/u4JAi2JJhI8" TargetMode="External"/><Relationship Id="rId54" Type="http://schemas.openxmlformats.org/officeDocument/2006/relationships/hyperlink" Target="https://leetcode.com/problems/clone-graph/" TargetMode="External"/><Relationship Id="rId70" Type="http://schemas.openxmlformats.org/officeDocument/2006/relationships/hyperlink" Target="https://leetcode.com/problems/insert-interval/" TargetMode="External"/><Relationship Id="rId75" Type="http://schemas.openxmlformats.org/officeDocument/2006/relationships/hyperlink" Target="https://youtu.be/PaJxqZVPhbg" TargetMode="External"/><Relationship Id="rId91" Type="http://schemas.openxmlformats.org/officeDocument/2006/relationships/hyperlink" Target="https://youtu.be/T41rL0L3Pnw" TargetMode="External"/><Relationship Id="rId96" Type="http://schemas.openxmlformats.org/officeDocument/2006/relationships/hyperlink" Target="https://leetcode.com/problems/rotate-image/" TargetMode="External"/><Relationship Id="rId140" Type="http://schemas.openxmlformats.org/officeDocument/2006/relationships/hyperlink" Target="https://leetcode.com/problems/lowest-common-ancestor-of-a-binary-search-tree/" TargetMode="External"/><Relationship Id="rId145" Type="http://schemas.openxmlformats.org/officeDocument/2006/relationships/hyperlink" Target="https://youtu.be/asbcE9mZz_U" TargetMode="External"/><Relationship Id="rId1" Type="http://schemas.openxmlformats.org/officeDocument/2006/relationships/hyperlink" Target="https://youtu.be/KLlXCFG5TnA" TargetMode="External"/><Relationship Id="rId6" Type="http://schemas.openxmlformats.org/officeDocument/2006/relationships/hyperlink" Target="https://leetcode.com/problems/contains-duplicate/" TargetMode="External"/><Relationship Id="rId23" Type="http://schemas.openxmlformats.org/officeDocument/2006/relationships/hyperlink" Target="https://youtu.be/5Km3utixwZs" TargetMode="External"/><Relationship Id="rId28" Type="http://schemas.openxmlformats.org/officeDocument/2006/relationships/hyperlink" Target="https://leetcode.com/problems/missing-number/" TargetMode="External"/><Relationship Id="rId49" Type="http://schemas.openxmlformats.org/officeDocument/2006/relationships/hyperlink" Target="https://youtu.be/IlEsdxuD4lY" TargetMode="External"/><Relationship Id="rId114" Type="http://schemas.openxmlformats.org/officeDocument/2006/relationships/hyperlink" Target="https://leetcode.com/problems/longest-palindromic-substring/" TargetMode="External"/><Relationship Id="rId119" Type="http://schemas.openxmlformats.org/officeDocument/2006/relationships/hyperlink" Target="https://youtu.be/hTM3phVI6YQ" TargetMode="External"/><Relationship Id="rId44" Type="http://schemas.openxmlformats.org/officeDocument/2006/relationships/hyperlink" Target="https://leetcode.com/problems/house-robber/" TargetMode="External"/><Relationship Id="rId60" Type="http://schemas.openxmlformats.org/officeDocument/2006/relationships/hyperlink" Target="https://leetcode.com/problems/number-of-islands/" TargetMode="External"/><Relationship Id="rId65" Type="http://schemas.openxmlformats.org/officeDocument/2006/relationships/hyperlink" Target="https://youtu.be/bXsUuownnoQ" TargetMode="External"/><Relationship Id="rId81" Type="http://schemas.openxmlformats.org/officeDocument/2006/relationships/hyperlink" Target="https://youtu.be/gBTe7lFR3vc" TargetMode="External"/><Relationship Id="rId86" Type="http://schemas.openxmlformats.org/officeDocument/2006/relationships/hyperlink" Target="https://leetcode.com/problems/merge-k-sorted-lists/" TargetMode="External"/><Relationship Id="rId130" Type="http://schemas.openxmlformats.org/officeDocument/2006/relationships/hyperlink" Target="https://leetcode.com/problems/serialize-and-deserialize-binary-tree/" TargetMode="External"/><Relationship Id="rId135" Type="http://schemas.openxmlformats.org/officeDocument/2006/relationships/hyperlink" Target="https://youtu.be/s6ATEkipzow" TargetMode="External"/><Relationship Id="rId151" Type="http://schemas.openxmlformats.org/officeDocument/2006/relationships/hyperlink" Target="https://youtu.be/itmhHWaHupI" TargetMode="External"/><Relationship Id="rId13" Type="http://schemas.openxmlformats.org/officeDocument/2006/relationships/hyperlink" Target="https://youtu.be/nIVW4P8b1VA" TargetMode="External"/><Relationship Id="rId18" Type="http://schemas.openxmlformats.org/officeDocument/2006/relationships/hyperlink" Target="https://leetcode.com/problems/3sum/" TargetMode="External"/><Relationship Id="rId39" Type="http://schemas.openxmlformats.org/officeDocument/2006/relationships/hyperlink" Target="https://youtu.be/Sx9NNgInc3A" TargetMode="External"/><Relationship Id="rId109" Type="http://schemas.openxmlformats.org/officeDocument/2006/relationships/hyperlink" Target="https://youtu.be/WTzjTskDFMg" TargetMode="External"/><Relationship Id="rId34" Type="http://schemas.openxmlformats.org/officeDocument/2006/relationships/hyperlink" Target="https://leetcode.com/problems/coin-change/" TargetMode="External"/><Relationship Id="rId50" Type="http://schemas.openxmlformats.org/officeDocument/2006/relationships/hyperlink" Target="https://leetcode.com/problems/unique-paths/" TargetMode="External"/><Relationship Id="rId55" Type="http://schemas.openxmlformats.org/officeDocument/2006/relationships/hyperlink" Target="https://youtu.be/EgI5nU9etnU" TargetMode="External"/><Relationship Id="rId76" Type="http://schemas.openxmlformats.org/officeDocument/2006/relationships/hyperlink" Target="https://leetcode.com/problems/meeting-rooms/" TargetMode="External"/><Relationship Id="rId97" Type="http://schemas.openxmlformats.org/officeDocument/2006/relationships/hyperlink" Target="https://youtu.be/pfiQ_PS1g8E" TargetMode="External"/><Relationship Id="rId104" Type="http://schemas.openxmlformats.org/officeDocument/2006/relationships/hyperlink" Target="https://leetcode.com/problems/minimum-window-substring/" TargetMode="External"/><Relationship Id="rId120" Type="http://schemas.openxmlformats.org/officeDocument/2006/relationships/hyperlink" Target="https://leetcode.com/problems/maximum-depth-of-binary-tree/" TargetMode="External"/><Relationship Id="rId125" Type="http://schemas.openxmlformats.org/officeDocument/2006/relationships/hyperlink" Target="https://youtu.be/Hr5cWUld4vU" TargetMode="External"/><Relationship Id="rId141" Type="http://schemas.openxmlformats.org/officeDocument/2006/relationships/hyperlink" Target="https://youtu.be/oobqoCJlHA0" TargetMode="External"/><Relationship Id="rId146" Type="http://schemas.openxmlformats.org/officeDocument/2006/relationships/hyperlink" Target="https://leetcode.com/problems/word-search-ii/" TargetMode="External"/><Relationship Id="rId7" Type="http://schemas.openxmlformats.org/officeDocument/2006/relationships/hyperlink" Target="https://youtu.be/bNvIQI2wAjk" TargetMode="External"/><Relationship Id="rId71" Type="http://schemas.openxmlformats.org/officeDocument/2006/relationships/hyperlink" Target="https://youtu.be/44H3cEC2fFM" TargetMode="External"/><Relationship Id="rId92" Type="http://schemas.openxmlformats.org/officeDocument/2006/relationships/hyperlink" Target="https://leetcode.com/problems/set-matrix-zeroes/" TargetMode="External"/><Relationship Id="rId2" Type="http://schemas.openxmlformats.org/officeDocument/2006/relationships/hyperlink" Target="https://leetcode.com/problems/two-sum/" TargetMode="External"/><Relationship Id="rId29" Type="http://schemas.openxmlformats.org/officeDocument/2006/relationships/hyperlink" Target="https://youtu.be/UcoN6UjAI64" TargetMode="External"/><Relationship Id="rId24" Type="http://schemas.openxmlformats.org/officeDocument/2006/relationships/hyperlink" Target="https://leetcode.com/problems/number-of-1-bits/" TargetMode="External"/><Relationship Id="rId40" Type="http://schemas.openxmlformats.org/officeDocument/2006/relationships/hyperlink" Target="https://leetcode.com/problems/word-break/" TargetMode="External"/><Relationship Id="rId45" Type="http://schemas.openxmlformats.org/officeDocument/2006/relationships/hyperlink" Target="https://youtu.be/rWAJCfYYOvM" TargetMode="External"/><Relationship Id="rId66" Type="http://schemas.openxmlformats.org/officeDocument/2006/relationships/hyperlink" Target="https://leetcode.com/problems/graph-valid-tree/" TargetMode="External"/><Relationship Id="rId87" Type="http://schemas.openxmlformats.org/officeDocument/2006/relationships/hyperlink" Target="https://youtu.be/XVuQxVej6y8" TargetMode="External"/><Relationship Id="rId110" Type="http://schemas.openxmlformats.org/officeDocument/2006/relationships/hyperlink" Target="https://leetcode.com/problems/valid-parentheses/" TargetMode="External"/><Relationship Id="rId115" Type="http://schemas.openxmlformats.org/officeDocument/2006/relationships/hyperlink" Target="https://youtu.be/4RACzI5-du8" TargetMode="External"/><Relationship Id="rId131" Type="http://schemas.openxmlformats.org/officeDocument/2006/relationships/hyperlink" Target="https://youtu.be/E36O5SWp-LE" TargetMode="External"/><Relationship Id="rId136" Type="http://schemas.openxmlformats.org/officeDocument/2006/relationships/hyperlink" Target="https://leetcode.com/problems/validate-binary-search-tree/" TargetMode="External"/><Relationship Id="rId61" Type="http://schemas.openxmlformats.org/officeDocument/2006/relationships/hyperlink" Target="https://youtu.be/P6RZZMu_maU" TargetMode="External"/><Relationship Id="rId82" Type="http://schemas.openxmlformats.org/officeDocument/2006/relationships/hyperlink" Target="https://leetcode.com/problems/linked-list-cycle/" TargetMode="External"/><Relationship Id="rId152" Type="http://schemas.openxmlformats.org/officeDocument/2006/relationships/hyperlink" Target="https://leetcode.com/problems/find-median-from-data-stream/" TargetMode="External"/><Relationship Id="rId19" Type="http://schemas.openxmlformats.org/officeDocument/2006/relationships/hyperlink" Target="https://youtu.be/UuiTKBwPgAo" TargetMode="External"/><Relationship Id="rId14" Type="http://schemas.openxmlformats.org/officeDocument/2006/relationships/hyperlink" Target="https://leetcode.com/problems/find-minimum-in-rotated-sorted-array/" TargetMode="External"/><Relationship Id="rId30" Type="http://schemas.openxmlformats.org/officeDocument/2006/relationships/hyperlink" Target="https://leetcode.com/problems/reverse-bits/" TargetMode="External"/><Relationship Id="rId35" Type="http://schemas.openxmlformats.org/officeDocument/2006/relationships/hyperlink" Target="https://youtu.be/cjWnW0hdF1Y" TargetMode="External"/><Relationship Id="rId56" Type="http://schemas.openxmlformats.org/officeDocument/2006/relationships/hyperlink" Target="https://leetcode.com/problems/course-schedule/" TargetMode="External"/><Relationship Id="rId77" Type="http://schemas.openxmlformats.org/officeDocument/2006/relationships/hyperlink" Target="https://youtu.be/FdzJmTCVyJU" TargetMode="External"/><Relationship Id="rId100" Type="http://schemas.openxmlformats.org/officeDocument/2006/relationships/hyperlink" Target="https://leetcode.com/problems/longest-substring-without-repeating-characters/" TargetMode="External"/><Relationship Id="rId105" Type="http://schemas.openxmlformats.org/officeDocument/2006/relationships/hyperlink" Target="https://youtu.be/9UtInBqnCgA" TargetMode="External"/><Relationship Id="rId126" Type="http://schemas.openxmlformats.org/officeDocument/2006/relationships/hyperlink" Target="https://leetcode.com/problems/binary-tree-maximum-path-sum/" TargetMode="External"/><Relationship Id="rId147" Type="http://schemas.openxmlformats.org/officeDocument/2006/relationships/hyperlink" Target="https://youtu.be/q5a5OiGbT6Q" TargetMode="External"/><Relationship Id="rId8" Type="http://schemas.openxmlformats.org/officeDocument/2006/relationships/hyperlink" Target="https://leetcode.com/problems/product-of-array-except-self/" TargetMode="External"/><Relationship Id="rId51" Type="http://schemas.openxmlformats.org/officeDocument/2006/relationships/hyperlink" Target="https://youtu.be/Yan0cv2cLy8" TargetMode="External"/><Relationship Id="rId72" Type="http://schemas.openxmlformats.org/officeDocument/2006/relationships/hyperlink" Target="https://leetcode.com/problems/merge-intervals/" TargetMode="External"/><Relationship Id="rId93" Type="http://schemas.openxmlformats.org/officeDocument/2006/relationships/hyperlink" Target="https://youtu.be/BJnMZNwUk1M" TargetMode="External"/><Relationship Id="rId98" Type="http://schemas.openxmlformats.org/officeDocument/2006/relationships/hyperlink" Target="https://leetcode.com/problems/word-search/" TargetMode="External"/><Relationship Id="rId121" Type="http://schemas.openxmlformats.org/officeDocument/2006/relationships/hyperlink" Target="https://youtu.be/vRbbcKXCxOw" TargetMode="External"/><Relationship Id="rId142" Type="http://schemas.openxmlformats.org/officeDocument/2006/relationships/hyperlink" Target="https://leetcode.com/problems/implement-trie-prefix-tree/" TargetMode="External"/><Relationship Id="rId3" Type="http://schemas.openxmlformats.org/officeDocument/2006/relationships/hyperlink" Target="https://youtu.be/1pkOgXD63yU" TargetMode="External"/><Relationship Id="rId25" Type="http://schemas.openxmlformats.org/officeDocument/2006/relationships/hyperlink" Target="https://youtu.be/RyBM56RIWrM" TargetMode="External"/><Relationship Id="rId46" Type="http://schemas.openxmlformats.org/officeDocument/2006/relationships/hyperlink" Target="https://leetcode.com/problems/house-robber-ii/" TargetMode="External"/><Relationship Id="rId67" Type="http://schemas.openxmlformats.org/officeDocument/2006/relationships/hyperlink" Target="https://youtu.be/8f1XPm4WOUc" TargetMode="External"/><Relationship Id="rId116" Type="http://schemas.openxmlformats.org/officeDocument/2006/relationships/hyperlink" Target="https://leetcode.com/problems/palindromic-substrings/" TargetMode="External"/><Relationship Id="rId137" Type="http://schemas.openxmlformats.org/officeDocument/2006/relationships/hyperlink" Target="https://youtu.be/5LUXSvjmGCw" TargetMode="External"/><Relationship Id="rId20" Type="http://schemas.openxmlformats.org/officeDocument/2006/relationships/hyperlink" Target="https://leetcode.com/problems/container-with-most-water/" TargetMode="External"/><Relationship Id="rId41" Type="http://schemas.openxmlformats.org/officeDocument/2006/relationships/hyperlink" Target="https://youtu.be/GBKI9VSKdGg" TargetMode="External"/><Relationship Id="rId62" Type="http://schemas.openxmlformats.org/officeDocument/2006/relationships/hyperlink" Target="https://leetcode.com/problems/longest-consecutive-sequence/" TargetMode="External"/><Relationship Id="rId83" Type="http://schemas.openxmlformats.org/officeDocument/2006/relationships/hyperlink" Target="https://youtu.be/XIdigk956u0" TargetMode="External"/><Relationship Id="rId88" Type="http://schemas.openxmlformats.org/officeDocument/2006/relationships/hyperlink" Target="https://leetcode.com/problems/remove-nth-node-from-end-of-list/" TargetMode="External"/><Relationship Id="rId111" Type="http://schemas.openxmlformats.org/officeDocument/2006/relationships/hyperlink" Target="https://youtu.be/jJXJ16kPFWg" TargetMode="External"/><Relationship Id="rId132" Type="http://schemas.openxmlformats.org/officeDocument/2006/relationships/hyperlink" Target="https://leetcode.com/problems/subtree-of-another-tree/" TargetMode="External"/><Relationship Id="rId153" Type="http://schemas.openxmlformats.org/officeDocument/2006/relationships/printerSettings" Target="../printerSettings/printerSettings4.bin"/><Relationship Id="rId15" Type="http://schemas.openxmlformats.org/officeDocument/2006/relationships/hyperlink" Target="https://youtu.be/U8XENwh8Oy8" TargetMode="External"/><Relationship Id="rId36" Type="http://schemas.openxmlformats.org/officeDocument/2006/relationships/hyperlink" Target="https://leetcode.com/problems/longest-increasing-subsequence/" TargetMode="External"/><Relationship Id="rId57" Type="http://schemas.openxmlformats.org/officeDocument/2006/relationships/hyperlink" Target="https://youtu.be/s-VkcjHqkGI" TargetMode="External"/><Relationship Id="rId106" Type="http://schemas.openxmlformats.org/officeDocument/2006/relationships/hyperlink" Target="https://leetcode.com/problems/valid-anagram/" TargetMode="External"/><Relationship Id="rId127" Type="http://schemas.openxmlformats.org/officeDocument/2006/relationships/hyperlink" Target="https://youtu.be/6ZnyEApgFYg" TargetMode="External"/><Relationship Id="rId10" Type="http://schemas.openxmlformats.org/officeDocument/2006/relationships/hyperlink" Target="https://leetcode.com/problems/maximum-subarray/" TargetMode="External"/><Relationship Id="rId31" Type="http://schemas.openxmlformats.org/officeDocument/2006/relationships/hyperlink" Target="https://youtu.be/Y0lT9Fck7qI" TargetMode="External"/><Relationship Id="rId52" Type="http://schemas.openxmlformats.org/officeDocument/2006/relationships/hyperlink" Target="https://leetcode.com/problems/jump-game/" TargetMode="External"/><Relationship Id="rId73" Type="http://schemas.openxmlformats.org/officeDocument/2006/relationships/hyperlink" Target="https://youtu.be/nONCGxWoUfM" TargetMode="External"/><Relationship Id="rId78" Type="http://schemas.openxmlformats.org/officeDocument/2006/relationships/hyperlink" Target="https://leetcode.com/problems/meeting-rooms-ii/" TargetMode="External"/><Relationship Id="rId94" Type="http://schemas.openxmlformats.org/officeDocument/2006/relationships/hyperlink" Target="https://leetcode.com/problems/spiral-matrix/" TargetMode="External"/><Relationship Id="rId99" Type="http://schemas.openxmlformats.org/officeDocument/2006/relationships/hyperlink" Target="https://youtu.be/wiGpQwVHdE0" TargetMode="External"/><Relationship Id="rId101" Type="http://schemas.openxmlformats.org/officeDocument/2006/relationships/hyperlink" Target="https://youtu.be/gqXU1UyA8pk" TargetMode="External"/><Relationship Id="rId122" Type="http://schemas.openxmlformats.org/officeDocument/2006/relationships/hyperlink" Target="https://leetcode.com/problems/same-tree/" TargetMode="External"/><Relationship Id="rId143" Type="http://schemas.openxmlformats.org/officeDocument/2006/relationships/hyperlink" Target="https://youtu.be/BTf05gs_8iU" TargetMode="External"/><Relationship Id="rId148" Type="http://schemas.openxmlformats.org/officeDocument/2006/relationships/hyperlink" Target="https://leetcode.com/problems/merge-k-sorted-lists/" TargetMode="External"/><Relationship Id="rId4" Type="http://schemas.openxmlformats.org/officeDocument/2006/relationships/hyperlink" Target="https://leetcode.com/problems/best-time-to-buy-and-sell-stock/" TargetMode="External"/><Relationship Id="rId9" Type="http://schemas.openxmlformats.org/officeDocument/2006/relationships/hyperlink" Target="https://youtu.be/5WZl3MMT0Eg" TargetMode="External"/><Relationship Id="rId26" Type="http://schemas.openxmlformats.org/officeDocument/2006/relationships/hyperlink" Target="https://leetcode.com/problems/counting-bits/" TargetMode="External"/><Relationship Id="rId47" Type="http://schemas.openxmlformats.org/officeDocument/2006/relationships/hyperlink" Target="https://youtu.be/6aEyTjOwlJU" TargetMode="External"/><Relationship Id="rId68" Type="http://schemas.openxmlformats.org/officeDocument/2006/relationships/hyperlink" Target="https://leetcode.com/problems/number-of-connected-components-in-an-undirected-graph/" TargetMode="External"/><Relationship Id="rId89" Type="http://schemas.openxmlformats.org/officeDocument/2006/relationships/hyperlink" Target="https://youtu.be/S5bfdUTrKLM" TargetMode="External"/><Relationship Id="rId112" Type="http://schemas.openxmlformats.org/officeDocument/2006/relationships/hyperlink" Target="https://leetcode.com/problems/valid-palindrome/" TargetMode="External"/><Relationship Id="rId133" Type="http://schemas.openxmlformats.org/officeDocument/2006/relationships/hyperlink" Target="https://youtu.be/ihj4IQGZ2zc" TargetMode="External"/><Relationship Id="rId16" Type="http://schemas.openxmlformats.org/officeDocument/2006/relationships/hyperlink" Target="https://leetcode.com/problems/search-in-rotated-sorted-array/" TargetMode="External"/><Relationship Id="rId37" Type="http://schemas.openxmlformats.org/officeDocument/2006/relationships/hyperlink" Target="https://youtu.be/Ua0GhsJSlWM" TargetMode="External"/><Relationship Id="rId58" Type="http://schemas.openxmlformats.org/officeDocument/2006/relationships/hyperlink" Target="https://leetcode.com/problems/pacific-atlantic-water-flow/" TargetMode="External"/><Relationship Id="rId79" Type="http://schemas.openxmlformats.org/officeDocument/2006/relationships/hyperlink" Target="https://youtu.be/G0_I-ZF0S38" TargetMode="External"/><Relationship Id="rId102" Type="http://schemas.openxmlformats.org/officeDocument/2006/relationships/hyperlink" Target="https://leetcode.com/problems/longest-repeating-character-replacement/" TargetMode="External"/><Relationship Id="rId123" Type="http://schemas.openxmlformats.org/officeDocument/2006/relationships/hyperlink" Target="https://youtu.be/OnSn2XEQ4MY" TargetMode="External"/><Relationship Id="rId144" Type="http://schemas.openxmlformats.org/officeDocument/2006/relationships/hyperlink" Target="https://leetcode.com/problems/add-and-search-word-data-structure-design/" TargetMode="External"/><Relationship Id="rId90" Type="http://schemas.openxmlformats.org/officeDocument/2006/relationships/hyperlink" Target="https://leetcode.com/problems/reorder-list/" TargetMode="Externa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https://leetcode.com/list/?selectedList=9823x7ce" TargetMode="External"/><Relationship Id="rId1" Type="http://schemas.openxmlformats.org/officeDocument/2006/relationships/hyperlink" Target="https://medium.datadriveninvestor.com/curated-list-the-top-most-frequently-asked-coding-questions-you-should-practice-3f8b5ec42ca0" TargetMode="External"/><Relationship Id="rId6" Type="http://schemas.openxmlformats.org/officeDocument/2006/relationships/image" Target="../media/image1.emf"/><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17" Type="http://schemas.openxmlformats.org/officeDocument/2006/relationships/hyperlink" Target="https://leetcode.com/problems/minimum-remove-to-make-valid-parentheses/" TargetMode="External"/><Relationship Id="rId299" Type="http://schemas.openxmlformats.org/officeDocument/2006/relationships/hyperlink" Target="https://leetcode.com/problems/possible-bipartition/" TargetMode="External"/><Relationship Id="rId21" Type="http://schemas.openxmlformats.org/officeDocument/2006/relationships/hyperlink" Target="https://leetcode.com/problems/fibonacci-number/" TargetMode="External"/><Relationship Id="rId63" Type="http://schemas.openxmlformats.org/officeDocument/2006/relationships/hyperlink" Target="https://leetcode.com/problems/subarray-sums-divisible-by-k/" TargetMode="External"/><Relationship Id="rId159" Type="http://schemas.openxmlformats.org/officeDocument/2006/relationships/hyperlink" Target="https://leetcode.com/problems/minimum-deletions-to-make-character-frequencies-unique/" TargetMode="External"/><Relationship Id="rId324" Type="http://schemas.openxmlformats.org/officeDocument/2006/relationships/hyperlink" Target="https://leetcode.com/problems/reverse-linked-list-ii/" TargetMode="External"/><Relationship Id="rId170" Type="http://schemas.openxmlformats.org/officeDocument/2006/relationships/hyperlink" Target="https://leetcode.com/problems/clone-graph/" TargetMode="External"/><Relationship Id="rId226" Type="http://schemas.openxmlformats.org/officeDocument/2006/relationships/hyperlink" Target="https://leetcode.com/problems/top-k-frequent-elements/" TargetMode="External"/><Relationship Id="rId268" Type="http://schemas.openxmlformats.org/officeDocument/2006/relationships/hyperlink" Target="https://leetcode.com/problems/n-queens/" TargetMode="External"/><Relationship Id="rId32" Type="http://schemas.openxmlformats.org/officeDocument/2006/relationships/hyperlink" Target="https://www.youtube.com/watch?v=TeegtfmEhTY" TargetMode="External"/><Relationship Id="rId74" Type="http://schemas.openxmlformats.org/officeDocument/2006/relationships/hyperlink" Target="https://www.youtube.com/watch?v=UbE4-ONpJcc" TargetMode="External"/><Relationship Id="rId128" Type="http://schemas.openxmlformats.org/officeDocument/2006/relationships/hyperlink" Target="https://leetcode.com/problems/integer-to-english-words/" TargetMode="External"/><Relationship Id="rId335" Type="http://schemas.openxmlformats.org/officeDocument/2006/relationships/hyperlink" Target="https://leetcode.com/problems/reverse-nodes-in-k-group/" TargetMode="External"/><Relationship Id="rId5" Type="http://schemas.openxmlformats.org/officeDocument/2006/relationships/hyperlink" Target="https://leetcode.com/problems/two-sum/" TargetMode="External"/><Relationship Id="rId181" Type="http://schemas.openxmlformats.org/officeDocument/2006/relationships/hyperlink" Target="https://leetcode.com/problems/24-game/" TargetMode="External"/><Relationship Id="rId237" Type="http://schemas.openxmlformats.org/officeDocument/2006/relationships/hyperlink" Target="https://leetcode.com/problems/search-a-2d-matrix/" TargetMode="External"/><Relationship Id="rId279" Type="http://schemas.openxmlformats.org/officeDocument/2006/relationships/hyperlink" Target="https://leetcode.com/problems/flatten-nested-list-iterator/" TargetMode="External"/><Relationship Id="rId43" Type="http://schemas.openxmlformats.org/officeDocument/2006/relationships/hyperlink" Target="https://leetcode.com/problems/word-search/" TargetMode="External"/><Relationship Id="rId139" Type="http://schemas.openxmlformats.org/officeDocument/2006/relationships/hyperlink" Target="https://www.youtube.com/watch?v=ocDwEjRVDAk" TargetMode="External"/><Relationship Id="rId290" Type="http://schemas.openxmlformats.org/officeDocument/2006/relationships/hyperlink" Target="https://leetcode.com/problems/all-oone-data-structure/" TargetMode="External"/><Relationship Id="rId304" Type="http://schemas.openxmlformats.org/officeDocument/2006/relationships/hyperlink" Target="https://leetcode.com/problems/number-of-closed-islands/" TargetMode="External"/><Relationship Id="rId346" Type="http://schemas.openxmlformats.org/officeDocument/2006/relationships/hyperlink" Target="https://leetcode.com/problems/the-skyline-problem/" TargetMode="External"/><Relationship Id="rId85" Type="http://schemas.openxmlformats.org/officeDocument/2006/relationships/hyperlink" Target="https://leetcode.com/problems/palindromic-substrings/" TargetMode="External"/><Relationship Id="rId150" Type="http://schemas.openxmlformats.org/officeDocument/2006/relationships/hyperlink" Target="https://leetcode.com/problems/the-kth-factor-of-n/" TargetMode="External"/><Relationship Id="rId192" Type="http://schemas.openxmlformats.org/officeDocument/2006/relationships/hyperlink" Target="https://leetcode.com/problems/same-tree/" TargetMode="External"/><Relationship Id="rId206" Type="http://schemas.openxmlformats.org/officeDocument/2006/relationships/hyperlink" Target="https://leetcode.com/problems/binary-tree-level-order-traversal/" TargetMode="External"/><Relationship Id="rId248" Type="http://schemas.openxmlformats.org/officeDocument/2006/relationships/hyperlink" Target="https://leetcode.com/problems/snakes-and-ladders/" TargetMode="External"/><Relationship Id="rId12" Type="http://schemas.openxmlformats.org/officeDocument/2006/relationships/hyperlink" Target="https://www.youtube.com/watch?v=mgzcjQ1x9Mw" TargetMode="External"/><Relationship Id="rId108" Type="http://schemas.openxmlformats.org/officeDocument/2006/relationships/hyperlink" Target="https://leetcode.com/problems/super-egg-drop/" TargetMode="External"/><Relationship Id="rId315" Type="http://schemas.openxmlformats.org/officeDocument/2006/relationships/hyperlink" Target="https://leetcode.com/problems/merge-two-sorted-lists/" TargetMode="External"/><Relationship Id="rId357" Type="http://schemas.openxmlformats.org/officeDocument/2006/relationships/hyperlink" Target="https://leetcode.com/explore/learn/card/trie/" TargetMode="External"/><Relationship Id="rId54" Type="http://schemas.openxmlformats.org/officeDocument/2006/relationships/hyperlink" Target="https://leetcode.com/problems/maximum-points-you-can-obtain-from-cards/" TargetMode="External"/><Relationship Id="rId96" Type="http://schemas.openxmlformats.org/officeDocument/2006/relationships/hyperlink" Target="https://leetcode.com/problems/word-break-ii/" TargetMode="External"/><Relationship Id="rId161" Type="http://schemas.openxmlformats.org/officeDocument/2006/relationships/hyperlink" Target="https://leetcode.com/problems/restore-the-array-from-adjacent-pairs/" TargetMode="External"/><Relationship Id="rId217" Type="http://schemas.openxmlformats.org/officeDocument/2006/relationships/hyperlink" Target="https://leetcode.com/problems/serialize-and-deserialize-binary-tree/" TargetMode="External"/><Relationship Id="rId259" Type="http://schemas.openxmlformats.org/officeDocument/2006/relationships/hyperlink" Target="https://leetcode.com/problems/subarrays-with-k-different-integers/" TargetMode="External"/><Relationship Id="rId23" Type="http://schemas.openxmlformats.org/officeDocument/2006/relationships/hyperlink" Target="https://leetcode.com/problems/squares-of-a-sorted-array/" TargetMode="External"/><Relationship Id="rId119" Type="http://schemas.openxmlformats.org/officeDocument/2006/relationships/hyperlink" Target="https://leetcode.com/problems/group-anagrams/" TargetMode="External"/><Relationship Id="rId270" Type="http://schemas.openxmlformats.org/officeDocument/2006/relationships/hyperlink" Target="https://leetcode.com/problems/min-stack/" TargetMode="External"/><Relationship Id="rId326" Type="http://schemas.openxmlformats.org/officeDocument/2006/relationships/hyperlink" Target="https://leetcode.com/problems/remove-nth-node-from-end-of-list/" TargetMode="External"/><Relationship Id="rId65" Type="http://schemas.openxmlformats.org/officeDocument/2006/relationships/hyperlink" Target="https://leetcode.com/problems/largest-rectangle-in-histogram/" TargetMode="External"/><Relationship Id="rId130" Type="http://schemas.openxmlformats.org/officeDocument/2006/relationships/hyperlink" Target="https://leetcode.com/problems/valid-number/" TargetMode="External"/><Relationship Id="rId172" Type="http://schemas.openxmlformats.org/officeDocument/2006/relationships/hyperlink" Target="https://leetcode.com/problems/all-paths-from-source-to-target/" TargetMode="External"/><Relationship Id="rId228" Type="http://schemas.openxmlformats.org/officeDocument/2006/relationships/hyperlink" Target="https://leetcode.com/problems/sqrtx/" TargetMode="External"/><Relationship Id="rId281" Type="http://schemas.openxmlformats.org/officeDocument/2006/relationships/hyperlink" Target="https://leetcode.com/problems/minimum-cost-tree-from-leaf-values/" TargetMode="External"/><Relationship Id="rId337" Type="http://schemas.openxmlformats.org/officeDocument/2006/relationships/hyperlink" Target="https://leetcode.com/problems/kth-largest-element-in-an-array/" TargetMode="External"/><Relationship Id="rId34" Type="http://schemas.openxmlformats.org/officeDocument/2006/relationships/hyperlink" Target="https://www.youtube.com/watch?v=3X9-qs1Lwe4" TargetMode="External"/><Relationship Id="rId76" Type="http://schemas.openxmlformats.org/officeDocument/2006/relationships/hyperlink" Target="https://leetcode.com/problems/decode-ways/" TargetMode="External"/><Relationship Id="rId141" Type="http://schemas.openxmlformats.org/officeDocument/2006/relationships/hyperlink" Target="https://leetcode.com/problems/missing-number/" TargetMode="External"/><Relationship Id="rId7" Type="http://schemas.openxmlformats.org/officeDocument/2006/relationships/hyperlink" Target="https://leetcode.com/problems/best-time-to-buy-and-sell-stock/" TargetMode="External"/><Relationship Id="rId183" Type="http://schemas.openxmlformats.org/officeDocument/2006/relationships/hyperlink" Target="https://leetcode.com/problems/diameter-of-binary-tree/" TargetMode="External"/><Relationship Id="rId239" Type="http://schemas.openxmlformats.org/officeDocument/2006/relationships/hyperlink" Target="https://leetcode.com/problems/capacity-to-ship-packages-within-d-days/" TargetMode="External"/><Relationship Id="rId250" Type="http://schemas.openxmlformats.org/officeDocument/2006/relationships/hyperlink" Target="https://leetcode.com/problems/minimum-jumps-to-reach-home/" TargetMode="External"/><Relationship Id="rId292" Type="http://schemas.openxmlformats.org/officeDocument/2006/relationships/hyperlink" Target="https://leetcode.com/problems/employee-importance/" TargetMode="External"/><Relationship Id="rId306" Type="http://schemas.openxmlformats.org/officeDocument/2006/relationships/hyperlink" Target="https://leetcode.com/problems/find-the-city-with-the-smallest-number-of-neighbors-at-a-threshold-distance/" TargetMode="External"/><Relationship Id="rId45" Type="http://schemas.openxmlformats.org/officeDocument/2006/relationships/hyperlink" Target="https://leetcode.com/problems/game-of-life/" TargetMode="External"/><Relationship Id="rId87" Type="http://schemas.openxmlformats.org/officeDocument/2006/relationships/hyperlink" Target="https://www.youtube.com/watch?v=8BdXDakKZEs" TargetMode="External"/><Relationship Id="rId110" Type="http://schemas.openxmlformats.org/officeDocument/2006/relationships/hyperlink" Target="https://leetcode.com/problems/minimum-cost-to-cut-a-stick/" TargetMode="External"/><Relationship Id="rId348" Type="http://schemas.openxmlformats.org/officeDocument/2006/relationships/hyperlink" Target="https://leetcode.com/problems/minimum-number-of-refueling-stops/" TargetMode="External"/><Relationship Id="rId152" Type="http://schemas.openxmlformats.org/officeDocument/2006/relationships/hyperlink" Target="https://leetcode.com/problems/max-points-on-a-line/" TargetMode="External"/><Relationship Id="rId194" Type="http://schemas.openxmlformats.org/officeDocument/2006/relationships/hyperlink" Target="https://leetcode.com/problems/path-sum/" TargetMode="External"/><Relationship Id="rId208" Type="http://schemas.openxmlformats.org/officeDocument/2006/relationships/hyperlink" Target="https://leetcode.com/problems/construct-binary-tree-from-preorder-and-postorder-traversal/" TargetMode="External"/><Relationship Id="rId261" Type="http://schemas.openxmlformats.org/officeDocument/2006/relationships/hyperlink" Target="https://leetcode.com/problems/combination-sum-ii/" TargetMode="External"/><Relationship Id="rId14" Type="http://schemas.openxmlformats.org/officeDocument/2006/relationships/hyperlink" Target="https://www.youtube.com/watch?v=3gtcRtvDCpA" TargetMode="External"/><Relationship Id="rId56" Type="http://schemas.openxmlformats.org/officeDocument/2006/relationships/hyperlink" Target="https://leetcode.com/problems/max-area-of-island/" TargetMode="External"/><Relationship Id="rId317" Type="http://schemas.openxmlformats.org/officeDocument/2006/relationships/hyperlink" Target="https://leetcode.com/problems/intersection-of-two-linked-lists/" TargetMode="External"/><Relationship Id="rId359" Type="http://schemas.openxmlformats.org/officeDocument/2006/relationships/printerSettings" Target="../printerSettings/printerSettings6.bin"/><Relationship Id="rId98" Type="http://schemas.openxmlformats.org/officeDocument/2006/relationships/hyperlink" Target="https://leetcode.com/problems/maximal-rectangle/" TargetMode="External"/><Relationship Id="rId121" Type="http://schemas.openxmlformats.org/officeDocument/2006/relationships/hyperlink" Target="https://leetcode.com/problems/generate-parentheses/" TargetMode="External"/><Relationship Id="rId163" Type="http://schemas.openxmlformats.org/officeDocument/2006/relationships/hyperlink" Target="https://leetcode.com/problems/candy/" TargetMode="External"/><Relationship Id="rId219" Type="http://schemas.openxmlformats.org/officeDocument/2006/relationships/hyperlink" Target="https://leetcode.com/problems/vertical-order-traversal-of-a-binary-tree/" TargetMode="External"/><Relationship Id="rId230" Type="http://schemas.openxmlformats.org/officeDocument/2006/relationships/hyperlink" Target="https://leetcode.com/problems/count-negative-numbers-in-a-sorted-matrix/" TargetMode="External"/><Relationship Id="rId25" Type="http://schemas.openxmlformats.org/officeDocument/2006/relationships/hyperlink" Target="https://leetcode.com/problems/pascals-triangle/" TargetMode="External"/><Relationship Id="rId46" Type="http://schemas.openxmlformats.org/officeDocument/2006/relationships/hyperlink" Target="https://leetcode.com/problems/pairs-of-songs-with-total-durations-divisible-by-60/" TargetMode="External"/><Relationship Id="rId67" Type="http://schemas.openxmlformats.org/officeDocument/2006/relationships/hyperlink" Target="https://leetcode.com/problems/best-time-to-buy-and-sell-stock-iii/" TargetMode="External"/><Relationship Id="rId272" Type="http://schemas.openxmlformats.org/officeDocument/2006/relationships/hyperlink" Target="https://www.youtube.com/watch?v=TunTV2-griM" TargetMode="External"/><Relationship Id="rId293" Type="http://schemas.openxmlformats.org/officeDocument/2006/relationships/hyperlink" Target="https://leetcode.com/problems/find-the-town-judge/" TargetMode="External"/><Relationship Id="rId307" Type="http://schemas.openxmlformats.org/officeDocument/2006/relationships/hyperlink" Target="https://leetcode.com/problems/time-needed-to-inform-all-employees/" TargetMode="External"/><Relationship Id="rId328" Type="http://schemas.openxmlformats.org/officeDocument/2006/relationships/hyperlink" Target="https://leetcode.com/problems/partition-list/" TargetMode="External"/><Relationship Id="rId349" Type="http://schemas.openxmlformats.org/officeDocument/2006/relationships/hyperlink" Target="https://leetcode.com/problems/swim-in-rising-water/" TargetMode="External"/><Relationship Id="rId88" Type="http://schemas.openxmlformats.org/officeDocument/2006/relationships/hyperlink" Target="https://leetcode.com/problems/continuous-subarray-sum/" TargetMode="External"/><Relationship Id="rId111" Type="http://schemas.openxmlformats.org/officeDocument/2006/relationships/hyperlink" Target="https://leetcode.com/problems/add-strings/" TargetMode="External"/><Relationship Id="rId132" Type="http://schemas.openxmlformats.org/officeDocument/2006/relationships/hyperlink" Target="https://leetcode.com/problems/smallest-range-covering-elements-from-k-lists/" TargetMode="External"/><Relationship Id="rId153" Type="http://schemas.openxmlformats.org/officeDocument/2006/relationships/hyperlink" Target="https://leetcode.com/problems/permutation-sequence/" TargetMode="External"/><Relationship Id="rId174" Type="http://schemas.openxmlformats.org/officeDocument/2006/relationships/hyperlink" Target="https://leetcode.com/problems/house-robber-iii/" TargetMode="External"/><Relationship Id="rId195" Type="http://schemas.openxmlformats.org/officeDocument/2006/relationships/hyperlink" Target="https://leetcode.com/problems/minimum-absolute-difference-in-bst/" TargetMode="External"/><Relationship Id="rId209" Type="http://schemas.openxmlformats.org/officeDocument/2006/relationships/hyperlink" Target="https://leetcode.com/problems/unique-binary-search-trees/" TargetMode="External"/><Relationship Id="rId220" Type="http://schemas.openxmlformats.org/officeDocument/2006/relationships/hyperlink" Target="https://leetcode.com/problems/binary-tree-cameras/" TargetMode="External"/><Relationship Id="rId241" Type="http://schemas.openxmlformats.org/officeDocument/2006/relationships/hyperlink" Target="https://leetcode.com/problems/median-of-two-sorted-arrays/" TargetMode="External"/><Relationship Id="rId15" Type="http://schemas.openxmlformats.org/officeDocument/2006/relationships/hyperlink" Target="https://leetcode.com/problems/running-sum-of-1d-array/" TargetMode="External"/><Relationship Id="rId36" Type="http://schemas.openxmlformats.org/officeDocument/2006/relationships/hyperlink" Target="https://leetcode.com/problems/insert-delete-getrandom-o1/discuss/85422/AC-C%2B%2B-Solution.-Unordered_map-%2B-Vector" TargetMode="External"/><Relationship Id="rId57" Type="http://schemas.openxmlformats.org/officeDocument/2006/relationships/hyperlink" Target="https://leetcode.com/problems/find-all-duplicates-in-an-array/" TargetMode="External"/><Relationship Id="rId262" Type="http://schemas.openxmlformats.org/officeDocument/2006/relationships/hyperlink" Target="https://leetcode.com/problems/combinations/" TargetMode="External"/><Relationship Id="rId283" Type="http://schemas.openxmlformats.org/officeDocument/2006/relationships/hyperlink" Target="https://www.youtube.com/watch?v=9-TXIVEXX2w" TargetMode="External"/><Relationship Id="rId318" Type="http://schemas.openxmlformats.org/officeDocument/2006/relationships/hyperlink" Target="https://leetcode.com/problems/linked-list-cycle/" TargetMode="External"/><Relationship Id="rId339" Type="http://schemas.openxmlformats.org/officeDocument/2006/relationships/hyperlink" Target="https://leetcode.com/problems/furthest-building-you-can-reach/" TargetMode="External"/><Relationship Id="rId78" Type="http://schemas.openxmlformats.org/officeDocument/2006/relationships/hyperlink" Target="https://leetcode.com/problems/word-break/" TargetMode="External"/><Relationship Id="rId99" Type="http://schemas.openxmlformats.org/officeDocument/2006/relationships/hyperlink" Target="https://leetcode.com/problems/longest-valid-parentheses/" TargetMode="External"/><Relationship Id="rId101" Type="http://schemas.openxmlformats.org/officeDocument/2006/relationships/hyperlink" Target="https://leetcode.com/problems/minimum-difficulty-of-a-job-schedule/" TargetMode="External"/><Relationship Id="rId122" Type="http://schemas.openxmlformats.org/officeDocument/2006/relationships/hyperlink" Target="https://leetcode.com/problems/basic-calculator-ii/" TargetMode="External"/><Relationship Id="rId143" Type="http://schemas.openxmlformats.org/officeDocument/2006/relationships/hyperlink" Target="https://leetcode.com/problems/power-of-two/" TargetMode="External"/><Relationship Id="rId164" Type="http://schemas.openxmlformats.org/officeDocument/2006/relationships/hyperlink" Target="https://leetcode.com/problems/minimum-number-of-taps-to-open-to-water-a-garden/" TargetMode="External"/><Relationship Id="rId185" Type="http://schemas.openxmlformats.org/officeDocument/2006/relationships/hyperlink" Target="https://leetcode.com/problems/subtree-of-another-tree/" TargetMode="External"/><Relationship Id="rId350" Type="http://schemas.openxmlformats.org/officeDocument/2006/relationships/hyperlink" Target="https://leetcode.com/problems/shortest-path-to-get-all-keys/" TargetMode="External"/><Relationship Id="rId9" Type="http://schemas.openxmlformats.org/officeDocument/2006/relationships/hyperlink" Target="https://leetcode.com/problems/merge-sorted-array/" TargetMode="External"/><Relationship Id="rId210" Type="http://schemas.openxmlformats.org/officeDocument/2006/relationships/hyperlink" Target="https://leetcode.com/problems/recover-binary-search-tree/" TargetMode="External"/><Relationship Id="rId26" Type="http://schemas.openxmlformats.org/officeDocument/2006/relationships/hyperlink" Target="https://leetcode.com/problems/pascals-triangle/discuss/38125/Solution-in-Java" TargetMode="External"/><Relationship Id="rId231" Type="http://schemas.openxmlformats.org/officeDocument/2006/relationships/hyperlink" Target="https://leetcode.com/problems/peak-index-in-a-mountain-array/" TargetMode="External"/><Relationship Id="rId252" Type="http://schemas.openxmlformats.org/officeDocument/2006/relationships/hyperlink" Target="https://leetcode.com/problems/word-ladder-ii/" TargetMode="External"/><Relationship Id="rId273" Type="http://schemas.openxmlformats.org/officeDocument/2006/relationships/hyperlink" Target="https://leetcode.com/problems/backspace-string-compare/" TargetMode="External"/><Relationship Id="rId294" Type="http://schemas.openxmlformats.org/officeDocument/2006/relationships/hyperlink" Target="https://leetcode.com/problems/evaluate-division/" TargetMode="External"/><Relationship Id="rId308" Type="http://schemas.openxmlformats.org/officeDocument/2006/relationships/hyperlink" Target="https://leetcode.com/problems/sum-of-two-integers/discuss/84278/A-summary%3A-how-to-use-bit-manipulation-to-solve-problems-easily-and-efficiently" TargetMode="External"/><Relationship Id="rId329" Type="http://schemas.openxmlformats.org/officeDocument/2006/relationships/hyperlink" Target="https://leetcode.com/problems/remove-duplicates-from-sorted-list-ii/" TargetMode="External"/><Relationship Id="rId47" Type="http://schemas.openxmlformats.org/officeDocument/2006/relationships/hyperlink" Target="https://leetcode.com/problems/4sum/" TargetMode="External"/><Relationship Id="rId68" Type="http://schemas.openxmlformats.org/officeDocument/2006/relationships/hyperlink" Target="https://www.youtube.com/watch?v=YAWRyWJalM0" TargetMode="External"/><Relationship Id="rId89" Type="http://schemas.openxmlformats.org/officeDocument/2006/relationships/hyperlink" Target="https://leetcode.com/problems/knight-dialer/" TargetMode="External"/><Relationship Id="rId112" Type="http://schemas.openxmlformats.org/officeDocument/2006/relationships/hyperlink" Target="https://leetcode.com/problems/longest-common-prefix/" TargetMode="External"/><Relationship Id="rId133" Type="http://schemas.openxmlformats.org/officeDocument/2006/relationships/hyperlink" Target="https://leetcode.com/problems/substring-with-concatenation-of-all-words/" TargetMode="External"/><Relationship Id="rId154" Type="http://schemas.openxmlformats.org/officeDocument/2006/relationships/hyperlink" Target="https://leetcode.com/problems/number-of-digit-one/" TargetMode="External"/><Relationship Id="rId175" Type="http://schemas.openxmlformats.org/officeDocument/2006/relationships/hyperlink" Target="https://leetcode.com/problems/critical-connections-in-a-network/" TargetMode="External"/><Relationship Id="rId340" Type="http://schemas.openxmlformats.org/officeDocument/2006/relationships/hyperlink" Target="https://leetcode.com/problems/kth-smallest-element-in-a-sorted-matrix/" TargetMode="External"/><Relationship Id="rId196" Type="http://schemas.openxmlformats.org/officeDocument/2006/relationships/hyperlink" Target="https://leetcode.com/problems/sum-of-left-leaves/" TargetMode="External"/><Relationship Id="rId200" Type="http://schemas.openxmlformats.org/officeDocument/2006/relationships/hyperlink" Target="https://leetcode.com/problems/lowest-common-ancestor-of-a-binary-tree/" TargetMode="External"/><Relationship Id="rId16" Type="http://schemas.openxmlformats.org/officeDocument/2006/relationships/hyperlink" Target="https://leetcode.com/problems/running-sum-of-1d-array/discuss/686261/JavaC%2B%2BPython-Array-Time-O(N)-Space-O(1)" TargetMode="External"/><Relationship Id="rId221" Type="http://schemas.openxmlformats.org/officeDocument/2006/relationships/hyperlink" Target="https://leetcode.com/problems/sum-of-distances-in-tree/" TargetMode="External"/><Relationship Id="rId242" Type="http://schemas.openxmlformats.org/officeDocument/2006/relationships/hyperlink" Target="https://leetcode.com/problems/count-of-smaller-numbers-after-self/" TargetMode="External"/><Relationship Id="rId263" Type="http://schemas.openxmlformats.org/officeDocument/2006/relationships/hyperlink" Target="https://leetcode.com/problems/permutations-ii/" TargetMode="External"/><Relationship Id="rId284" Type="http://schemas.openxmlformats.org/officeDocument/2006/relationships/hyperlink" Target="https://leetcode.com/problems/evaluate-reverse-polish-notation/" TargetMode="External"/><Relationship Id="rId319" Type="http://schemas.openxmlformats.org/officeDocument/2006/relationships/hyperlink" Target="https://leetcode.com/problems/palindrome-linked-list/" TargetMode="External"/><Relationship Id="rId37" Type="http://schemas.openxmlformats.org/officeDocument/2006/relationships/hyperlink" Target="https://leetcode.com/problems/subarray-sum-equals-k/" TargetMode="External"/><Relationship Id="rId58" Type="http://schemas.openxmlformats.org/officeDocument/2006/relationships/hyperlink" Target="https://leetcode.com/problems/k-diff-pairs-in-an-array/" TargetMode="External"/><Relationship Id="rId79" Type="http://schemas.openxmlformats.org/officeDocument/2006/relationships/hyperlink" Target="https://www.youtube.com/watch?v=_iIK7Gu7MNo" TargetMode="External"/><Relationship Id="rId102" Type="http://schemas.openxmlformats.org/officeDocument/2006/relationships/hyperlink" Target="https://leetcode.com/problems/frog-jump/" TargetMode="External"/><Relationship Id="rId123" Type="http://schemas.openxmlformats.org/officeDocument/2006/relationships/hyperlink" Target="https://leetcode.com/problems/integer-to-roman/" TargetMode="External"/><Relationship Id="rId144" Type="http://schemas.openxmlformats.org/officeDocument/2006/relationships/hyperlink" Target="https://leetcode.com/problems/encode-and-decode-tinyurl/" TargetMode="External"/><Relationship Id="rId330" Type="http://schemas.openxmlformats.org/officeDocument/2006/relationships/hyperlink" Target="https://leetcode.com/problems/odd-even-linked-list/" TargetMode="External"/><Relationship Id="rId90" Type="http://schemas.openxmlformats.org/officeDocument/2006/relationships/hyperlink" Target="https://leetcode.com/problems/longest-increasing-subsequence/" TargetMode="External"/><Relationship Id="rId165" Type="http://schemas.openxmlformats.org/officeDocument/2006/relationships/hyperlink" Target="https://leetcode.com/problems/create-maximum-number/" TargetMode="External"/><Relationship Id="rId186" Type="http://schemas.openxmlformats.org/officeDocument/2006/relationships/hyperlink" Target="https://leetcode.com/problems/range-sum-of-bst/" TargetMode="External"/><Relationship Id="rId351" Type="http://schemas.openxmlformats.org/officeDocument/2006/relationships/hyperlink" Target="https://leetcode.com/problems/minimum-cost-to-hire-k-workers/" TargetMode="External"/><Relationship Id="rId211" Type="http://schemas.openxmlformats.org/officeDocument/2006/relationships/hyperlink" Target="https://leetcode.com/problems/populating-next-right-pointers-in-each-node/" TargetMode="External"/><Relationship Id="rId232" Type="http://schemas.openxmlformats.org/officeDocument/2006/relationships/hyperlink" Target="https://leetcode.com/problems/time-based-key-value-store/" TargetMode="External"/><Relationship Id="rId253" Type="http://schemas.openxmlformats.org/officeDocument/2006/relationships/hyperlink" Target="https://leetcode.com/problems/cut-off-trees-for-golf-event/" TargetMode="External"/><Relationship Id="rId274" Type="http://schemas.openxmlformats.org/officeDocument/2006/relationships/hyperlink" Target="https://leetcode.com/problems/implement-queue-using-stacks/" TargetMode="External"/><Relationship Id="rId295" Type="http://schemas.openxmlformats.org/officeDocument/2006/relationships/hyperlink" Target="https://leetcode.com/problems/accounts-merge/" TargetMode="External"/><Relationship Id="rId309" Type="http://schemas.openxmlformats.org/officeDocument/2006/relationships/hyperlink" Target="https://leetcode.com/problems/delete-node-in-a-linked-list/" TargetMode="External"/><Relationship Id="rId27" Type="http://schemas.openxmlformats.org/officeDocument/2006/relationships/hyperlink" Target="https://leetcode.com/problems/remove-duplicates-from-sorted-array/" TargetMode="External"/><Relationship Id="rId48" Type="http://schemas.openxmlformats.org/officeDocument/2006/relationships/hyperlink" Target="https://www.youtube.com/watch?v=UG1C-otvF2U" TargetMode="External"/><Relationship Id="rId69" Type="http://schemas.openxmlformats.org/officeDocument/2006/relationships/hyperlink" Target="https://leetcode.com/problems/max-value-of-equation/" TargetMode="External"/><Relationship Id="rId113" Type="http://schemas.openxmlformats.org/officeDocument/2006/relationships/hyperlink" Target="https://leetcode.com/problems/valid-palindrome-ii/" TargetMode="External"/><Relationship Id="rId134" Type="http://schemas.openxmlformats.org/officeDocument/2006/relationships/hyperlink" Target="https://leetcode.com/problems/reverse-integer/" TargetMode="External"/><Relationship Id="rId320" Type="http://schemas.openxmlformats.org/officeDocument/2006/relationships/hyperlink" Target="https://leetcode.com/problems/remove-linked-list-elements/" TargetMode="External"/><Relationship Id="rId80" Type="http://schemas.openxmlformats.org/officeDocument/2006/relationships/hyperlink" Target="https://leetcode.com/problems/delete-and-earn/" TargetMode="External"/><Relationship Id="rId155" Type="http://schemas.openxmlformats.org/officeDocument/2006/relationships/hyperlink" Target="https://leetcode.com/problems/task-scheduler/" TargetMode="External"/><Relationship Id="rId176" Type="http://schemas.openxmlformats.org/officeDocument/2006/relationships/hyperlink" Target="https://leetcode.com/problems/remove-invalid-parentheses/" TargetMode="External"/><Relationship Id="rId197" Type="http://schemas.openxmlformats.org/officeDocument/2006/relationships/hyperlink" Target="https://leetcode.com/problems/balanced-binary-tree/" TargetMode="External"/><Relationship Id="rId341" Type="http://schemas.openxmlformats.org/officeDocument/2006/relationships/hyperlink" Target="https://leetcode.com/problems/cheapest-flights-within-k-stops/" TargetMode="External"/><Relationship Id="rId201" Type="http://schemas.openxmlformats.org/officeDocument/2006/relationships/hyperlink" Target="https://leetcode.com/problems/binary-tree-right-side-view/" TargetMode="External"/><Relationship Id="rId222" Type="http://schemas.openxmlformats.org/officeDocument/2006/relationships/hyperlink" Target="https://leetcode.com/problems/number-of-ways-to-reconstruct-a-tree/" TargetMode="External"/><Relationship Id="rId243" Type="http://schemas.openxmlformats.org/officeDocument/2006/relationships/hyperlink" Target="https://leetcode.com/problems/max-sum-of-rectangle-no-larger-than-k/" TargetMode="External"/><Relationship Id="rId264" Type="http://schemas.openxmlformats.org/officeDocument/2006/relationships/hyperlink" Target="https://leetcode.com/problems/subsets-ii/" TargetMode="External"/><Relationship Id="rId285" Type="http://schemas.openxmlformats.org/officeDocument/2006/relationships/hyperlink" Target="https://leetcode.com/problems/lru-cache/" TargetMode="External"/><Relationship Id="rId17" Type="http://schemas.openxmlformats.org/officeDocument/2006/relationships/hyperlink" Target="https://leetcode.com/problems/find-pivot-index/" TargetMode="External"/><Relationship Id="rId38" Type="http://schemas.openxmlformats.org/officeDocument/2006/relationships/hyperlink" Target="https://leetcode.com/problems/subarray-sum-equals-k/discuss/301242/General-summary-of-what-kind-of-problem-can-cannot-solved-by-Two-Pointers" TargetMode="External"/><Relationship Id="rId59" Type="http://schemas.openxmlformats.org/officeDocument/2006/relationships/hyperlink" Target="https://leetcode.com/problems/subsets/" TargetMode="External"/><Relationship Id="rId103" Type="http://schemas.openxmlformats.org/officeDocument/2006/relationships/hyperlink" Target="https://leetcode.com/problems/best-time-to-buy-and-sell-stock-iv/" TargetMode="External"/><Relationship Id="rId124" Type="http://schemas.openxmlformats.org/officeDocument/2006/relationships/hyperlink" Target="https://leetcode.com/problems/reverse-words-in-a-string/" TargetMode="External"/><Relationship Id="rId310" Type="http://schemas.openxmlformats.org/officeDocument/2006/relationships/hyperlink" Target="https://leetcode.com/problems/middle-of-the-linked-list/" TargetMode="External"/><Relationship Id="rId70" Type="http://schemas.openxmlformats.org/officeDocument/2006/relationships/hyperlink" Target="https://www.youtube.com/watch?v=hOTpn8jE9jI" TargetMode="External"/><Relationship Id="rId91" Type="http://schemas.openxmlformats.org/officeDocument/2006/relationships/hyperlink" Target="https://leetcode.com/problems/unique-paths/" TargetMode="External"/><Relationship Id="rId145" Type="http://schemas.openxmlformats.org/officeDocument/2006/relationships/hyperlink" Target="https://leetcode.com/problems/string-to-integer-atoi/" TargetMode="External"/><Relationship Id="rId166" Type="http://schemas.openxmlformats.org/officeDocument/2006/relationships/hyperlink" Target="https://leetcode.com/problems/letter-combinations-of-a-phone-number/" TargetMode="External"/><Relationship Id="rId187" Type="http://schemas.openxmlformats.org/officeDocument/2006/relationships/hyperlink" Target="https://leetcode.com/problems/symmetric-tree/" TargetMode="External"/><Relationship Id="rId331" Type="http://schemas.openxmlformats.org/officeDocument/2006/relationships/hyperlink" Target="https://leetcode.com/problems/sort-list/" TargetMode="External"/><Relationship Id="rId352" Type="http://schemas.openxmlformats.org/officeDocument/2006/relationships/hyperlink" Target="https://leetcode.com/problems/k-th-smallest-prime-fraction/" TargetMode="External"/><Relationship Id="rId1" Type="http://schemas.openxmlformats.org/officeDocument/2006/relationships/hyperlink" Target="https://www.youtube.com/c/leadcoding" TargetMode="External"/><Relationship Id="rId212" Type="http://schemas.openxmlformats.org/officeDocument/2006/relationships/hyperlink" Target="https://leetcode.com/problems/flatten-binary-tree-to-linked-list/" TargetMode="External"/><Relationship Id="rId233" Type="http://schemas.openxmlformats.org/officeDocument/2006/relationships/hyperlink" Target="https://leetcode.com/problems/search-in-rotated-sorted-array/" TargetMode="External"/><Relationship Id="rId254" Type="http://schemas.openxmlformats.org/officeDocument/2006/relationships/hyperlink" Target="https://leetcode.com/problems/reachable-nodes-in-subdivided-graph/" TargetMode="External"/><Relationship Id="rId28" Type="http://schemas.openxmlformats.org/officeDocument/2006/relationships/hyperlink" Target="https://leetcode.com/problems/remove-duplicates-from-sorted-array/discuss/11782/Share-my-clean-C%2B%2B-code" TargetMode="External"/><Relationship Id="rId49" Type="http://schemas.openxmlformats.org/officeDocument/2006/relationships/hyperlink" Target="https://leetcode.com/problems/find-the-duplicate-number/" TargetMode="External"/><Relationship Id="rId114" Type="http://schemas.openxmlformats.org/officeDocument/2006/relationships/hyperlink" Target="https://leetcode.com/problems/roman-to-integer/" TargetMode="External"/><Relationship Id="rId275" Type="http://schemas.openxmlformats.org/officeDocument/2006/relationships/hyperlink" Target="https://www.youtube.com/watch?v=B9bSSOnc0CQ" TargetMode="External"/><Relationship Id="rId296" Type="http://schemas.openxmlformats.org/officeDocument/2006/relationships/hyperlink" Target="https://leetcode.com/problems/network-delay-time/" TargetMode="External"/><Relationship Id="rId300" Type="http://schemas.openxmlformats.org/officeDocument/2006/relationships/hyperlink" Target="https://leetcode.com/problems/most-stones-removed-with-same-row-or-column/" TargetMode="External"/><Relationship Id="rId60" Type="http://schemas.openxmlformats.org/officeDocument/2006/relationships/hyperlink" Target="https://www.youtube.com/watch?v=6BPurabdAl4" TargetMode="External"/><Relationship Id="rId81" Type="http://schemas.openxmlformats.org/officeDocument/2006/relationships/hyperlink" Target="https://leetcode.com/problems/maximal-square/" TargetMode="External"/><Relationship Id="rId135" Type="http://schemas.openxmlformats.org/officeDocument/2006/relationships/hyperlink" Target="https://leetcode.com/problems/add-binary/" TargetMode="External"/><Relationship Id="rId156" Type="http://schemas.openxmlformats.org/officeDocument/2006/relationships/hyperlink" Target="https://leetcode.com/problems/gas-station/" TargetMode="External"/><Relationship Id="rId177" Type="http://schemas.openxmlformats.org/officeDocument/2006/relationships/hyperlink" Target="https://leetcode.com/problems/longest-increasing-path-in-a-matrix/" TargetMode="External"/><Relationship Id="rId198" Type="http://schemas.openxmlformats.org/officeDocument/2006/relationships/hyperlink" Target="https://leetcode.com/problems/binary-tree-inorder-traversal/" TargetMode="External"/><Relationship Id="rId321" Type="http://schemas.openxmlformats.org/officeDocument/2006/relationships/hyperlink" Target="https://leetcode.com/problems/add-two-numbers/" TargetMode="External"/><Relationship Id="rId342" Type="http://schemas.openxmlformats.org/officeDocument/2006/relationships/hyperlink" Target="https://leetcode.com/problems/find-the-most-competitive-subsequence/" TargetMode="External"/><Relationship Id="rId202" Type="http://schemas.openxmlformats.org/officeDocument/2006/relationships/hyperlink" Target="https://leetcode.com/problems/all-nodes-distance-k-in-binary-tree/" TargetMode="External"/><Relationship Id="rId223" Type="http://schemas.openxmlformats.org/officeDocument/2006/relationships/hyperlink" Target="https://leetcode.com/problems/redundant-connection-ii/" TargetMode="External"/><Relationship Id="rId244" Type="http://schemas.openxmlformats.org/officeDocument/2006/relationships/hyperlink" Target="https://leetcode.com/problems/split-array-largest-sum/" TargetMode="External"/><Relationship Id="rId18" Type="http://schemas.openxmlformats.org/officeDocument/2006/relationships/hyperlink" Target="https://leetcode.com/problems/find-pivot-index/discuss/411318/Java%3A-beats100-1ms-easy-understanding-solution" TargetMode="External"/><Relationship Id="rId39" Type="http://schemas.openxmlformats.org/officeDocument/2006/relationships/hyperlink" Target="https://leetcode.com/problems/next-permutation/" TargetMode="External"/><Relationship Id="rId265" Type="http://schemas.openxmlformats.org/officeDocument/2006/relationships/hyperlink" Target="https://leetcode.com/problems/beautiful-arrangement/" TargetMode="External"/><Relationship Id="rId286" Type="http://schemas.openxmlformats.org/officeDocument/2006/relationships/hyperlink" Target="https://leetcode.com/problems/find-median-from-data-stream/" TargetMode="External"/><Relationship Id="rId50" Type="http://schemas.openxmlformats.org/officeDocument/2006/relationships/hyperlink" Target="https://leetcode.com/problems/combination-sum/" TargetMode="External"/><Relationship Id="rId104" Type="http://schemas.openxmlformats.org/officeDocument/2006/relationships/hyperlink" Target="https://www.youtube.com/watch?v=mFwf1YbH-Jk" TargetMode="External"/><Relationship Id="rId125" Type="http://schemas.openxmlformats.org/officeDocument/2006/relationships/hyperlink" Target="https://leetcode.com/problems/simplify-path/" TargetMode="External"/><Relationship Id="rId146" Type="http://schemas.openxmlformats.org/officeDocument/2006/relationships/hyperlink" Target="https://leetcode.com/problems/multiply-strings/" TargetMode="External"/><Relationship Id="rId167" Type="http://schemas.openxmlformats.org/officeDocument/2006/relationships/hyperlink" Target="https://leetcode.com/problems/course-schedule-ii/" TargetMode="External"/><Relationship Id="rId188" Type="http://schemas.openxmlformats.org/officeDocument/2006/relationships/hyperlink" Target="https://leetcode.com/problems/convert-sorted-array-to-binary-search-tree/" TargetMode="External"/><Relationship Id="rId311" Type="http://schemas.openxmlformats.org/officeDocument/2006/relationships/hyperlink" Target="https://leetcode.com/problems/convert-binary-number-in-a-linked-list-to-integer/" TargetMode="External"/><Relationship Id="rId332" Type="http://schemas.openxmlformats.org/officeDocument/2006/relationships/hyperlink" Target="https://leetcode.com/problems/swap-nodes-in-pairs/" TargetMode="External"/><Relationship Id="rId353" Type="http://schemas.openxmlformats.org/officeDocument/2006/relationships/hyperlink" Target="https://leetcode.com/problems/longest-substring-with-at-least-k-repeating-characters/" TargetMode="External"/><Relationship Id="rId71" Type="http://schemas.openxmlformats.org/officeDocument/2006/relationships/hyperlink" Target="https://leetcode.com/problems/maximum-subarray/" TargetMode="External"/><Relationship Id="rId92" Type="http://schemas.openxmlformats.org/officeDocument/2006/relationships/hyperlink" Target="https://leetcode.com/problems/count-square-submatrices-with-all-ones/" TargetMode="External"/><Relationship Id="rId213" Type="http://schemas.openxmlformats.org/officeDocument/2006/relationships/hyperlink" Target="https://leetcode.com/problems/maximum-width-of-binary-tree/" TargetMode="External"/><Relationship Id="rId234" Type="http://schemas.openxmlformats.org/officeDocument/2006/relationships/hyperlink" Target="https://leetcode.com/problems/powx-n/" TargetMode="External"/><Relationship Id="rId2" Type="http://schemas.openxmlformats.org/officeDocument/2006/relationships/hyperlink" Target="https://youtu.be/NXQi_g1pVqI" TargetMode="External"/><Relationship Id="rId29" Type="http://schemas.openxmlformats.org/officeDocument/2006/relationships/hyperlink" Target="https://leetcode.com/problems/merge-intervals/" TargetMode="External"/><Relationship Id="rId255" Type="http://schemas.openxmlformats.org/officeDocument/2006/relationships/hyperlink" Target="https://leetcode.com/problems/partition-labels/" TargetMode="External"/><Relationship Id="rId276" Type="http://schemas.openxmlformats.org/officeDocument/2006/relationships/hyperlink" Target="https://leetcode.com/problems/implement-stack-using-queues/" TargetMode="External"/><Relationship Id="rId297" Type="http://schemas.openxmlformats.org/officeDocument/2006/relationships/hyperlink" Target="https://leetcode.com/problems/find-eventual-safe-states/" TargetMode="External"/><Relationship Id="rId40" Type="http://schemas.openxmlformats.org/officeDocument/2006/relationships/hyperlink" Target="https://leetcode.com/problems/spiral-matrix/" TargetMode="External"/><Relationship Id="rId115" Type="http://schemas.openxmlformats.org/officeDocument/2006/relationships/hyperlink" Target="https://leetcode.com/problems/implement-strstr/" TargetMode="External"/><Relationship Id="rId136" Type="http://schemas.openxmlformats.org/officeDocument/2006/relationships/hyperlink" Target="https://leetcode.com/problems/palindrome-number/" TargetMode="External"/><Relationship Id="rId157" Type="http://schemas.openxmlformats.org/officeDocument/2006/relationships/hyperlink" Target="https://leetcode.com/problems/minimum-deletion-cost-to-avoid-repeating-letters/" TargetMode="External"/><Relationship Id="rId178" Type="http://schemas.openxmlformats.org/officeDocument/2006/relationships/hyperlink" Target="https://leetcode.com/problems/concatenated-words/" TargetMode="External"/><Relationship Id="rId301" Type="http://schemas.openxmlformats.org/officeDocument/2006/relationships/hyperlink" Target="https://leetcode.com/problems/regions-cut-by-slashes/" TargetMode="External"/><Relationship Id="rId322" Type="http://schemas.openxmlformats.org/officeDocument/2006/relationships/hyperlink" Target="https://leetcode.com/problems/copy-list-with-random-pointer/" TargetMode="External"/><Relationship Id="rId343" Type="http://schemas.openxmlformats.org/officeDocument/2006/relationships/hyperlink" Target="https://leetcode.com/problems/ugly-number-ii/" TargetMode="External"/><Relationship Id="rId61" Type="http://schemas.openxmlformats.org/officeDocument/2006/relationships/hyperlink" Target="https://leetcode.com/problems/invalid-transactions/" TargetMode="External"/><Relationship Id="rId82" Type="http://schemas.openxmlformats.org/officeDocument/2006/relationships/hyperlink" Target="https://leetcode.com/problems/coin-change/" TargetMode="External"/><Relationship Id="rId199" Type="http://schemas.openxmlformats.org/officeDocument/2006/relationships/hyperlink" Target="https://leetcode.com/problems/count-good-nodes-in-binary-tree/" TargetMode="External"/><Relationship Id="rId203" Type="http://schemas.openxmlformats.org/officeDocument/2006/relationships/hyperlink" Target="https://leetcode.com/problems/validate-binary-search-tree/" TargetMode="External"/><Relationship Id="rId19" Type="http://schemas.openxmlformats.org/officeDocument/2006/relationships/hyperlink" Target="https://leetcode.com/problems/majority-element/" TargetMode="External"/><Relationship Id="rId224" Type="http://schemas.openxmlformats.org/officeDocument/2006/relationships/hyperlink" Target="https://leetcode.com/problems/verifying-an-alien-dictionary/" TargetMode="External"/><Relationship Id="rId245" Type="http://schemas.openxmlformats.org/officeDocument/2006/relationships/hyperlink" Target="https://leetcode.com/problems/shortest-subarray-with-sum-at-least-k/" TargetMode="External"/><Relationship Id="rId266" Type="http://schemas.openxmlformats.org/officeDocument/2006/relationships/hyperlink" Target="https://leetcode.com/problems/subsets/" TargetMode="External"/><Relationship Id="rId287" Type="http://schemas.openxmlformats.org/officeDocument/2006/relationships/hyperlink" Target="https://leetcode.com/problems/design-underground-system/" TargetMode="External"/><Relationship Id="rId30" Type="http://schemas.openxmlformats.org/officeDocument/2006/relationships/hyperlink" Target="https://leetcode.com/problems/merge-intervals/discuss/21222/A-simple-Java-solution" TargetMode="External"/><Relationship Id="rId105" Type="http://schemas.openxmlformats.org/officeDocument/2006/relationships/hyperlink" Target="https://leetcode.com/problems/burst-balloons/" TargetMode="External"/><Relationship Id="rId126" Type="http://schemas.openxmlformats.org/officeDocument/2006/relationships/hyperlink" Target="https://leetcode.com/problems/zigzag-conversion/" TargetMode="External"/><Relationship Id="rId147" Type="http://schemas.openxmlformats.org/officeDocument/2006/relationships/hyperlink" Target="https://leetcode.com/problems/angle-between-hands-of-a-clock/" TargetMode="External"/><Relationship Id="rId168" Type="http://schemas.openxmlformats.org/officeDocument/2006/relationships/hyperlink" Target="https://leetcode.com/problems/decode-string/" TargetMode="External"/><Relationship Id="rId312" Type="http://schemas.openxmlformats.org/officeDocument/2006/relationships/hyperlink" Target="https://leetcode.com/problems/design-hashset/" TargetMode="External"/><Relationship Id="rId333" Type="http://schemas.openxmlformats.org/officeDocument/2006/relationships/hyperlink" Target="https://leetcode.com/problems/rotate-list/" TargetMode="External"/><Relationship Id="rId354" Type="http://schemas.openxmlformats.org/officeDocument/2006/relationships/hyperlink" Target="https://leetcode.com/problems/max-consecutive-ones-iii/" TargetMode="External"/><Relationship Id="rId51" Type="http://schemas.openxmlformats.org/officeDocument/2006/relationships/hyperlink" Target="https://www.youtube.com/watch?v=yEAHwSS8HN0" TargetMode="External"/><Relationship Id="rId72" Type="http://schemas.openxmlformats.org/officeDocument/2006/relationships/hyperlink" Target="https://leetcode.com/problems/climbing-stairs" TargetMode="External"/><Relationship Id="rId93" Type="http://schemas.openxmlformats.org/officeDocument/2006/relationships/hyperlink" Target="https://leetcode.com/problems/range-sum-query-2d-immutable/" TargetMode="External"/><Relationship Id="rId189" Type="http://schemas.openxmlformats.org/officeDocument/2006/relationships/hyperlink" Target="https://leetcode.com/problems/merge-two-binary-trees/" TargetMode="External"/><Relationship Id="rId3" Type="http://schemas.openxmlformats.org/officeDocument/2006/relationships/hyperlink" Target="https://t.me/LeadCoding" TargetMode="External"/><Relationship Id="rId214" Type="http://schemas.openxmlformats.org/officeDocument/2006/relationships/hyperlink" Target="https://leetcode.com/problems/unique-binary-search-trees-ii/" TargetMode="External"/><Relationship Id="rId235" Type="http://schemas.openxmlformats.org/officeDocument/2006/relationships/hyperlink" Target="https://leetcode.com/problems/find-first-and-last-position-of-element-in-sorted-array/" TargetMode="External"/><Relationship Id="rId256" Type="http://schemas.openxmlformats.org/officeDocument/2006/relationships/hyperlink" Target="https://leetcode.com/problems/sort-colors/" TargetMode="External"/><Relationship Id="rId277" Type="http://schemas.openxmlformats.org/officeDocument/2006/relationships/hyperlink" Target="https://leetcode.com/problems/implement-stack-using-queues/" TargetMode="External"/><Relationship Id="rId298" Type="http://schemas.openxmlformats.org/officeDocument/2006/relationships/hyperlink" Target="https://leetcode.com/problems/keys-and-rooms/" TargetMode="External"/><Relationship Id="rId116" Type="http://schemas.openxmlformats.org/officeDocument/2006/relationships/hyperlink" Target="https://leetcode.com/problems/longest-substring-without-repeating-characters/" TargetMode="External"/><Relationship Id="rId137" Type="http://schemas.openxmlformats.org/officeDocument/2006/relationships/hyperlink" Target="https://leetcode.com/problems/minimum-moves-to-equal-array-elements/" TargetMode="External"/><Relationship Id="rId158" Type="http://schemas.openxmlformats.org/officeDocument/2006/relationships/hyperlink" Target="https://leetcode.com/problems/maximum-number-of-events-that-can-be-attended/" TargetMode="External"/><Relationship Id="rId302" Type="http://schemas.openxmlformats.org/officeDocument/2006/relationships/hyperlink" Target="https://leetcode.com/problems/satisfiability-of-equality-equations/" TargetMode="External"/><Relationship Id="rId323" Type="http://schemas.openxmlformats.org/officeDocument/2006/relationships/hyperlink" Target="https://leetcode.com/problems/add-two-numbers-ii/" TargetMode="External"/><Relationship Id="rId344" Type="http://schemas.openxmlformats.org/officeDocument/2006/relationships/hyperlink" Target="https://leetcode.com/problems/merge-k-sorted-lists/" TargetMode="External"/><Relationship Id="rId20" Type="http://schemas.openxmlformats.org/officeDocument/2006/relationships/hyperlink" Target="https://www.youtube.com/watch?v=PqU48t80rn8" TargetMode="External"/><Relationship Id="rId41" Type="http://schemas.openxmlformats.org/officeDocument/2006/relationships/hyperlink" Target="https://leetcode.com/problems/container-with-most-water/" TargetMode="External"/><Relationship Id="rId62" Type="http://schemas.openxmlformats.org/officeDocument/2006/relationships/hyperlink" Target="https://leetcode.com/problems/jump-game/" TargetMode="External"/><Relationship Id="rId83" Type="http://schemas.openxmlformats.org/officeDocument/2006/relationships/hyperlink" Target="https://leetcode.com/problems/maximum-product-subarray/" TargetMode="External"/><Relationship Id="rId179" Type="http://schemas.openxmlformats.org/officeDocument/2006/relationships/hyperlink" Target="https://leetcode.com/problems/making-a-large-island/" TargetMode="External"/><Relationship Id="rId190" Type="http://schemas.openxmlformats.org/officeDocument/2006/relationships/hyperlink" Target="https://leetcode.com/problems/maximum-depth-of-binary-tree/" TargetMode="External"/><Relationship Id="rId204" Type="http://schemas.openxmlformats.org/officeDocument/2006/relationships/hyperlink" Target="https://leetcode.com/problems/binary-tree-zigzag-level-order-traversal/" TargetMode="External"/><Relationship Id="rId225" Type="http://schemas.openxmlformats.org/officeDocument/2006/relationships/hyperlink" Target="https://leetcode.com/problems/design-hashmap/" TargetMode="External"/><Relationship Id="rId246" Type="http://schemas.openxmlformats.org/officeDocument/2006/relationships/hyperlink" Target="https://leetcode.com/problems/number-of-islands/" TargetMode="External"/><Relationship Id="rId267" Type="http://schemas.openxmlformats.org/officeDocument/2006/relationships/hyperlink" Target="https://leetcode.com/problems/sudoku-solver/" TargetMode="External"/><Relationship Id="rId288" Type="http://schemas.openxmlformats.org/officeDocument/2006/relationships/hyperlink" Target="https://leetcode.com/problems/lfu-cache/" TargetMode="External"/><Relationship Id="rId106" Type="http://schemas.openxmlformats.org/officeDocument/2006/relationships/hyperlink" Target="https://leetcode.com/problems/minimum-cost-to-merge-stones/" TargetMode="External"/><Relationship Id="rId127" Type="http://schemas.openxmlformats.org/officeDocument/2006/relationships/hyperlink" Target="https://leetcode.com/problems/text-justification/" TargetMode="External"/><Relationship Id="rId313" Type="http://schemas.openxmlformats.org/officeDocument/2006/relationships/hyperlink" Target="https://leetcode.com/problems/design-hashmap/" TargetMode="External"/><Relationship Id="rId10" Type="http://schemas.openxmlformats.org/officeDocument/2006/relationships/hyperlink" Target="https://www.youtube.com/watch?v=FyzWXlSMNoI" TargetMode="External"/><Relationship Id="rId31" Type="http://schemas.openxmlformats.org/officeDocument/2006/relationships/hyperlink" Target="https://leetcode.com/problems/3sum/" TargetMode="External"/><Relationship Id="rId52" Type="http://schemas.openxmlformats.org/officeDocument/2006/relationships/hyperlink" Target="https://leetcode.com/problems/jump-game-ii/" TargetMode="External"/><Relationship Id="rId73" Type="http://schemas.openxmlformats.org/officeDocument/2006/relationships/hyperlink" Target="https://leetcode.com/problems/divisor-game/" TargetMode="External"/><Relationship Id="rId94" Type="http://schemas.openxmlformats.org/officeDocument/2006/relationships/hyperlink" Target="https://leetcode.com/problems/longest-arithmetic-subsequence/" TargetMode="External"/><Relationship Id="rId148" Type="http://schemas.openxmlformats.org/officeDocument/2006/relationships/hyperlink" Target="https://leetcode.com/problems/integer-break/" TargetMode="External"/><Relationship Id="rId169" Type="http://schemas.openxmlformats.org/officeDocument/2006/relationships/hyperlink" Target="https://leetcode.com/problems/number-of-provinces/" TargetMode="External"/><Relationship Id="rId334" Type="http://schemas.openxmlformats.org/officeDocument/2006/relationships/hyperlink" Target="https://leetcode.com/problems/merge-k-sorted-lists/" TargetMode="External"/><Relationship Id="rId355" Type="http://schemas.openxmlformats.org/officeDocument/2006/relationships/hyperlink" Target="https://leetcode.com/problems/grumpy-bookstore-owner/" TargetMode="External"/><Relationship Id="rId4" Type="http://schemas.openxmlformats.org/officeDocument/2006/relationships/hyperlink" Target="https://www.youtube.com/playlist?list=PLKZaSt2df1gyhfCL29mX2a34Wo-S4ZthH" TargetMode="External"/><Relationship Id="rId180" Type="http://schemas.openxmlformats.org/officeDocument/2006/relationships/hyperlink" Target="https://leetcode.com/problems/contain-virus/" TargetMode="External"/><Relationship Id="rId215" Type="http://schemas.openxmlformats.org/officeDocument/2006/relationships/hyperlink" Target="https://leetcode.com/problems/kth-smallest-element-in-a-bst/" TargetMode="External"/><Relationship Id="rId236" Type="http://schemas.openxmlformats.org/officeDocument/2006/relationships/hyperlink" Target="https://leetcode.com/problems/find-peak-element/" TargetMode="External"/><Relationship Id="rId257" Type="http://schemas.openxmlformats.org/officeDocument/2006/relationships/hyperlink" Target="https://leetcode.com/problems/longest-repeating-character-replacement/" TargetMode="External"/><Relationship Id="rId278" Type="http://schemas.openxmlformats.org/officeDocument/2006/relationships/hyperlink" Target="https://leetcode.com/problems/daily-temperatures/" TargetMode="External"/><Relationship Id="rId303" Type="http://schemas.openxmlformats.org/officeDocument/2006/relationships/hyperlink" Target="https://leetcode.com/problems/as-far-from-land-as-possible/" TargetMode="External"/><Relationship Id="rId42" Type="http://schemas.openxmlformats.org/officeDocument/2006/relationships/hyperlink" Target="https://leetcode.com/problems/rotate-image/" TargetMode="External"/><Relationship Id="rId84" Type="http://schemas.openxmlformats.org/officeDocument/2006/relationships/hyperlink" Target="https://leetcode.com/problems/maximum-length-of-repeated-subarray/" TargetMode="External"/><Relationship Id="rId138" Type="http://schemas.openxmlformats.org/officeDocument/2006/relationships/hyperlink" Target="https://leetcode.com/problems/happy-number/" TargetMode="External"/><Relationship Id="rId345" Type="http://schemas.openxmlformats.org/officeDocument/2006/relationships/hyperlink" Target="https://leetcode.com/problems/sliding-window-maximum/" TargetMode="External"/><Relationship Id="rId191" Type="http://schemas.openxmlformats.org/officeDocument/2006/relationships/hyperlink" Target="https://leetcode.com/problems/binary-tree-paths/" TargetMode="External"/><Relationship Id="rId205" Type="http://schemas.openxmlformats.org/officeDocument/2006/relationships/hyperlink" Target="https://leetcode.com/problems/binary-search-tree-iterator/" TargetMode="External"/><Relationship Id="rId247" Type="http://schemas.openxmlformats.org/officeDocument/2006/relationships/hyperlink" Target="https://leetcode.com/problems/rotting-oranges/" TargetMode="External"/><Relationship Id="rId107" Type="http://schemas.openxmlformats.org/officeDocument/2006/relationships/hyperlink" Target="https://leetcode.com/problems/minimum-insertion-steps-to-make-a-string-palindrome/" TargetMode="External"/><Relationship Id="rId289" Type="http://schemas.openxmlformats.org/officeDocument/2006/relationships/hyperlink" Target="https://leetcode.com/problems/tweet-counts-per-frequency/" TargetMode="External"/><Relationship Id="rId11" Type="http://schemas.openxmlformats.org/officeDocument/2006/relationships/hyperlink" Target="https://leetcode.com/problems/move-zeroes/" TargetMode="External"/><Relationship Id="rId53" Type="http://schemas.openxmlformats.org/officeDocument/2006/relationships/hyperlink" Target="https://www.youtube.com/watch?v=1DkVU2i3sOA" TargetMode="External"/><Relationship Id="rId149" Type="http://schemas.openxmlformats.org/officeDocument/2006/relationships/hyperlink" Target="https://leetcode.com/problems/valid-square/" TargetMode="External"/><Relationship Id="rId314" Type="http://schemas.openxmlformats.org/officeDocument/2006/relationships/hyperlink" Target="https://leetcode.com/problems/reverse-linked-list/" TargetMode="External"/><Relationship Id="rId356" Type="http://schemas.openxmlformats.org/officeDocument/2006/relationships/hyperlink" Target="https://leetcode.com/problems/sliding-window-median/" TargetMode="External"/><Relationship Id="rId95" Type="http://schemas.openxmlformats.org/officeDocument/2006/relationships/hyperlink" Target="https://leetcode.com/problems/trapping-rain-water/" TargetMode="External"/><Relationship Id="rId160" Type="http://schemas.openxmlformats.org/officeDocument/2006/relationships/hyperlink" Target="https://leetcode.com/problems/remove-k-digits/" TargetMode="External"/><Relationship Id="rId216" Type="http://schemas.openxmlformats.org/officeDocument/2006/relationships/hyperlink" Target="https://leetcode.com/problems/redundant-connection/" TargetMode="External"/><Relationship Id="rId258" Type="http://schemas.openxmlformats.org/officeDocument/2006/relationships/hyperlink" Target="https://leetcode.com/problems/maximum-number-of-visible-points/" TargetMode="External"/><Relationship Id="rId22" Type="http://schemas.openxmlformats.org/officeDocument/2006/relationships/hyperlink" Target="https://www.youtube.com/watch?v=MyFe2W2nIEE&amp;list=PLKZaSt2df1gxtem7J8QqY8m2bHliz8mPt" TargetMode="External"/><Relationship Id="rId64" Type="http://schemas.openxmlformats.org/officeDocument/2006/relationships/hyperlink" Target="https://leetcode.com/problems/first-missing-positive/" TargetMode="External"/><Relationship Id="rId118" Type="http://schemas.openxmlformats.org/officeDocument/2006/relationships/hyperlink" Target="https://leetcode.com/problems/longest-palindromic-substring/" TargetMode="External"/><Relationship Id="rId325" Type="http://schemas.openxmlformats.org/officeDocument/2006/relationships/hyperlink" Target="https://leetcode.com/problems/reorder-list/" TargetMode="External"/><Relationship Id="rId171" Type="http://schemas.openxmlformats.org/officeDocument/2006/relationships/hyperlink" Target="https://leetcode.com/problems/shortest-bridge/" TargetMode="External"/><Relationship Id="rId227" Type="http://schemas.openxmlformats.org/officeDocument/2006/relationships/hyperlink" Target="https://leetcode.com/problems/design-twitter/" TargetMode="External"/><Relationship Id="rId269" Type="http://schemas.openxmlformats.org/officeDocument/2006/relationships/hyperlink" Target="https://leetcode.com/problems/unique-paths-iii/" TargetMode="External"/><Relationship Id="rId33" Type="http://schemas.openxmlformats.org/officeDocument/2006/relationships/hyperlink" Target="https://leetcode.com/problems/product-of-array-except-self/" TargetMode="External"/><Relationship Id="rId129" Type="http://schemas.openxmlformats.org/officeDocument/2006/relationships/hyperlink" Target="https://leetcode.com/problems/minimum-window-substring/" TargetMode="External"/><Relationship Id="rId280" Type="http://schemas.openxmlformats.org/officeDocument/2006/relationships/hyperlink" Target="https://leetcode.com/problems/online-stock-span/" TargetMode="External"/><Relationship Id="rId336" Type="http://schemas.openxmlformats.org/officeDocument/2006/relationships/hyperlink" Target="https://leetcode.com/problems/k-closest-points-to-origin/" TargetMode="External"/><Relationship Id="rId75" Type="http://schemas.openxmlformats.org/officeDocument/2006/relationships/hyperlink" Target="https://leetcode.com/problems/counting-bits/" TargetMode="External"/><Relationship Id="rId140" Type="http://schemas.openxmlformats.org/officeDocument/2006/relationships/hyperlink" Target="https://leetcode.com/problems/excel-sheet-column-title/" TargetMode="External"/><Relationship Id="rId182" Type="http://schemas.openxmlformats.org/officeDocument/2006/relationships/hyperlink" Target="https://leetcode.com/problems/remove-boxes/" TargetMode="External"/><Relationship Id="rId6" Type="http://schemas.openxmlformats.org/officeDocument/2006/relationships/hyperlink" Target="https://www.youtube.com/watch?v=o2WOhGSfx_8" TargetMode="External"/><Relationship Id="rId238" Type="http://schemas.openxmlformats.org/officeDocument/2006/relationships/hyperlink" Target="https://leetcode.com/problems/divide-two-integers/" TargetMode="External"/><Relationship Id="rId291" Type="http://schemas.openxmlformats.org/officeDocument/2006/relationships/hyperlink" Target="https://leetcode.com/problems/design-browser-history/" TargetMode="External"/><Relationship Id="rId305" Type="http://schemas.openxmlformats.org/officeDocument/2006/relationships/hyperlink" Target="https://leetcode.com/problems/number-of-operations-to-make-network-connected/" TargetMode="External"/><Relationship Id="rId347" Type="http://schemas.openxmlformats.org/officeDocument/2006/relationships/hyperlink" Target="https://leetcode.com/problems/trapping-rain-water-ii/" TargetMode="External"/><Relationship Id="rId44" Type="http://schemas.openxmlformats.org/officeDocument/2006/relationships/hyperlink" Target="https://leetcode.com/problems/3sum-closest/" TargetMode="External"/><Relationship Id="rId86" Type="http://schemas.openxmlformats.org/officeDocument/2006/relationships/hyperlink" Target="https://leetcode.com/problems/house-robber/" TargetMode="External"/><Relationship Id="rId151" Type="http://schemas.openxmlformats.org/officeDocument/2006/relationships/hyperlink" Target="https://leetcode.com/problems/basic-calculator/" TargetMode="External"/><Relationship Id="rId193" Type="http://schemas.openxmlformats.org/officeDocument/2006/relationships/hyperlink" Target="https://leetcode.com/problems/lowest-common-ancestor-of-a-binary-search-tree/" TargetMode="External"/><Relationship Id="rId207" Type="http://schemas.openxmlformats.org/officeDocument/2006/relationships/hyperlink" Target="https://leetcode.com/problems/path-sum-iii/" TargetMode="External"/><Relationship Id="rId249" Type="http://schemas.openxmlformats.org/officeDocument/2006/relationships/hyperlink" Target="https://leetcode.com/problems/is-graph-bipartite/" TargetMode="External"/><Relationship Id="rId13" Type="http://schemas.openxmlformats.org/officeDocument/2006/relationships/hyperlink" Target="https://leetcode.com/problems/best-time-to-buy-and-sell-stock-ii/" TargetMode="External"/><Relationship Id="rId109" Type="http://schemas.openxmlformats.org/officeDocument/2006/relationships/hyperlink" Target="https://leetcode.com/problems/count-different-palindromic-subsequences/" TargetMode="External"/><Relationship Id="rId260" Type="http://schemas.openxmlformats.org/officeDocument/2006/relationships/hyperlink" Target="https://leetcode.com/problems/palindrome-partitioning/" TargetMode="External"/><Relationship Id="rId316" Type="http://schemas.openxmlformats.org/officeDocument/2006/relationships/hyperlink" Target="https://leetcode.com/problems/remove-duplicates-from-sorted-list/" TargetMode="External"/><Relationship Id="rId55" Type="http://schemas.openxmlformats.org/officeDocument/2006/relationships/hyperlink" Target="https://leetcode.com/problems/maximum-area-of-a-piece-of-cake-after-horizontal-and-vertical-cuts/" TargetMode="External"/><Relationship Id="rId97" Type="http://schemas.openxmlformats.org/officeDocument/2006/relationships/hyperlink" Target="https://leetcode.com/problems/regular-expression-matching/" TargetMode="External"/><Relationship Id="rId120" Type="http://schemas.openxmlformats.org/officeDocument/2006/relationships/hyperlink" Target="https://www.youtube.com/watch?v=NVIm5_TIqUs" TargetMode="External"/><Relationship Id="rId358" Type="http://schemas.openxmlformats.org/officeDocument/2006/relationships/hyperlink" Target="https://leetcode.com/articles/a-recursive-approach-to-segment-trees-range-sum-queries-lazy-propagation/" TargetMode="External"/><Relationship Id="rId162" Type="http://schemas.openxmlformats.org/officeDocument/2006/relationships/hyperlink" Target="https://leetcode.com/problems/non-overlapping-intervals/" TargetMode="External"/><Relationship Id="rId218" Type="http://schemas.openxmlformats.org/officeDocument/2006/relationships/hyperlink" Target="https://leetcode.com/problems/binary-tree-maximum-path-sum/" TargetMode="External"/><Relationship Id="rId271" Type="http://schemas.openxmlformats.org/officeDocument/2006/relationships/hyperlink" Target="https://leetcode.com/problems/next-greater-element-i/" TargetMode="External"/><Relationship Id="rId24" Type="http://schemas.openxmlformats.org/officeDocument/2006/relationships/hyperlink" Target="https://leetcode.com/problems/squares-of-a-sorted-array/discuss/495394/C%2B%2B%3A-Simplest-one-pass-two-pointers" TargetMode="External"/><Relationship Id="rId66" Type="http://schemas.openxmlformats.org/officeDocument/2006/relationships/hyperlink" Target="https://leetcode.com/problems/insert-delete-getrandom-o1-duplicates-allowed/" TargetMode="External"/><Relationship Id="rId131" Type="http://schemas.openxmlformats.org/officeDocument/2006/relationships/hyperlink" Target="https://leetcode.com/problems/distinct-subsequences/" TargetMode="External"/><Relationship Id="rId327" Type="http://schemas.openxmlformats.org/officeDocument/2006/relationships/hyperlink" Target="https://leetcode.com/problems/flatten-a-multilevel-doubly-linked-list/" TargetMode="External"/><Relationship Id="rId173" Type="http://schemas.openxmlformats.org/officeDocument/2006/relationships/hyperlink" Target="https://leetcode.com/problems/surrounded-regions/" TargetMode="External"/><Relationship Id="rId229" Type="http://schemas.openxmlformats.org/officeDocument/2006/relationships/hyperlink" Target="https://leetcode.com/problems/binary-search/" TargetMode="External"/><Relationship Id="rId240" Type="http://schemas.openxmlformats.org/officeDocument/2006/relationships/hyperlink" Target="https://leetcode.com/problems/minimum-limit-of-balls-in-a-bag/" TargetMode="External"/><Relationship Id="rId35" Type="http://schemas.openxmlformats.org/officeDocument/2006/relationships/hyperlink" Target="https://leetcode.com/problems/insert-delete-getrandom-o1/" TargetMode="External"/><Relationship Id="rId77" Type="http://schemas.openxmlformats.org/officeDocument/2006/relationships/hyperlink" Target="https://www.youtube.com/watch?v=N5i7ySYQcgM" TargetMode="External"/><Relationship Id="rId100" Type="http://schemas.openxmlformats.org/officeDocument/2006/relationships/hyperlink" Target="https://leetcode.com/problems/edit-distance/" TargetMode="External"/><Relationship Id="rId282" Type="http://schemas.openxmlformats.org/officeDocument/2006/relationships/hyperlink" Target="https://leetcode.com/problems/sum-of-subarray-minimums/" TargetMode="External"/><Relationship Id="rId338" Type="http://schemas.openxmlformats.org/officeDocument/2006/relationships/hyperlink" Target="https://leetcode.com/problems/reorganize-string/" TargetMode="External"/><Relationship Id="rId8" Type="http://schemas.openxmlformats.org/officeDocument/2006/relationships/hyperlink" Target="https://www.youtube.com/watch?v=XIWykOHE1SE" TargetMode="External"/><Relationship Id="rId142" Type="http://schemas.openxmlformats.org/officeDocument/2006/relationships/hyperlink" Target="https://leetcode.com/problems/maximum-product-of-three-numbers/" TargetMode="External"/><Relationship Id="rId184" Type="http://schemas.openxmlformats.org/officeDocument/2006/relationships/hyperlink" Target="https://leetcode.com/problems/invert-binary-tree/" TargetMode="External"/><Relationship Id="rId251" Type="http://schemas.openxmlformats.org/officeDocument/2006/relationships/hyperlink" Target="https://leetcode.com/problems/word-ladder/" TargetMode="External"/></Relationships>
</file>

<file path=xl/worksheets/_rels/sheet7.xml.rels><?xml version="1.0" encoding="UTF-8" standalone="yes"?>
<Relationships xmlns="http://schemas.openxmlformats.org/package/2006/relationships"><Relationship Id="rId26" Type="http://schemas.openxmlformats.org/officeDocument/2006/relationships/hyperlink" Target="https://medium.com/@rebeccahezhang/leetcode-737-sentence-similarity-ii-2ca213f10115" TargetMode="External"/><Relationship Id="rId21" Type="http://schemas.openxmlformats.org/officeDocument/2006/relationships/hyperlink" Target="https://leetcode.com/problems/word-ladder" TargetMode="External"/><Relationship Id="rId42" Type="http://schemas.openxmlformats.org/officeDocument/2006/relationships/hyperlink" Target="https://www.lintcode.com/problem/find-anagram-mappings/description" TargetMode="External"/><Relationship Id="rId47" Type="http://schemas.openxmlformats.org/officeDocument/2006/relationships/hyperlink" Target="https://www.geeksforgeeks.org/0-1-knapsack-problem-dp-10/" TargetMode="External"/><Relationship Id="rId63" Type="http://schemas.openxmlformats.org/officeDocument/2006/relationships/hyperlink" Target="https://leetcode.com/problems/cherry-pickup/" TargetMode="External"/><Relationship Id="rId68" Type="http://schemas.openxmlformats.org/officeDocument/2006/relationships/hyperlink" Target="https://www.geeksforgeeks.org/egg-dropping-puzzle-dp-11/" TargetMode="External"/><Relationship Id="rId84" Type="http://schemas.openxmlformats.org/officeDocument/2006/relationships/hyperlink" Target="https://leetcode.com/problems/squares-of-a-sorted-array/" TargetMode="External"/><Relationship Id="rId89" Type="http://schemas.openxmlformats.org/officeDocument/2006/relationships/hyperlink" Target="https://leetcode.com/problems/sort-colors/" TargetMode="External"/><Relationship Id="rId16" Type="http://schemas.openxmlformats.org/officeDocument/2006/relationships/hyperlink" Target="https://www.lintcode.com/en/old/problem/number-of-islands-ii/" TargetMode="External"/><Relationship Id="rId11" Type="http://schemas.openxmlformats.org/officeDocument/2006/relationships/hyperlink" Target="https://practice.geeksforgeeks.org/problems/strongly-connected-components-kosarajus-algo/1" TargetMode="External"/><Relationship Id="rId32" Type="http://schemas.openxmlformats.org/officeDocument/2006/relationships/hyperlink" Target="https://leetcode.com/problems/sliding-puzzle" TargetMode="External"/><Relationship Id="rId37" Type="http://schemas.openxmlformats.org/officeDocument/2006/relationships/hyperlink" Target="https://practice.geeksforgeeks.org/problems/find-the-maximum-flow/0" TargetMode="External"/><Relationship Id="rId53" Type="http://schemas.openxmlformats.org/officeDocument/2006/relationships/hyperlink" Target="https://www.geeksforgeeks.org/minimum-number-of-increasing-subsequences/" TargetMode="External"/><Relationship Id="rId58" Type="http://schemas.openxmlformats.org/officeDocument/2006/relationships/hyperlink" Target="https://www.geeksforgeeks.org/count-possible-ways-to-construct-buildings/" TargetMode="External"/><Relationship Id="rId74" Type="http://schemas.openxmlformats.org/officeDocument/2006/relationships/hyperlink" Target="https://www.youtube.com/watch?v=CpZh4eF8QBw" TargetMode="External"/><Relationship Id="rId79" Type="http://schemas.openxmlformats.org/officeDocument/2006/relationships/hyperlink" Target="https://leetcode.com/problems/long-pressed-name" TargetMode="External"/><Relationship Id="rId5" Type="http://schemas.openxmlformats.org/officeDocument/2006/relationships/hyperlink" Target="https://www.geeksforgeeks.org/write-a-function-to-get-the-intersection-point-of-two-linked-lists/" TargetMode="External"/><Relationship Id="rId90" Type="http://schemas.openxmlformats.org/officeDocument/2006/relationships/hyperlink" Target="https://leetcode.com/problems/sort-array-by-parity" TargetMode="External"/><Relationship Id="rId95" Type="http://schemas.openxmlformats.org/officeDocument/2006/relationships/printerSettings" Target="../printerSettings/printerSettings7.bin"/><Relationship Id="rId22" Type="http://schemas.openxmlformats.org/officeDocument/2006/relationships/hyperlink" Target="https://leetcode.com/problems/number-of-distinct-islands" TargetMode="External"/><Relationship Id="rId27" Type="http://schemas.openxmlformats.org/officeDocument/2006/relationships/hyperlink" Target="https://leetcode.com/problems/possible-bipartition" TargetMode="External"/><Relationship Id="rId43" Type="http://schemas.openxmlformats.org/officeDocument/2006/relationships/hyperlink" Target="https://leetcode.com/problems/climbing-stairs/" TargetMode="External"/><Relationship Id="rId48" Type="http://schemas.openxmlformats.org/officeDocument/2006/relationships/hyperlink" Target="https://www.geeksforgeeks.org/fractional-knapsack-problem/" TargetMode="External"/><Relationship Id="rId64" Type="http://schemas.openxmlformats.org/officeDocument/2006/relationships/hyperlink" Target="https://leetcode.com/problems/longest-common-subsequence/" TargetMode="External"/><Relationship Id="rId69" Type="http://schemas.openxmlformats.org/officeDocument/2006/relationships/hyperlink" Target="https://leetcode.com/problems/edit-distance/" TargetMode="External"/><Relationship Id="rId8" Type="http://schemas.openxmlformats.org/officeDocument/2006/relationships/hyperlink" Target="https://www.geeksforgeeks.org/0-1-bfs-shortest-path-binary-graph/" TargetMode="External"/><Relationship Id="rId51" Type="http://schemas.openxmlformats.org/officeDocument/2006/relationships/hyperlink" Target="https://www.geeksforgeeks.org/dynamic-programming-building-bridges/" TargetMode="External"/><Relationship Id="rId72" Type="http://schemas.openxmlformats.org/officeDocument/2006/relationships/hyperlink" Target="https://www.geeksforgeeks.org/highway-billboard-problem/" TargetMode="External"/><Relationship Id="rId80" Type="http://schemas.openxmlformats.org/officeDocument/2006/relationships/hyperlink" Target="https://www.lintcode.com/problem/range-addition/description" TargetMode="External"/><Relationship Id="rId85" Type="http://schemas.openxmlformats.org/officeDocument/2006/relationships/hyperlink" Target="https://leetcode.com/problems/next-greater-element-iii" TargetMode="External"/><Relationship Id="rId93" Type="http://schemas.openxmlformats.org/officeDocument/2006/relationships/hyperlink" Target="https://www.lintcode.com/problem/wiggle-sort/description" TargetMode="External"/><Relationship Id="rId3" Type="http://schemas.openxmlformats.org/officeDocument/2006/relationships/hyperlink" Target="https://www.geeksforgeeks.org/efficiently-implement-k-queues-single-array/" TargetMode="External"/><Relationship Id="rId12" Type="http://schemas.openxmlformats.org/officeDocument/2006/relationships/hyperlink" Target="https://practice.geeksforgeeks.org/problems/mother-vertex/1" TargetMode="External"/><Relationship Id="rId17" Type="http://schemas.openxmlformats.org/officeDocument/2006/relationships/hyperlink" Target="https://leetcode.com/problems/regions-cut-by-slashes" TargetMode="External"/><Relationship Id="rId25" Type="http://schemas.openxmlformats.org/officeDocument/2006/relationships/hyperlink" Target="https://leetcode.com/problems/redundant-connection" TargetMode="External"/><Relationship Id="rId33" Type="http://schemas.openxmlformats.org/officeDocument/2006/relationships/hyperlink" Target="https://leetcode.com/problems/minimize-malware-spread" TargetMode="External"/><Relationship Id="rId38" Type="http://schemas.openxmlformats.org/officeDocument/2006/relationships/hyperlink" Target="https://practice.geeksforgeeks.org/problems/maximum-bipartite-matching/1" TargetMode="External"/><Relationship Id="rId46" Type="http://schemas.openxmlformats.org/officeDocument/2006/relationships/hyperlink" Target="https://www.geeksforgeeks.org/maximum-size-sub-matrix-with-all-1s-in-a-binary-matrix/" TargetMode="External"/><Relationship Id="rId59" Type="http://schemas.openxmlformats.org/officeDocument/2006/relationships/hyperlink" Target="https://www.geeksforgeeks.org/total-number-of-possible-binary-search-trees-with-n-keys/" TargetMode="External"/><Relationship Id="rId67" Type="http://schemas.openxmlformats.org/officeDocument/2006/relationships/hyperlink" Target="https://www.geeksforgeeks.org/puzzle-set-35-2-eggs-and-100-floors/" TargetMode="External"/><Relationship Id="rId20" Type="http://schemas.openxmlformats.org/officeDocument/2006/relationships/hyperlink" Target="https://www.geeksforgeeks.org/job-sequencing-problem/" TargetMode="External"/><Relationship Id="rId41" Type="http://schemas.openxmlformats.org/officeDocument/2006/relationships/hyperlink" Target="https://www.interviewbit.com/problems/painters-partition-problem/" TargetMode="External"/><Relationship Id="rId54" Type="http://schemas.openxmlformats.org/officeDocument/2006/relationships/hyperlink" Target="https://www.lintcode.com/problem/paint-fence/description" TargetMode="External"/><Relationship Id="rId62" Type="http://schemas.openxmlformats.org/officeDocument/2006/relationships/hyperlink" Target="https://www.geeksforgeeks.org/friends-pairing-problem/" TargetMode="External"/><Relationship Id="rId70" Type="http://schemas.openxmlformats.org/officeDocument/2006/relationships/hyperlink" Target="https://leetcode.com/problems/2-keys-keyboard/" TargetMode="External"/><Relationship Id="rId75" Type="http://schemas.openxmlformats.org/officeDocument/2006/relationships/hyperlink" Target="https://open.kattis.com/problems/tritiling" TargetMode="External"/><Relationship Id="rId83" Type="http://schemas.openxmlformats.org/officeDocument/2006/relationships/hyperlink" Target="https://leetcode.com/problems/container-with-most-water" TargetMode="External"/><Relationship Id="rId88" Type="http://schemas.openxmlformats.org/officeDocument/2006/relationships/hyperlink" Target="https://leetcode.com/problems/fibonacci-number" TargetMode="External"/><Relationship Id="rId91" Type="http://schemas.openxmlformats.org/officeDocument/2006/relationships/hyperlink" Target="https://leetcode.com/problems/maximum-swap" TargetMode="External"/><Relationship Id="rId1" Type="http://schemas.openxmlformats.org/officeDocument/2006/relationships/hyperlink" Target="https://youtu.be/A69Hwva4qKk" TargetMode="External"/><Relationship Id="rId6" Type="http://schemas.openxmlformats.org/officeDocument/2006/relationships/hyperlink" Target="https://www.lintcode.com/problem/inorder-successor-in-bst/description" TargetMode="External"/><Relationship Id="rId15" Type="http://schemas.openxmlformats.org/officeDocument/2006/relationships/hyperlink" Target="https://leetcode.com/problems/number-of-enclaves" TargetMode="External"/><Relationship Id="rId23" Type="http://schemas.openxmlformats.org/officeDocument/2006/relationships/hyperlink" Target="https://practice.geeksforgeeks.org/problems/eulerian-path-in-an-undirected-graph/0" TargetMode="External"/><Relationship Id="rId28" Type="http://schemas.openxmlformats.org/officeDocument/2006/relationships/hyperlink" Target="https://practice.geeksforgeeks.org/problems/implementing-floyd-warshall/0" TargetMode="External"/><Relationship Id="rId36" Type="http://schemas.openxmlformats.org/officeDocument/2006/relationships/hyperlink" Target="https://leetcode.com/problems/reconstruct-itinerary" TargetMode="External"/><Relationship Id="rId49" Type="http://schemas.openxmlformats.org/officeDocument/2006/relationships/hyperlink" Target="https://leetcode.com/problems/longest-increasing-subsequence/" TargetMode="External"/><Relationship Id="rId57" Type="http://schemas.openxmlformats.org/officeDocument/2006/relationships/hyperlink" Target="https://www.geeksforgeeks.org/count-number-binary-strings-without-consecutive-1s/" TargetMode="External"/><Relationship Id="rId10" Type="http://schemas.openxmlformats.org/officeDocument/2006/relationships/hyperlink" Target="https://discuss.codechef.com/t/how-to-solve-this-google-interview-graph-question/35981" TargetMode="External"/><Relationship Id="rId31" Type="http://schemas.openxmlformats.org/officeDocument/2006/relationships/hyperlink" Target="https://leetcode.com/problems/k-similar-strings" TargetMode="External"/><Relationship Id="rId44" Type="http://schemas.openxmlformats.org/officeDocument/2006/relationships/hyperlink" Target="https://leetcode.com/problems/jump-game-ii/" TargetMode="External"/><Relationship Id="rId52" Type="http://schemas.openxmlformats.org/officeDocument/2006/relationships/hyperlink" Target="https://practice.geeksforgeeks.org/problems/box-stacking/1" TargetMode="External"/><Relationship Id="rId60" Type="http://schemas.openxmlformats.org/officeDocument/2006/relationships/hyperlink" Target="https://www.lintcode.com/problem/boolean-parenthesization/description" TargetMode="External"/><Relationship Id="rId65" Type="http://schemas.openxmlformats.org/officeDocument/2006/relationships/hyperlink" Target="https://www.geeksforgeeks.org/lcs-longest-common-subsequence-three-strings/" TargetMode="External"/><Relationship Id="rId73" Type="http://schemas.openxmlformats.org/officeDocument/2006/relationships/hyperlink" Target="https://leetcode.com/problems/shortest-palindrome" TargetMode="External"/><Relationship Id="rId78" Type="http://schemas.openxmlformats.org/officeDocument/2006/relationships/hyperlink" Target="https://www.geeksforgeeks.org/unbounded-knapsack-repetition-items-allowed/" TargetMode="External"/><Relationship Id="rId81" Type="http://schemas.openxmlformats.org/officeDocument/2006/relationships/hyperlink" Target="https://leetcode.com/problems/rotate-array" TargetMode="External"/><Relationship Id="rId86" Type="http://schemas.openxmlformats.org/officeDocument/2006/relationships/hyperlink" Target="https://leetcode.com/problems/max-chunks-to-make-sorted-ii" TargetMode="External"/><Relationship Id="rId94" Type="http://schemas.openxmlformats.org/officeDocument/2006/relationships/hyperlink" Target="https://leetcode.com/problems/max-consecutive-ones-ii" TargetMode="External"/><Relationship Id="rId4" Type="http://schemas.openxmlformats.org/officeDocument/2006/relationships/hyperlink" Target="https://www.geeksforgeeks.org/split-a-circular-linked-list-into-two-halves/" TargetMode="External"/><Relationship Id="rId9" Type="http://schemas.openxmlformats.org/officeDocument/2006/relationships/hyperlink" Target="https://www.geeksforgeeks.org/minimum-cost-connect-cities/" TargetMode="External"/><Relationship Id="rId13" Type="http://schemas.openxmlformats.org/officeDocument/2006/relationships/hyperlink" Target="https://leetcode.com/problems/rotting-oranges" TargetMode="External"/><Relationship Id="rId18" Type="http://schemas.openxmlformats.org/officeDocument/2006/relationships/hyperlink" Target="https://leetcode.com/problems/most-stones-removed-with-same-row-or-column" TargetMode="External"/><Relationship Id="rId39" Type="http://schemas.openxmlformats.org/officeDocument/2006/relationships/hyperlink" Target="https://leetcode.com/problems/trapping-rain-water-ii" TargetMode="External"/><Relationship Id="rId34" Type="http://schemas.openxmlformats.org/officeDocument/2006/relationships/hyperlink" Target="https://practice.geeksforgeeks.org/problems/doctor-strange/0" TargetMode="External"/><Relationship Id="rId50" Type="http://schemas.openxmlformats.org/officeDocument/2006/relationships/hyperlink" Target="https://leetcode.com/problems/longest-increasing-subsequence/" TargetMode="External"/><Relationship Id="rId55" Type="http://schemas.openxmlformats.org/officeDocument/2006/relationships/hyperlink" Target="https://www.lintcode.com/problem/paint-house/description" TargetMode="External"/><Relationship Id="rId76" Type="http://schemas.openxmlformats.org/officeDocument/2006/relationships/hyperlink" Target="https://leetcode.com/problems/coin-change/" TargetMode="External"/><Relationship Id="rId7" Type="http://schemas.openxmlformats.org/officeDocument/2006/relationships/hyperlink" Target="https://practice.geeksforgeeks.org/problems/bfs-traversal-of-graph/1" TargetMode="External"/><Relationship Id="rId71" Type="http://schemas.openxmlformats.org/officeDocument/2006/relationships/hyperlink" Target="https://leetcode.com/problems/edit-distance/" TargetMode="External"/><Relationship Id="rId92" Type="http://schemas.openxmlformats.org/officeDocument/2006/relationships/hyperlink" Target="https://leetcode.com/problems/boats-to-save-people" TargetMode="External"/><Relationship Id="rId2" Type="http://schemas.openxmlformats.org/officeDocument/2006/relationships/hyperlink" Target="https://leetcode.com/problems/remove-duplicate-letters/" TargetMode="External"/><Relationship Id="rId29" Type="http://schemas.openxmlformats.org/officeDocument/2006/relationships/hyperlink" Target="https://leetcode.com/problems/similar-string-groups" TargetMode="External"/><Relationship Id="rId24" Type="http://schemas.openxmlformats.org/officeDocument/2006/relationships/hyperlink" Target="https://practice.geeksforgeeks.org/problems/euler-circuit-in-a-directed-graph/1" TargetMode="External"/><Relationship Id="rId40" Type="http://schemas.openxmlformats.org/officeDocument/2006/relationships/hyperlink" Target="https://www.programcreek.com/2014/08/leetcode-line-reflection-java/" TargetMode="External"/><Relationship Id="rId45" Type="http://schemas.openxmlformats.org/officeDocument/2006/relationships/hyperlink" Target="https://leetcode.com/problems/minimum-path-sum/" TargetMode="External"/><Relationship Id="rId66" Type="http://schemas.openxmlformats.org/officeDocument/2006/relationships/hyperlink" Target="https://leetcode.com/problems/longest-palindromic-subsequence/" TargetMode="External"/><Relationship Id="rId87" Type="http://schemas.openxmlformats.org/officeDocument/2006/relationships/hyperlink" Target="https://leetcode.com/problems/product-of-array-except-self" TargetMode="External"/><Relationship Id="rId61" Type="http://schemas.openxmlformats.org/officeDocument/2006/relationships/hyperlink" Target="https://www.geeksforgeeks.org/minimum-maximum-values-expression/" TargetMode="External"/><Relationship Id="rId82" Type="http://schemas.openxmlformats.org/officeDocument/2006/relationships/hyperlink" Target="https://leetcode.com/problems/orderly-queue" TargetMode="External"/><Relationship Id="rId19" Type="http://schemas.openxmlformats.org/officeDocument/2006/relationships/hyperlink" Target="https://leetcode.com/problems/satisfiability-of-equality-equations" TargetMode="External"/><Relationship Id="rId14" Type="http://schemas.openxmlformats.org/officeDocument/2006/relationships/hyperlink" Target="https://leetcode.com/problems/number-of-islands" TargetMode="External"/><Relationship Id="rId30" Type="http://schemas.openxmlformats.org/officeDocument/2006/relationships/hyperlink" Target="https://leetcode.com/problems/coloring-a-border" TargetMode="External"/><Relationship Id="rId35" Type="http://schemas.openxmlformats.org/officeDocument/2006/relationships/hyperlink" Target="https://practice.geeksforgeeks.org/problems/castle-run/0" TargetMode="External"/><Relationship Id="rId56" Type="http://schemas.openxmlformats.org/officeDocument/2006/relationships/hyperlink" Target="https://www.lintcode.com/en/old/problem/paint-house-ii/" TargetMode="External"/><Relationship Id="rId77" Type="http://schemas.openxmlformats.org/officeDocument/2006/relationships/hyperlink" Target="https://leetcode.com/problems/coin-change-2/" TargetMode="External"/></Relationships>
</file>

<file path=xl/worksheets/_rels/sheet8.xml.rels><?xml version="1.0" encoding="UTF-8" standalone="yes"?>
<Relationships xmlns="http://schemas.openxmlformats.org/package/2006/relationships"><Relationship Id="rId117" Type="http://schemas.openxmlformats.org/officeDocument/2006/relationships/hyperlink" Target="https://www.geeksforgeeks.org/job-sequencing-problem/" TargetMode="External"/><Relationship Id="rId21" Type="http://schemas.openxmlformats.org/officeDocument/2006/relationships/hyperlink" Target="https://leetcode.com/problems/sum-of-subsequence-widths/" TargetMode="External"/><Relationship Id="rId63" Type="http://schemas.openxmlformats.org/officeDocument/2006/relationships/hyperlink" Target="https://leetcode.com/problems/remove-duplicate-letters/" TargetMode="External"/><Relationship Id="rId159" Type="http://schemas.openxmlformats.org/officeDocument/2006/relationships/hyperlink" Target="https://www.geeksforgeeks.org/find-maximum-meetings-in-one-room/" TargetMode="External"/><Relationship Id="rId170" Type="http://schemas.openxmlformats.org/officeDocument/2006/relationships/hyperlink" Target="https://practice.geeksforgeeks.org/problems/chocolate-distribution-problem/0" TargetMode="External"/><Relationship Id="rId226" Type="http://schemas.openxmlformats.org/officeDocument/2006/relationships/hyperlink" Target="https://leetcode.com/problems/best-time-to-buy-and-sell-stock-with-transaction-fee/" TargetMode="External"/><Relationship Id="rId268" Type="http://schemas.openxmlformats.org/officeDocument/2006/relationships/hyperlink" Target="https://www.geeksforgeeks.org/rabin-karp-algorithm-for-pattern-searching/" TargetMode="External"/><Relationship Id="rId32" Type="http://schemas.openxmlformats.org/officeDocument/2006/relationships/hyperlink" Target="https://leetcode.com/problems/spiral-matrix/" TargetMode="External"/><Relationship Id="rId74" Type="http://schemas.openxmlformats.org/officeDocument/2006/relationships/hyperlink" Target="https://leetcode.com/problems/maximum-product-of-splitted-binary-tree/" TargetMode="External"/><Relationship Id="rId128" Type="http://schemas.openxmlformats.org/officeDocument/2006/relationships/hyperlink" Target="https://leetcode.com/problems/remove-max-number-of-edges-to-keep-graph-fully-traversable/" TargetMode="External"/><Relationship Id="rId5" Type="http://schemas.openxmlformats.org/officeDocument/2006/relationships/hyperlink" Target="https://codeforces.com/contest/1501/problem/B" TargetMode="External"/><Relationship Id="rId181" Type="http://schemas.openxmlformats.org/officeDocument/2006/relationships/hyperlink" Target="https://practice.geeksforgeeks.org/problems/smallest-number5829/1" TargetMode="External"/><Relationship Id="rId237" Type="http://schemas.openxmlformats.org/officeDocument/2006/relationships/hyperlink" Target="https://leetcode.com/problems/palindromic-substrings/" TargetMode="External"/><Relationship Id="rId279" Type="http://schemas.openxmlformats.org/officeDocument/2006/relationships/hyperlink" Target="https://leetcode.com/problems/power-of-two/" TargetMode="External"/><Relationship Id="rId43" Type="http://schemas.openxmlformats.org/officeDocument/2006/relationships/hyperlink" Target="https://leetcode.com/problems/find-median-from-data-stream/" TargetMode="External"/><Relationship Id="rId139" Type="http://schemas.openxmlformats.org/officeDocument/2006/relationships/hyperlink" Target="https://codeforces.com/contest/1526/problem/C2" TargetMode="External"/><Relationship Id="rId290" Type="http://schemas.openxmlformats.org/officeDocument/2006/relationships/hyperlink" Target="https://leetcode.com/problems/maximum-xor-of-two-numbers-in-an-array/" TargetMode="External"/><Relationship Id="rId85" Type="http://schemas.openxmlformats.org/officeDocument/2006/relationships/hyperlink" Target="https://leetcode.com/problems/count-complete-tree-nodes/" TargetMode="External"/><Relationship Id="rId150" Type="http://schemas.openxmlformats.org/officeDocument/2006/relationships/hyperlink" Target="https://practice.geeksforgeeks.org/problems/coin-piles/0" TargetMode="External"/><Relationship Id="rId192" Type="http://schemas.openxmlformats.org/officeDocument/2006/relationships/hyperlink" Target="https://www.geeksforgeeks.org/given-a-string-print-all-possible-palindromic-partition/" TargetMode="External"/><Relationship Id="rId206" Type="http://schemas.openxmlformats.org/officeDocument/2006/relationships/hyperlink" Target="https://www.geeksforgeeks.org/find-the-k-th-permutation-sequence-of-first-n-natural-numbers/" TargetMode="External"/><Relationship Id="rId248" Type="http://schemas.openxmlformats.org/officeDocument/2006/relationships/hyperlink" Target="https://leetcode.com/problems/regular-expression-matching/" TargetMode="External"/><Relationship Id="rId12" Type="http://schemas.openxmlformats.org/officeDocument/2006/relationships/hyperlink" Target="https://www.geeksforgeeks.org/a-program-to-check-if-strings-are-rotations-of-each-other/" TargetMode="External"/><Relationship Id="rId33" Type="http://schemas.openxmlformats.org/officeDocument/2006/relationships/hyperlink" Target="https://leetcode.com/problems/search-a-2d-matrix/" TargetMode="External"/><Relationship Id="rId108" Type="http://schemas.openxmlformats.org/officeDocument/2006/relationships/hyperlink" Target="https://practice.geeksforgeeks.org/problems/euler-circuit-in-a-directed-graph/1" TargetMode="External"/><Relationship Id="rId129" Type="http://schemas.openxmlformats.org/officeDocument/2006/relationships/hyperlink" Target="https://leetcode.com/problems/remove-max-number-of-edges-to-keep-graph-fully-traversable/" TargetMode="External"/><Relationship Id="rId280" Type="http://schemas.openxmlformats.org/officeDocument/2006/relationships/hyperlink" Target="https://www.geeksforgeeks.org/copy-set-bits-in-a-range/" TargetMode="External"/><Relationship Id="rId54" Type="http://schemas.openxmlformats.org/officeDocument/2006/relationships/hyperlink" Target="https://www.geeksforgeeks.org/sort-k-sorted-doubly-linked-list/" TargetMode="External"/><Relationship Id="rId75" Type="http://schemas.openxmlformats.org/officeDocument/2006/relationships/hyperlink" Target="https://leetcode.com/problems/binary-tree-maximum-path-sum/" TargetMode="External"/><Relationship Id="rId96" Type="http://schemas.openxmlformats.org/officeDocument/2006/relationships/hyperlink" Target="https://practice.geeksforgeeks.org/problems/mother-vertex/1" TargetMode="External"/><Relationship Id="rId140" Type="http://schemas.openxmlformats.org/officeDocument/2006/relationships/hyperlink" Target="https://leetcode.com/problems/the-skyline-problem/" TargetMode="External"/><Relationship Id="rId161" Type="http://schemas.openxmlformats.org/officeDocument/2006/relationships/hyperlink" Target="https://practice.geeksforgeeks.org/problems/maximize-sum-after-k-negations/0" TargetMode="External"/><Relationship Id="rId182" Type="http://schemas.openxmlformats.org/officeDocument/2006/relationships/hyperlink" Target="https://practice.geeksforgeeks.org/problems/rearrange-characters/0" TargetMode="External"/><Relationship Id="rId217" Type="http://schemas.openxmlformats.org/officeDocument/2006/relationships/hyperlink" Target="https://www.geeksforgeeks.org/count-number-binary-strings-without-consecutive-1s/" TargetMode="External"/><Relationship Id="rId6" Type="http://schemas.openxmlformats.org/officeDocument/2006/relationships/hyperlink" Target="https://leetcode.com/problems/next-greater-element-iii" TargetMode="External"/><Relationship Id="rId238" Type="http://schemas.openxmlformats.org/officeDocument/2006/relationships/hyperlink" Target="https://www.pepcoding.com/resources/data-structures-and-algorithms-in-java-levelup/dynamic-programming/count-distinct-subsequences-official/ojquestion" TargetMode="External"/><Relationship Id="rId259" Type="http://schemas.openxmlformats.org/officeDocument/2006/relationships/hyperlink" Target="https://leetcode.com/problems/distinct-subsequences/" TargetMode="External"/><Relationship Id="rId23" Type="http://schemas.openxmlformats.org/officeDocument/2006/relationships/hyperlink" Target="https://leetcode.com/problems/maximize-distance-to-closest-person/" TargetMode="External"/><Relationship Id="rId119" Type="http://schemas.openxmlformats.org/officeDocument/2006/relationships/hyperlink" Target="https://leetcode.com/problems/most-stones-removed-with-same-row-or-column" TargetMode="External"/><Relationship Id="rId270" Type="http://schemas.openxmlformats.org/officeDocument/2006/relationships/hyperlink" Target="https://open.kattis.com/problems/tritiling" TargetMode="External"/><Relationship Id="rId291" Type="http://schemas.openxmlformats.org/officeDocument/2006/relationships/hyperlink" Target="https://leetcode.com/problems/search-suggestions-system/" TargetMode="External"/><Relationship Id="rId44" Type="http://schemas.openxmlformats.org/officeDocument/2006/relationships/hyperlink" Target="https://leetcode.com/problems/search-in-rotated-sorted-array-ii/" TargetMode="External"/><Relationship Id="rId65" Type="http://schemas.openxmlformats.org/officeDocument/2006/relationships/hyperlink" Target="https://leetcode.com/problems/minimum-cost-tree-from-leaf-values/" TargetMode="External"/><Relationship Id="rId86" Type="http://schemas.openxmlformats.org/officeDocument/2006/relationships/hyperlink" Target="https://leetcode.com/problems/closest-binary-search-tree-value/" TargetMode="External"/><Relationship Id="rId130" Type="http://schemas.openxmlformats.org/officeDocument/2006/relationships/hyperlink" Target="https://leetcode.com/problems/graph-connectivity-with-threshold/" TargetMode="External"/><Relationship Id="rId151" Type="http://schemas.openxmlformats.org/officeDocument/2006/relationships/hyperlink" Target="https://www.geeksforgeeks.org/maximum-trains-stoppage-can-provided/" TargetMode="External"/><Relationship Id="rId172" Type="http://schemas.openxmlformats.org/officeDocument/2006/relationships/hyperlink" Target="https://www.spoj.com/problems/DEFKIN/" TargetMode="External"/><Relationship Id="rId193" Type="http://schemas.openxmlformats.org/officeDocument/2006/relationships/hyperlink" Target="https://practice.geeksforgeeks.org/problems/subset-sum-problem2014/1" TargetMode="External"/><Relationship Id="rId207" Type="http://schemas.openxmlformats.org/officeDocument/2006/relationships/hyperlink" Target="https://leetcode.com/problems/longest-increasing-subsequence/" TargetMode="External"/><Relationship Id="rId228" Type="http://schemas.openxmlformats.org/officeDocument/2006/relationships/hyperlink" Target="https://www.geeksforgeeks.org/highway-billboard-problem/" TargetMode="External"/><Relationship Id="rId249" Type="http://schemas.openxmlformats.org/officeDocument/2006/relationships/hyperlink" Target="https://leetcode.com/problems/palindrome-partitioning-ii/" TargetMode="External"/><Relationship Id="rId13" Type="http://schemas.openxmlformats.org/officeDocument/2006/relationships/hyperlink" Target="https://codeforces.com/contest/1497/problem/A" TargetMode="External"/><Relationship Id="rId109" Type="http://schemas.openxmlformats.org/officeDocument/2006/relationships/hyperlink" Target="https://practice.geeksforgeeks.org/problems/euler-circuit-in-a-directed-graph/1" TargetMode="External"/><Relationship Id="rId260" Type="http://schemas.openxmlformats.org/officeDocument/2006/relationships/hyperlink" Target="https://www.geeksforgeeks.org/shortest-common-supersequence/" TargetMode="External"/><Relationship Id="rId281" Type="http://schemas.openxmlformats.org/officeDocument/2006/relationships/hyperlink" Target="https://www.geeksforgeeks.org/calculate-square-of-a-number-without-using-and-pow/" TargetMode="External"/><Relationship Id="rId34" Type="http://schemas.openxmlformats.org/officeDocument/2006/relationships/hyperlink" Target="https://practice.geeksforgeeks.org/problems/median-in-a-row-wise-sorted-matrix1527/1" TargetMode="External"/><Relationship Id="rId55" Type="http://schemas.openxmlformats.org/officeDocument/2006/relationships/hyperlink" Target="https://www.geeksforgeeks.org/sort-k-sorted-doubly-linked-list/" TargetMode="External"/><Relationship Id="rId76" Type="http://schemas.openxmlformats.org/officeDocument/2006/relationships/hyperlink" Target="https://leetcode.com/problems/recover-binary-search-tree/" TargetMode="External"/><Relationship Id="rId97" Type="http://schemas.openxmlformats.org/officeDocument/2006/relationships/hyperlink" Target="https://leetcode.com/problems/number-of-enclaves" TargetMode="External"/><Relationship Id="rId120" Type="http://schemas.openxmlformats.org/officeDocument/2006/relationships/hyperlink" Target="https://practice.geeksforgeeks.org/problems/find-the-maximum-flow/0" TargetMode="External"/><Relationship Id="rId141" Type="http://schemas.openxmlformats.org/officeDocument/2006/relationships/hyperlink" Target="https://leetcode.com/problems/trapping-rain-water-ii" TargetMode="External"/><Relationship Id="rId7" Type="http://schemas.openxmlformats.org/officeDocument/2006/relationships/hyperlink" Target="https://leetcode.com/problems/max-chunks-to-make-sorted-ii" TargetMode="External"/><Relationship Id="rId162" Type="http://schemas.openxmlformats.org/officeDocument/2006/relationships/hyperlink" Target="https://practice.geeksforgeeks.org/problems/maximize-sum-after-k-negations/0" TargetMode="External"/><Relationship Id="rId183" Type="http://schemas.openxmlformats.org/officeDocument/2006/relationships/hyperlink" Target="https://www.geeksforgeeks.org/find-maximum-sum-possible-equal-sum-three-stacks/" TargetMode="External"/><Relationship Id="rId218" Type="http://schemas.openxmlformats.org/officeDocument/2006/relationships/hyperlink" Target="https://www.geeksforgeeks.org/count-possible-ways-to-construct-buildings/" TargetMode="External"/><Relationship Id="rId239" Type="http://schemas.openxmlformats.org/officeDocument/2006/relationships/hyperlink" Target="https://www.pepcoding.com/resources/data-structures-and-algorithms-in-java-levelup/dynamic-programming/count-distinct-subsequences-official/ojquestion" TargetMode="External"/><Relationship Id="rId250" Type="http://schemas.openxmlformats.org/officeDocument/2006/relationships/hyperlink" Target="https://www.geeksforgeeks.org/longest-bitonic-subsequence-dp-15/" TargetMode="External"/><Relationship Id="rId271" Type="http://schemas.openxmlformats.org/officeDocument/2006/relationships/hyperlink" Target="https://leetcode.com/problems/coin-change/" TargetMode="External"/><Relationship Id="rId292" Type="http://schemas.openxmlformats.org/officeDocument/2006/relationships/hyperlink" Target="https://leetcode.com/problems/k-th-smallest-in-lexicographical-order/" TargetMode="External"/><Relationship Id="rId24" Type="http://schemas.openxmlformats.org/officeDocument/2006/relationships/hyperlink" Target="https://leetcode.com/problems/bulb-switcher-iii/" TargetMode="External"/><Relationship Id="rId45" Type="http://schemas.openxmlformats.org/officeDocument/2006/relationships/hyperlink" Target="https://leetcode.com/problems/find-minimum-in-rotated-sorted-array/" TargetMode="External"/><Relationship Id="rId66" Type="http://schemas.openxmlformats.org/officeDocument/2006/relationships/hyperlink" Target="https://leetcode.com/problems/populating-next-right-pointers-in-each-node/" TargetMode="External"/><Relationship Id="rId87" Type="http://schemas.openxmlformats.org/officeDocument/2006/relationships/hyperlink" Target="https://leetcode.com/problems/closest-binary-search-tree-value-ii/" TargetMode="External"/><Relationship Id="rId110" Type="http://schemas.openxmlformats.org/officeDocument/2006/relationships/hyperlink" Target="https://www.lintcode.com/en/old/problem/number-of-islands-ii/" TargetMode="External"/><Relationship Id="rId131" Type="http://schemas.openxmlformats.org/officeDocument/2006/relationships/hyperlink" Target="https://leetcode.com/problems/smallest-string-with-swaps/" TargetMode="External"/><Relationship Id="rId152" Type="http://schemas.openxmlformats.org/officeDocument/2006/relationships/hyperlink" Target="https://practice.geeksforgeeks.org/problems/minimum-platforms/0" TargetMode="External"/><Relationship Id="rId173" Type="http://schemas.openxmlformats.org/officeDocument/2006/relationships/hyperlink" Target="https://www.spoj.com/problems/DIEHARD/" TargetMode="External"/><Relationship Id="rId194" Type="http://schemas.openxmlformats.org/officeDocument/2006/relationships/hyperlink" Target="https://www.geeksforgeeks.org/the-knights-tour-problem-backtracking-1/" TargetMode="External"/><Relationship Id="rId208" Type="http://schemas.openxmlformats.org/officeDocument/2006/relationships/hyperlink" Target="https://leetcode.com/problems/longest-increasing-subsequence/" TargetMode="External"/><Relationship Id="rId229" Type="http://schemas.openxmlformats.org/officeDocument/2006/relationships/hyperlink" Target="https://www.geeksforgeeks.org/matrix-chain-multiplication-dp-8/" TargetMode="External"/><Relationship Id="rId240" Type="http://schemas.openxmlformats.org/officeDocument/2006/relationships/hyperlink" Target="https://leetcode.com/problems/edit-distance/" TargetMode="External"/><Relationship Id="rId261" Type="http://schemas.openxmlformats.org/officeDocument/2006/relationships/hyperlink" Target="https://www.geeksforgeeks.org/shortest-common-supersequence/" TargetMode="External"/><Relationship Id="rId14" Type="http://schemas.openxmlformats.org/officeDocument/2006/relationships/hyperlink" Target="https://codeforces.com/contest/1497/problem/C1" TargetMode="External"/><Relationship Id="rId35" Type="http://schemas.openxmlformats.org/officeDocument/2006/relationships/hyperlink" Target="https://practice.geeksforgeeks.org/problems/row-with-max-1s0023/1" TargetMode="External"/><Relationship Id="rId56" Type="http://schemas.openxmlformats.org/officeDocument/2006/relationships/hyperlink" Target="https://www.geeksforgeeks.org/reverse-doubly-linked-list-groups-given-size/" TargetMode="External"/><Relationship Id="rId77" Type="http://schemas.openxmlformats.org/officeDocument/2006/relationships/hyperlink" Target="https://leetcode.com/problems/delete-node-in-a-bst/" TargetMode="External"/><Relationship Id="rId100" Type="http://schemas.openxmlformats.org/officeDocument/2006/relationships/hyperlink" Target="https://leetcode.com/problems/number-of-distinct-islands" TargetMode="External"/><Relationship Id="rId282" Type="http://schemas.openxmlformats.org/officeDocument/2006/relationships/hyperlink" Target="https://www.geeksforgeeks.org/calculate-square-of-a-number-without-using-and-pow/" TargetMode="External"/><Relationship Id="rId8" Type="http://schemas.openxmlformats.org/officeDocument/2006/relationships/hyperlink" Target="https://leetcode.com/problems/product-of-array-except-self" TargetMode="External"/><Relationship Id="rId98" Type="http://schemas.openxmlformats.org/officeDocument/2006/relationships/hyperlink" Target="https://leetcode.com/problems/number-of-islands" TargetMode="External"/><Relationship Id="rId121" Type="http://schemas.openxmlformats.org/officeDocument/2006/relationships/hyperlink" Target="https://practice.geeksforgeeks.org/problems/maximum-bipartite-matching/1" TargetMode="External"/><Relationship Id="rId142" Type="http://schemas.openxmlformats.org/officeDocument/2006/relationships/hyperlink" Target="https://www.cnblogs.com/grandyang/p/8570939.html" TargetMode="External"/><Relationship Id="rId163" Type="http://schemas.openxmlformats.org/officeDocument/2006/relationships/hyperlink" Target="https://practice.geeksforgeeks.org/problems/maximize-arrii-of-an-array/0" TargetMode="External"/><Relationship Id="rId184" Type="http://schemas.openxmlformats.org/officeDocument/2006/relationships/hyperlink" Target="https://www.geeksforgeeks.org/find-maximum-sum-possible-equal-sum-three-stacks/" TargetMode="External"/><Relationship Id="rId219" Type="http://schemas.openxmlformats.org/officeDocument/2006/relationships/hyperlink" Target="https://www.geeksforgeeks.org/count-possible-ways-to-construct-buildings/" TargetMode="External"/><Relationship Id="rId230" Type="http://schemas.openxmlformats.org/officeDocument/2006/relationships/hyperlink" Target="https://www.lintcode.com/problem/boolean-parenthesization/description" TargetMode="External"/><Relationship Id="rId251" Type="http://schemas.openxmlformats.org/officeDocument/2006/relationships/hyperlink" Target="https://www.geeksforgeeks.org/probability-knight-remain-chessboard/" TargetMode="External"/><Relationship Id="rId25" Type="http://schemas.openxmlformats.org/officeDocument/2006/relationships/hyperlink" Target="https://codeforces.com/problemset/problem/1270/B" TargetMode="External"/><Relationship Id="rId46" Type="http://schemas.openxmlformats.org/officeDocument/2006/relationships/hyperlink" Target="https://leetcode.com/problems/find-minimum-in-rotated-sorted-array-ii/" TargetMode="External"/><Relationship Id="rId67" Type="http://schemas.openxmlformats.org/officeDocument/2006/relationships/hyperlink" Target="https://leetcode.com/problems/sum-of-distances-in-tree/" TargetMode="External"/><Relationship Id="rId272" Type="http://schemas.openxmlformats.org/officeDocument/2006/relationships/hyperlink" Target="https://leetcode.com/problems/coin-change-2/" TargetMode="External"/><Relationship Id="rId293" Type="http://schemas.openxmlformats.org/officeDocument/2006/relationships/hyperlink" Target="https://www.hackerrank.com/challenges/no-prefix-set/problem" TargetMode="External"/><Relationship Id="rId88" Type="http://schemas.openxmlformats.org/officeDocument/2006/relationships/hyperlink" Target="https://leetcode.com/problems/sum-root-to-leaf-numbers/" TargetMode="External"/><Relationship Id="rId111" Type="http://schemas.openxmlformats.org/officeDocument/2006/relationships/hyperlink" Target="https://leetcode.com/problems/regions-cut-by-slashes" TargetMode="External"/><Relationship Id="rId132" Type="http://schemas.openxmlformats.org/officeDocument/2006/relationships/hyperlink" Target="https://leetcode.com/problems/cheapest-flights-within-k-stops/" TargetMode="External"/><Relationship Id="rId153" Type="http://schemas.openxmlformats.org/officeDocument/2006/relationships/hyperlink" Target="https://practice.geeksforgeeks.org/problems/minimum-platforms/0" TargetMode="External"/><Relationship Id="rId174" Type="http://schemas.openxmlformats.org/officeDocument/2006/relationships/hyperlink" Target="https://www.spoj.com/problems/GERGOVIA/" TargetMode="External"/><Relationship Id="rId195" Type="http://schemas.openxmlformats.org/officeDocument/2006/relationships/hyperlink" Target="https://www.geeksforgeeks.org/the-knights-tour-problem-backtracking-1/" TargetMode="External"/><Relationship Id="rId209" Type="http://schemas.openxmlformats.org/officeDocument/2006/relationships/hyperlink" Target="https://www.geeksforgeeks.org/dynamic-programming-building-bridges/" TargetMode="External"/><Relationship Id="rId220" Type="http://schemas.openxmlformats.org/officeDocument/2006/relationships/hyperlink" Target="https://www.geeksforgeeks.org/total-number-of-possible-binary-search-trees-with-n-keys/" TargetMode="External"/><Relationship Id="rId241" Type="http://schemas.openxmlformats.org/officeDocument/2006/relationships/hyperlink" Target="https://www.geeksforgeeks.org/puzzle-set-35-2-eggs-and-100-floors/" TargetMode="External"/><Relationship Id="rId15" Type="http://schemas.openxmlformats.org/officeDocument/2006/relationships/hyperlink" Target="https://codeforces.com/contest/1497/problem/C2" TargetMode="External"/><Relationship Id="rId36" Type="http://schemas.openxmlformats.org/officeDocument/2006/relationships/hyperlink" Target="https://practice.geeksforgeeks.org/problems/sorted-matrix/0" TargetMode="External"/><Relationship Id="rId57" Type="http://schemas.openxmlformats.org/officeDocument/2006/relationships/hyperlink" Target="https://practice.geeksforgeeks.org/problems/flattening-a-linked-list/1" TargetMode="External"/><Relationship Id="rId262" Type="http://schemas.openxmlformats.org/officeDocument/2006/relationships/hyperlink" Target="https://www.geeksforgeeks.org/longest-common-substring-dp-29/" TargetMode="External"/><Relationship Id="rId283" Type="http://schemas.openxmlformats.org/officeDocument/2006/relationships/hyperlink" Target="https://leetcode.com/problems/single-number-iii/" TargetMode="External"/><Relationship Id="rId78" Type="http://schemas.openxmlformats.org/officeDocument/2006/relationships/hyperlink" Target="https://leetcode.com/problems/validate-binary-search-tree/" TargetMode="External"/><Relationship Id="rId99" Type="http://schemas.openxmlformats.org/officeDocument/2006/relationships/hyperlink" Target="https://leetcode.com/problems/number-of-distinct-islands" TargetMode="External"/><Relationship Id="rId101" Type="http://schemas.openxmlformats.org/officeDocument/2006/relationships/hyperlink" Target="https://leetcode.com/problems/word-ladder" TargetMode="External"/><Relationship Id="rId122" Type="http://schemas.openxmlformats.org/officeDocument/2006/relationships/hyperlink" Target="https://www.geeksforgeeks.org/minimum-swaps-to-make-two-array-identical/" TargetMode="External"/><Relationship Id="rId143" Type="http://schemas.openxmlformats.org/officeDocument/2006/relationships/hyperlink" Target="https://www.codechef.com/LTIME87B/problems/MODEFREQ/" TargetMode="External"/><Relationship Id="rId164" Type="http://schemas.openxmlformats.org/officeDocument/2006/relationships/hyperlink" Target="https://www.geeksforgeeks.org/maximum-sum-absolute-difference-array/" TargetMode="External"/><Relationship Id="rId185" Type="http://schemas.openxmlformats.org/officeDocument/2006/relationships/hyperlink" Target="https://practice.geeksforgeeks.org/problems/rat-in-a-maze-problem/1" TargetMode="External"/><Relationship Id="rId9" Type="http://schemas.openxmlformats.org/officeDocument/2006/relationships/hyperlink" Target="https://www.geeksforgeeks.org/sort-an-array-of-0s-1s-and-2s/" TargetMode="External"/><Relationship Id="rId210" Type="http://schemas.openxmlformats.org/officeDocument/2006/relationships/hyperlink" Target="https://practice.geeksforgeeks.org/problems/box-stacking/1" TargetMode="External"/><Relationship Id="rId26" Type="http://schemas.openxmlformats.org/officeDocument/2006/relationships/hyperlink" Target="https://codeforces.com/problemset/problem/451/B" TargetMode="External"/><Relationship Id="rId231" Type="http://schemas.openxmlformats.org/officeDocument/2006/relationships/hyperlink" Target="https://www.geeksforgeeks.org/minimum-maximum-values-expression/" TargetMode="External"/><Relationship Id="rId252" Type="http://schemas.openxmlformats.org/officeDocument/2006/relationships/hyperlink" Target="https://www.geeksforgeeks.org/word-break-problem-dp-32/" TargetMode="External"/><Relationship Id="rId273" Type="http://schemas.openxmlformats.org/officeDocument/2006/relationships/hyperlink" Target="https://www.geeksforgeeks.org/unbounded-knapsack-repetition-items-allowed/" TargetMode="External"/><Relationship Id="rId294" Type="http://schemas.openxmlformats.org/officeDocument/2006/relationships/hyperlink" Target="https://www.interviewbit.com/problems/shortest-unique-prefix/" TargetMode="External"/><Relationship Id="rId47" Type="http://schemas.openxmlformats.org/officeDocument/2006/relationships/hyperlink" Target="https://practice.geeksforgeeks.org/problems/reverse-a-linked-list-in-groups-of-given-size/1" TargetMode="External"/><Relationship Id="rId68" Type="http://schemas.openxmlformats.org/officeDocument/2006/relationships/hyperlink" Target="https://leetcode.com/problems/sum-of-distances-in-tree/" TargetMode="External"/><Relationship Id="rId89" Type="http://schemas.openxmlformats.org/officeDocument/2006/relationships/hyperlink" Target="https://leetcode.com/problems/sum-root-to-leaf-numbers/" TargetMode="External"/><Relationship Id="rId112" Type="http://schemas.openxmlformats.org/officeDocument/2006/relationships/hyperlink" Target="https://medium.com/@rebeccahezhang/leetcode-737-sentence-similarity-ii-2ca213f10115" TargetMode="External"/><Relationship Id="rId133" Type="http://schemas.openxmlformats.org/officeDocument/2006/relationships/hyperlink" Target="https://leetcode.com/problems/cracking-the-safe/" TargetMode="External"/><Relationship Id="rId154" Type="http://schemas.openxmlformats.org/officeDocument/2006/relationships/hyperlink" Target="https://www.geeksforgeeks.org/buy-maximum-stocks-stocks-can-bought-th-day/" TargetMode="External"/><Relationship Id="rId175" Type="http://schemas.openxmlformats.org/officeDocument/2006/relationships/hyperlink" Target="https://www.spoj.com/problems/GCJ101BB/" TargetMode="External"/><Relationship Id="rId196" Type="http://schemas.openxmlformats.org/officeDocument/2006/relationships/hyperlink" Target="https://www.geeksforgeeks.org/tug-of-war/" TargetMode="External"/><Relationship Id="rId200" Type="http://schemas.openxmlformats.org/officeDocument/2006/relationships/hyperlink" Target="https://practice.geeksforgeeks.org/problems/permutations-of-a-given-string/0" TargetMode="External"/><Relationship Id="rId16" Type="http://schemas.openxmlformats.org/officeDocument/2006/relationships/hyperlink" Target="https://leetcode.com/problems/fibonacci-number" TargetMode="External"/><Relationship Id="rId221" Type="http://schemas.openxmlformats.org/officeDocument/2006/relationships/hyperlink" Target="https://cp-algorithms.com/combinatorics/catalan-numbers.html" TargetMode="External"/><Relationship Id="rId242" Type="http://schemas.openxmlformats.org/officeDocument/2006/relationships/hyperlink" Target="https://www.geeksforgeeks.org/egg-dropping-puzzle-dp-11/" TargetMode="External"/><Relationship Id="rId263" Type="http://schemas.openxmlformats.org/officeDocument/2006/relationships/hyperlink" Target="https://leetcode.com/problems/frog-jump/" TargetMode="External"/><Relationship Id="rId284" Type="http://schemas.openxmlformats.org/officeDocument/2006/relationships/hyperlink" Target="https://leetcode.com/problems/total-hamming-distance/" TargetMode="External"/><Relationship Id="rId37" Type="http://schemas.openxmlformats.org/officeDocument/2006/relationships/hyperlink" Target="https://practice.geeksforgeeks.org/problems/sorted-matrix/0" TargetMode="External"/><Relationship Id="rId58" Type="http://schemas.openxmlformats.org/officeDocument/2006/relationships/hyperlink" Target="https://practice.geeksforgeeks.org/problems/given-a-linked-list-of-0s-1s-and-2s-sort-it/1" TargetMode="External"/><Relationship Id="rId79" Type="http://schemas.openxmlformats.org/officeDocument/2006/relationships/hyperlink" Target="https://www.geeksforgeeks.org/construct-a-binary-search-tree-from-given-postorder/" TargetMode="External"/><Relationship Id="rId102" Type="http://schemas.openxmlformats.org/officeDocument/2006/relationships/hyperlink" Target="https://leetcode.com/problems/as-far-from-land-as-possible/" TargetMode="External"/><Relationship Id="rId123" Type="http://schemas.openxmlformats.org/officeDocument/2006/relationships/hyperlink" Target="https://leetcode.com/problems/bricks-falling-when-hit/" TargetMode="External"/><Relationship Id="rId144" Type="http://schemas.openxmlformats.org/officeDocument/2006/relationships/hyperlink" Target="https://www.programcreek.com/2014/08/leetcode-line-reflection-java/" TargetMode="External"/><Relationship Id="rId90" Type="http://schemas.openxmlformats.org/officeDocument/2006/relationships/hyperlink" Target="https://www.spoj.com/problems/RMQSQ/" TargetMode="External"/><Relationship Id="rId165" Type="http://schemas.openxmlformats.org/officeDocument/2006/relationships/hyperlink" Target="https://practice.geeksforgeeks.org/problems/swap-and-maximize/0" TargetMode="External"/><Relationship Id="rId186" Type="http://schemas.openxmlformats.org/officeDocument/2006/relationships/hyperlink" Target="https://www.geeksforgeeks.org/printing-solutions-n-queen-problem/" TargetMode="External"/><Relationship Id="rId211" Type="http://schemas.openxmlformats.org/officeDocument/2006/relationships/hyperlink" Target="https://www.geeksforgeeks.org/weighted-job-scheduling-set-2-using-lis/?ref=rp" TargetMode="External"/><Relationship Id="rId232" Type="http://schemas.openxmlformats.org/officeDocument/2006/relationships/hyperlink" Target="https://www.geeksforgeeks.org/binomial-coefficient-dp-9/" TargetMode="External"/><Relationship Id="rId253" Type="http://schemas.openxmlformats.org/officeDocument/2006/relationships/hyperlink" Target="https://www.geeksforgeeks.org/longest-repeating-subsequence/" TargetMode="External"/><Relationship Id="rId274" Type="http://schemas.openxmlformats.org/officeDocument/2006/relationships/hyperlink" Target="https://www.geeksforgeeks.org/unbounded-knapsack-repetition-items-allowed/" TargetMode="External"/><Relationship Id="rId295" Type="http://schemas.openxmlformats.org/officeDocument/2006/relationships/printerSettings" Target="../printerSettings/printerSettings8.bin"/><Relationship Id="rId27" Type="http://schemas.openxmlformats.org/officeDocument/2006/relationships/hyperlink" Target="https://practice.geeksforgeeks.org/problems/minimize-the-heights3351/1" TargetMode="External"/><Relationship Id="rId48" Type="http://schemas.openxmlformats.org/officeDocument/2006/relationships/hyperlink" Target="https://www.geeksforgeeks.org/split-a-circular-linked-list-into-two-halves/" TargetMode="External"/><Relationship Id="rId69" Type="http://schemas.openxmlformats.org/officeDocument/2006/relationships/hyperlink" Target="https://www.geeksforgeeks.org/reverse-level-order-traversal/" TargetMode="External"/><Relationship Id="rId113" Type="http://schemas.openxmlformats.org/officeDocument/2006/relationships/hyperlink" Target="https://leetcode.com/problems/satisfiability-of-equality-equations" TargetMode="External"/><Relationship Id="rId134" Type="http://schemas.openxmlformats.org/officeDocument/2006/relationships/hyperlink" Target="https://leetcode.com/problems/find-eventual-safe-states/" TargetMode="External"/><Relationship Id="rId80" Type="http://schemas.openxmlformats.org/officeDocument/2006/relationships/hyperlink" Target="https://www.geeksforgeeks.org/construct-bst-from-given-preorder-traversa/" TargetMode="External"/><Relationship Id="rId155" Type="http://schemas.openxmlformats.org/officeDocument/2006/relationships/hyperlink" Target="https://practice.geeksforgeeks.org/problems/shop-in-candy-store/0" TargetMode="External"/><Relationship Id="rId176" Type="http://schemas.openxmlformats.org/officeDocument/2006/relationships/hyperlink" Target="https://www.spoj.com/problems/CHOCOLA/" TargetMode="External"/><Relationship Id="rId197" Type="http://schemas.openxmlformats.org/officeDocument/2006/relationships/hyperlink" Target="https://www.geeksforgeeks.org/find-shortest-safe-route-in-a-path-with-landmines/" TargetMode="External"/><Relationship Id="rId201" Type="http://schemas.openxmlformats.org/officeDocument/2006/relationships/hyperlink" Target="https://practice.geeksforgeeks.org/problems/permutations-of-a-given-string/0" TargetMode="External"/><Relationship Id="rId222" Type="http://schemas.openxmlformats.org/officeDocument/2006/relationships/hyperlink" Target="https://leetcode.com/problems/minimum-path-sum/" TargetMode="External"/><Relationship Id="rId243" Type="http://schemas.openxmlformats.org/officeDocument/2006/relationships/hyperlink" Target="https://www.geeksforgeeks.org/optimal-strategy-for-a-game-dp-31/" TargetMode="External"/><Relationship Id="rId264" Type="http://schemas.openxmlformats.org/officeDocument/2006/relationships/hyperlink" Target="https://leetcode.com/problems/jump-game-ii/" TargetMode="External"/><Relationship Id="rId285" Type="http://schemas.openxmlformats.org/officeDocument/2006/relationships/hyperlink" Target="https://leetcode.com/problems/bitwise-ors-of-subarrays/" TargetMode="External"/><Relationship Id="rId17" Type="http://schemas.openxmlformats.org/officeDocument/2006/relationships/hyperlink" Target="https://www.lintcode.com/problem/wiggle-sort/description" TargetMode="External"/><Relationship Id="rId38" Type="http://schemas.openxmlformats.org/officeDocument/2006/relationships/hyperlink" Target="https://www.geeksforgeeks.org/find-a-specific-pair-in-matrix/" TargetMode="External"/><Relationship Id="rId59" Type="http://schemas.openxmlformats.org/officeDocument/2006/relationships/hyperlink" Target="https://practice.geeksforgeeks.org/problems/delete-nodes-having-greater-value-on-right/1" TargetMode="External"/><Relationship Id="rId103" Type="http://schemas.openxmlformats.org/officeDocument/2006/relationships/hyperlink" Target="https://leetcode.com/problems/sliding-puzzle" TargetMode="External"/><Relationship Id="rId124" Type="http://schemas.openxmlformats.org/officeDocument/2006/relationships/hyperlink" Target="https://www.geeksforgeeks.org/given-sorted-dictionary-find-precedence-characters/" TargetMode="External"/><Relationship Id="rId70" Type="http://schemas.openxmlformats.org/officeDocument/2006/relationships/hyperlink" Target="https://www.geeksforgeeks.org/boundary-traversal-of-binary-tree/" TargetMode="External"/><Relationship Id="rId91" Type="http://schemas.openxmlformats.org/officeDocument/2006/relationships/hyperlink" Target="https://www.spoj.com/problems/RMQSQ/" TargetMode="External"/><Relationship Id="rId145" Type="http://schemas.openxmlformats.org/officeDocument/2006/relationships/hyperlink" Target="https://practice.geeksforgeeks.org/problems/n-meetings-in-one-room/0" TargetMode="External"/><Relationship Id="rId166" Type="http://schemas.openxmlformats.org/officeDocument/2006/relationships/hyperlink" Target="https://www.geeksforgeeks.org/minimum-sum-absolute-difference-pairs-two-arrays/" TargetMode="External"/><Relationship Id="rId187" Type="http://schemas.openxmlformats.org/officeDocument/2006/relationships/hyperlink" Target="https://practice.geeksforgeeks.org/problems/word-break-part-2/0" TargetMode="External"/><Relationship Id="rId1" Type="http://schemas.openxmlformats.org/officeDocument/2006/relationships/hyperlink" Target="https://youtu.be/A69Hwva4qKk" TargetMode="External"/><Relationship Id="rId212" Type="http://schemas.openxmlformats.org/officeDocument/2006/relationships/hyperlink" Target="https://www.geeksforgeeks.org/minimum-number-of-increasing-subsequences/" TargetMode="External"/><Relationship Id="rId233" Type="http://schemas.openxmlformats.org/officeDocument/2006/relationships/hyperlink" Target="https://www.geeksforgeeks.org/binomial-coefficient-dp-9/" TargetMode="External"/><Relationship Id="rId254" Type="http://schemas.openxmlformats.org/officeDocument/2006/relationships/hyperlink" Target="https://www.geeksforgeeks.org/longest-repeating-subsequence/" TargetMode="External"/><Relationship Id="rId28" Type="http://schemas.openxmlformats.org/officeDocument/2006/relationships/hyperlink" Target="https://leetcode.com/problems/long-pressed-name" TargetMode="External"/><Relationship Id="rId49" Type="http://schemas.openxmlformats.org/officeDocument/2006/relationships/hyperlink" Target="https://www.geeksforgeeks.org/split-a-circular-linked-list-into-two-halves/" TargetMode="External"/><Relationship Id="rId114" Type="http://schemas.openxmlformats.org/officeDocument/2006/relationships/hyperlink" Target="https://leetcode.com/problems/redundant-connection" TargetMode="External"/><Relationship Id="rId275" Type="http://schemas.openxmlformats.org/officeDocument/2006/relationships/hyperlink" Target="https://leetcode.com/problems/number-of-1-bits/" TargetMode="External"/><Relationship Id="rId60" Type="http://schemas.openxmlformats.org/officeDocument/2006/relationships/hyperlink" Target="https://practice.geeksforgeeks.org/problems/remove-duplicate-element-from-sorted-linked-list/1" TargetMode="External"/><Relationship Id="rId81" Type="http://schemas.openxmlformats.org/officeDocument/2006/relationships/hyperlink" Target="https://www.geeksforgeeks.org/full-and-complete-binary-tree-from-given-preorder-and-postorder-traversals/" TargetMode="External"/><Relationship Id="rId135" Type="http://schemas.openxmlformats.org/officeDocument/2006/relationships/hyperlink" Target="https://www.geeksforgeeks.org/shortest-cycle-in-an-undirected-unweighted-graph/" TargetMode="External"/><Relationship Id="rId156" Type="http://schemas.openxmlformats.org/officeDocument/2006/relationships/hyperlink" Target="https://www.geeksforgeeks.org/minimize-cash-flow-among-given-set-friends-borrowed-money/" TargetMode="External"/><Relationship Id="rId177" Type="http://schemas.openxmlformats.org/officeDocument/2006/relationships/hyperlink" Target="https://www.spoj.com/problems/ARRANGE/" TargetMode="External"/><Relationship Id="rId198" Type="http://schemas.openxmlformats.org/officeDocument/2006/relationships/hyperlink" Target="https://practice.geeksforgeeks.org/problems/combination-sum/0" TargetMode="External"/><Relationship Id="rId202" Type="http://schemas.openxmlformats.org/officeDocument/2006/relationships/hyperlink" Target="https://www.geeksforgeeks.org/find-if-there-is-a-path-of-more-than-k-length-from-a-source/" TargetMode="External"/><Relationship Id="rId223" Type="http://schemas.openxmlformats.org/officeDocument/2006/relationships/hyperlink" Target="https://leetcode.com/problems/cherry-pickup/" TargetMode="External"/><Relationship Id="rId244" Type="http://schemas.openxmlformats.org/officeDocument/2006/relationships/hyperlink" Target="https://www.geeksforgeeks.org/ugly-numbers/" TargetMode="External"/><Relationship Id="rId18" Type="http://schemas.openxmlformats.org/officeDocument/2006/relationships/hyperlink" Target="https://leetcode.com/problems/maximum-swap" TargetMode="External"/><Relationship Id="rId39" Type="http://schemas.openxmlformats.org/officeDocument/2006/relationships/hyperlink" Target="https://www.geeksforgeeks.org/rotate-a-matrix-by-90-degree-in-clockwise-direction-without-using-any-extra-space/" TargetMode="External"/><Relationship Id="rId265" Type="http://schemas.openxmlformats.org/officeDocument/2006/relationships/hyperlink" Target="https://www.geeksforgeeks.org/friends-pairing-problem/" TargetMode="External"/><Relationship Id="rId286" Type="http://schemas.openxmlformats.org/officeDocument/2006/relationships/hyperlink" Target="https://leetcode.com/problems/divide-two-integers/" TargetMode="External"/><Relationship Id="rId50" Type="http://schemas.openxmlformats.org/officeDocument/2006/relationships/hyperlink" Target="https://www.geeksforgeeks.org/write-a-function-to-get-the-intersection-point-of-two-linked-lists/" TargetMode="External"/><Relationship Id="rId104" Type="http://schemas.openxmlformats.org/officeDocument/2006/relationships/hyperlink" Target="https://leetcode.com/problems/coloring-a-border" TargetMode="External"/><Relationship Id="rId125" Type="http://schemas.openxmlformats.org/officeDocument/2006/relationships/hyperlink" Target="https://leetcode.com/problems/largest-color-value-in-a-directed-graph/" TargetMode="External"/><Relationship Id="rId146" Type="http://schemas.openxmlformats.org/officeDocument/2006/relationships/hyperlink" Target="https://practice.geeksforgeeks.org/problems/job-sequencing-problem/0" TargetMode="External"/><Relationship Id="rId167" Type="http://schemas.openxmlformats.org/officeDocument/2006/relationships/hyperlink" Target="https://www.geeksforgeeks.org/program-for-shortest-job-first-or-sjf-cpu-scheduling-set-1-non-preemptive/" TargetMode="External"/><Relationship Id="rId188" Type="http://schemas.openxmlformats.org/officeDocument/2006/relationships/hyperlink" Target="https://leetcode.com/problems/remove-invalid-parentheses/" TargetMode="External"/><Relationship Id="rId71" Type="http://schemas.openxmlformats.org/officeDocument/2006/relationships/hyperlink" Target="https://leetcode.com/problems/binary-tree-coloring-game/" TargetMode="External"/><Relationship Id="rId92" Type="http://schemas.openxmlformats.org/officeDocument/2006/relationships/hyperlink" Target="https://practice.geeksforgeeks.org/problems/bfs-traversal-of-graph/1" TargetMode="External"/><Relationship Id="rId213" Type="http://schemas.openxmlformats.org/officeDocument/2006/relationships/hyperlink" Target="https://www.geeksforgeeks.org/minimum-number-of-increasing-subsequences/" TargetMode="External"/><Relationship Id="rId234" Type="http://schemas.openxmlformats.org/officeDocument/2006/relationships/hyperlink" Target="https://leetcode.com/problems/longest-common-subsequence/" TargetMode="External"/><Relationship Id="rId2" Type="http://schemas.openxmlformats.org/officeDocument/2006/relationships/hyperlink" Target="https://leetcode.com/problems/squares-of-a-sorted-array/" TargetMode="External"/><Relationship Id="rId29" Type="http://schemas.openxmlformats.org/officeDocument/2006/relationships/hyperlink" Target="https://www.lintcode.com/problem/range-addition/description" TargetMode="External"/><Relationship Id="rId255" Type="http://schemas.openxmlformats.org/officeDocument/2006/relationships/hyperlink" Target="https://www.geeksforgeeks.org/optimal-binary-search-tree-dp-24/" TargetMode="External"/><Relationship Id="rId276" Type="http://schemas.openxmlformats.org/officeDocument/2006/relationships/hyperlink" Target="https://leetcode.com/problems/reverse-bits/" TargetMode="External"/><Relationship Id="rId40" Type="http://schemas.openxmlformats.org/officeDocument/2006/relationships/hyperlink" Target="https://practice.geeksforgeeks.org/problems/kth-element-in-matrix/1" TargetMode="External"/><Relationship Id="rId115" Type="http://schemas.openxmlformats.org/officeDocument/2006/relationships/hyperlink" Target="https://practice.geeksforgeeks.org/problems/castle-run/0" TargetMode="External"/><Relationship Id="rId136" Type="http://schemas.openxmlformats.org/officeDocument/2006/relationships/hyperlink" Target="https://practice.geeksforgeeks.org/problems/implementing-floyd-warshall/0" TargetMode="External"/><Relationship Id="rId157" Type="http://schemas.openxmlformats.org/officeDocument/2006/relationships/hyperlink" Target="https://www.geeksforgeeks.org/minimum-cost-cut-board-squares/" TargetMode="External"/><Relationship Id="rId178" Type="http://schemas.openxmlformats.org/officeDocument/2006/relationships/hyperlink" Target="https://www.spoj.com/problems/ARRANGE/" TargetMode="External"/><Relationship Id="rId61" Type="http://schemas.openxmlformats.org/officeDocument/2006/relationships/hyperlink" Target="https://practice.geeksforgeeks.org/problems/add-two-numbers-represented-by-linked-lists/1" TargetMode="External"/><Relationship Id="rId82" Type="http://schemas.openxmlformats.org/officeDocument/2006/relationships/hyperlink" Target="https://www.spoj.com/problems/FENTREE/" TargetMode="External"/><Relationship Id="rId199" Type="http://schemas.openxmlformats.org/officeDocument/2006/relationships/hyperlink" Target="https://practice.geeksforgeeks.org/problems/largest-number-in-k-swaps/0" TargetMode="External"/><Relationship Id="rId203" Type="http://schemas.openxmlformats.org/officeDocument/2006/relationships/hyperlink" Target="https://www.geeksforgeeks.org/longest-possible-route-in-a-matrix-with-hurdles/" TargetMode="External"/><Relationship Id="rId19" Type="http://schemas.openxmlformats.org/officeDocument/2006/relationships/hyperlink" Target="https://leetcode.com/problems/boats-to-save-people" TargetMode="External"/><Relationship Id="rId224" Type="http://schemas.openxmlformats.org/officeDocument/2006/relationships/hyperlink" Target="https://leetcode.com/problems/cherry-pickup/" TargetMode="External"/><Relationship Id="rId245" Type="http://schemas.openxmlformats.org/officeDocument/2006/relationships/hyperlink" Target="https://www.geeksforgeeks.org/maximum-size-sub-matrix-with-all-1s-in-a-binary-matrix/" TargetMode="External"/><Relationship Id="rId266" Type="http://schemas.openxmlformats.org/officeDocument/2006/relationships/hyperlink" Target="https://leetcode.com/problems/dungeon-game/" TargetMode="External"/><Relationship Id="rId287" Type="http://schemas.openxmlformats.org/officeDocument/2006/relationships/hyperlink" Target="https://www.interviewbit.com/problems/min-xor-value/" TargetMode="External"/><Relationship Id="rId30" Type="http://schemas.openxmlformats.org/officeDocument/2006/relationships/hyperlink" Target="https://leetcode.com/problems/orderly-queue" TargetMode="External"/><Relationship Id="rId105" Type="http://schemas.openxmlformats.org/officeDocument/2006/relationships/hyperlink" Target="https://leetcode.com/problems/rotting-oranges" TargetMode="External"/><Relationship Id="rId126" Type="http://schemas.openxmlformats.org/officeDocument/2006/relationships/hyperlink" Target="https://leetcode.com/problems/swim-in-rising-water/" TargetMode="External"/><Relationship Id="rId147" Type="http://schemas.openxmlformats.org/officeDocument/2006/relationships/hyperlink" Target="https://practice.geeksforgeeks.org/problems/huffman-encoding/0" TargetMode="External"/><Relationship Id="rId168" Type="http://schemas.openxmlformats.org/officeDocument/2006/relationships/hyperlink" Target="https://practice.geeksforgeeks.org/problems/page-faults-in-lru/0" TargetMode="External"/><Relationship Id="rId51" Type="http://schemas.openxmlformats.org/officeDocument/2006/relationships/hyperlink" Target="https://practice.geeksforgeeks.org/problems/sort-a-linked-list/1" TargetMode="External"/><Relationship Id="rId72" Type="http://schemas.openxmlformats.org/officeDocument/2006/relationships/hyperlink" Target="https://leetcode.com/problems/binary-tree-coloring-game/" TargetMode="External"/><Relationship Id="rId93" Type="http://schemas.openxmlformats.org/officeDocument/2006/relationships/hyperlink" Target="https://www.geeksforgeeks.org/minimum-cost-connect-cities/" TargetMode="External"/><Relationship Id="rId189" Type="http://schemas.openxmlformats.org/officeDocument/2006/relationships/hyperlink" Target="https://practice.geeksforgeeks.org/problems/solve-the-sudoku/0" TargetMode="External"/><Relationship Id="rId3" Type="http://schemas.openxmlformats.org/officeDocument/2006/relationships/hyperlink" Target="https://leetcode.com/problems/rotate-array" TargetMode="External"/><Relationship Id="rId214" Type="http://schemas.openxmlformats.org/officeDocument/2006/relationships/hyperlink" Target="https://www.lintcode.com/problem/paint-fence/description" TargetMode="External"/><Relationship Id="rId235" Type="http://schemas.openxmlformats.org/officeDocument/2006/relationships/hyperlink" Target="https://www.geeksforgeeks.org/lcs-longest-common-subsequence-three-strings/" TargetMode="External"/><Relationship Id="rId256" Type="http://schemas.openxmlformats.org/officeDocument/2006/relationships/hyperlink" Target="https://www.geeksforgeeks.org/largest-sum-subarray-least-k-numbers/" TargetMode="External"/><Relationship Id="rId277" Type="http://schemas.openxmlformats.org/officeDocument/2006/relationships/hyperlink" Target="https://practice.geeksforgeeks.org/problems/finding-the-numbers0215/1" TargetMode="External"/><Relationship Id="rId116" Type="http://schemas.openxmlformats.org/officeDocument/2006/relationships/hyperlink" Target="https://leetcode.com/problems/minimize-malware-spread" TargetMode="External"/><Relationship Id="rId137" Type="http://schemas.openxmlformats.org/officeDocument/2006/relationships/hyperlink" Target="https://practice.geeksforgeeks.org/problems/implementing-floyd-warshall/0" TargetMode="External"/><Relationship Id="rId158" Type="http://schemas.openxmlformats.org/officeDocument/2006/relationships/hyperlink" Target="https://www.geeksforgeeks.org/survival/" TargetMode="External"/><Relationship Id="rId20" Type="http://schemas.openxmlformats.org/officeDocument/2006/relationships/hyperlink" Target="https://practice.geeksforgeeks.org/problems/minimum-swaps-required-to-bring-all-elements-less-than-or-equal-to-k-together/0" TargetMode="External"/><Relationship Id="rId41" Type="http://schemas.openxmlformats.org/officeDocument/2006/relationships/hyperlink" Target="https://www.geeksforgeeks.org/common-elements-in-all-rows-of-a-given-matrix/" TargetMode="External"/><Relationship Id="rId62" Type="http://schemas.openxmlformats.org/officeDocument/2006/relationships/hyperlink" Target="https://www.geeksforgeeks.org/efficiently-implement-k-queues-single-array/" TargetMode="External"/><Relationship Id="rId83" Type="http://schemas.openxmlformats.org/officeDocument/2006/relationships/hyperlink" Target="https://leetcode.com/problems/longest-zigzag-path-in-a-binary-tree/" TargetMode="External"/><Relationship Id="rId179" Type="http://schemas.openxmlformats.org/officeDocument/2006/relationships/hyperlink" Target="https://www.geeksforgeeks.org/k-centers-problem-set-1-greedy-approximate-algorithm/" TargetMode="External"/><Relationship Id="rId190" Type="http://schemas.openxmlformats.org/officeDocument/2006/relationships/hyperlink" Target="https://practice.geeksforgeeks.org/problems/solve-the-sudoku/0" TargetMode="External"/><Relationship Id="rId204" Type="http://schemas.openxmlformats.org/officeDocument/2006/relationships/hyperlink" Target="https://www.geeksforgeeks.org/print-all-possible-paths-from-top-left-to-bottom-right-of-a-mxn-matrix/" TargetMode="External"/><Relationship Id="rId225" Type="http://schemas.openxmlformats.org/officeDocument/2006/relationships/hyperlink" Target="https://leetcode.com/problems/cherry-pickup-ii/" TargetMode="External"/><Relationship Id="rId246" Type="http://schemas.openxmlformats.org/officeDocument/2006/relationships/hyperlink" Target="https://leetcode.com/problems/wildcard-matching/" TargetMode="External"/><Relationship Id="rId267" Type="http://schemas.openxmlformats.org/officeDocument/2006/relationships/hyperlink" Target="https://leetcode.com/problems/dungeon-game/" TargetMode="External"/><Relationship Id="rId288" Type="http://schemas.openxmlformats.org/officeDocument/2006/relationships/hyperlink" Target="https://www.geeksforgeeks.org/maximum-xor-value-of-a-pair-from-a-range/" TargetMode="External"/><Relationship Id="rId106" Type="http://schemas.openxmlformats.org/officeDocument/2006/relationships/hyperlink" Target="https://practice.geeksforgeeks.org/problems/doctor-strange/0" TargetMode="External"/><Relationship Id="rId127" Type="http://schemas.openxmlformats.org/officeDocument/2006/relationships/hyperlink" Target="https://leetcode.com/problems/shortest-distance-from-all-buildings/" TargetMode="External"/><Relationship Id="rId10" Type="http://schemas.openxmlformats.org/officeDocument/2006/relationships/hyperlink" Target="https://leetcode.com/problems/sort-array-by-parity" TargetMode="External"/><Relationship Id="rId31" Type="http://schemas.openxmlformats.org/officeDocument/2006/relationships/hyperlink" Target="https://leetcode.com/problems/container-with-most-water" TargetMode="External"/><Relationship Id="rId52" Type="http://schemas.openxmlformats.org/officeDocument/2006/relationships/hyperlink" Target="https://practice.geeksforgeeks.org/problems/quick-sort-on-linked-list/1" TargetMode="External"/><Relationship Id="rId73" Type="http://schemas.openxmlformats.org/officeDocument/2006/relationships/hyperlink" Target="https://leetcode.com/problems/inorder-successor-in-bst/" TargetMode="External"/><Relationship Id="rId94" Type="http://schemas.openxmlformats.org/officeDocument/2006/relationships/hyperlink" Target="https://discuss.codechef.com/t/how-to-solve-this-google-interview-graph-question/35981" TargetMode="External"/><Relationship Id="rId148" Type="http://schemas.openxmlformats.org/officeDocument/2006/relationships/hyperlink" Target="https://practice.geeksforgeeks.org/problems/water-connection-problem/0" TargetMode="External"/><Relationship Id="rId169" Type="http://schemas.openxmlformats.org/officeDocument/2006/relationships/hyperlink" Target="https://www.geeksforgeeks.org/smallest-subset-sum-greater-elements/" TargetMode="External"/><Relationship Id="rId4" Type="http://schemas.openxmlformats.org/officeDocument/2006/relationships/hyperlink" Target="https://codeforces.com/problemset/problem/1051/B" TargetMode="External"/><Relationship Id="rId180" Type="http://schemas.openxmlformats.org/officeDocument/2006/relationships/hyperlink" Target="https://practice.geeksforgeeks.org/problems/minimum-cost-of-ropes/0" TargetMode="External"/><Relationship Id="rId215" Type="http://schemas.openxmlformats.org/officeDocument/2006/relationships/hyperlink" Target="https://www.lintcode.com/problem/paint-house/description" TargetMode="External"/><Relationship Id="rId236" Type="http://schemas.openxmlformats.org/officeDocument/2006/relationships/hyperlink" Target="https://leetcode.com/problems/longest-palindromic-subsequence/" TargetMode="External"/><Relationship Id="rId257" Type="http://schemas.openxmlformats.org/officeDocument/2006/relationships/hyperlink" Target="https://codeforces.com/contest/1555/problem/D" TargetMode="External"/><Relationship Id="rId278" Type="http://schemas.openxmlformats.org/officeDocument/2006/relationships/hyperlink" Target="https://practice.geeksforgeeks.org/problems/bit-difference/0" TargetMode="External"/><Relationship Id="rId42" Type="http://schemas.openxmlformats.org/officeDocument/2006/relationships/hyperlink" Target="https://www.interviewbit.com/problems/painters-partition-problem/" TargetMode="External"/><Relationship Id="rId84" Type="http://schemas.openxmlformats.org/officeDocument/2006/relationships/hyperlink" Target="https://leetcode.com/problems/longest-zigzag-path-in-a-binary-tree/" TargetMode="External"/><Relationship Id="rId138" Type="http://schemas.openxmlformats.org/officeDocument/2006/relationships/hyperlink" Target="https://codeforces.com/contest/1520/problem/D" TargetMode="External"/><Relationship Id="rId191" Type="http://schemas.openxmlformats.org/officeDocument/2006/relationships/hyperlink" Target="https://practice.geeksforgeeks.org/problems/m-coloring-problem/0" TargetMode="External"/><Relationship Id="rId205" Type="http://schemas.openxmlformats.org/officeDocument/2006/relationships/hyperlink" Target="https://practice.geeksforgeeks.org/problems/partition-array-to-k-subsets/1" TargetMode="External"/><Relationship Id="rId247" Type="http://schemas.openxmlformats.org/officeDocument/2006/relationships/hyperlink" Target="https://leetcode.com/problems/wildcard-matching/" TargetMode="External"/><Relationship Id="rId107" Type="http://schemas.openxmlformats.org/officeDocument/2006/relationships/hyperlink" Target="https://practice.geeksforgeeks.org/problems/eulerian-path-in-an-undirected-graph/0" TargetMode="External"/><Relationship Id="rId289" Type="http://schemas.openxmlformats.org/officeDocument/2006/relationships/hyperlink" Target="https://leetcode.com/problems/implement-trie-prefix-tree/" TargetMode="External"/><Relationship Id="rId11" Type="http://schemas.openxmlformats.org/officeDocument/2006/relationships/hyperlink" Target="https://www.geeksforgeeks.org/a-program-to-check-if-strings-are-rotations-of-each-other/" TargetMode="External"/><Relationship Id="rId53" Type="http://schemas.openxmlformats.org/officeDocument/2006/relationships/hyperlink" Target="https://practice.geeksforgeeks.org/problems/check-if-linked-list-is-pallindrome/1" TargetMode="External"/><Relationship Id="rId149" Type="http://schemas.openxmlformats.org/officeDocument/2006/relationships/hyperlink" Target="https://practice.geeksforgeeks.org/problems/fractional-knapsack/0" TargetMode="External"/><Relationship Id="rId95" Type="http://schemas.openxmlformats.org/officeDocument/2006/relationships/hyperlink" Target="https://practice.geeksforgeeks.org/problems/strongly-connected-components-kosarajus-algo/1" TargetMode="External"/><Relationship Id="rId160" Type="http://schemas.openxmlformats.org/officeDocument/2006/relationships/hyperlink" Target="https://www.geeksforgeeks.org/maximum-product-subset-array/" TargetMode="External"/><Relationship Id="rId216" Type="http://schemas.openxmlformats.org/officeDocument/2006/relationships/hyperlink" Target="https://www.lintcode.com/en/old/problem/paint-house-ii/" TargetMode="External"/><Relationship Id="rId258" Type="http://schemas.openxmlformats.org/officeDocument/2006/relationships/hyperlink" Target="https://leetcode.com/problems/number-of-digit-one/" TargetMode="External"/><Relationship Id="rId22" Type="http://schemas.openxmlformats.org/officeDocument/2006/relationships/hyperlink" Target="https://practice.geeksforgeeks.org/problems/kth-smallest-element/0" TargetMode="External"/><Relationship Id="rId64" Type="http://schemas.openxmlformats.org/officeDocument/2006/relationships/hyperlink" Target="https://leetcode.com/problems/minimum-cost-tree-from-leaf-values/" TargetMode="External"/><Relationship Id="rId118" Type="http://schemas.openxmlformats.org/officeDocument/2006/relationships/hyperlink" Target="https://leetcode.com/problems/reconstruct-itinerary" TargetMode="External"/><Relationship Id="rId171" Type="http://schemas.openxmlformats.org/officeDocument/2006/relationships/hyperlink" Target="https://practice.geeksforgeeks.org/problems/chocolate-distribution-problem/0" TargetMode="External"/><Relationship Id="rId227" Type="http://schemas.openxmlformats.org/officeDocument/2006/relationships/hyperlink" Target="https://www.geeksforgeeks.org/highway-billboard-problem/" TargetMode="External"/><Relationship Id="rId269" Type="http://schemas.openxmlformats.org/officeDocument/2006/relationships/hyperlink" Target="https://leetcode.com/problems/shortest-palindrome" TargetMode="External"/></Relationships>
</file>

<file path=xl/worksheets/_rels/sheet9.xml.rels><?xml version="1.0" encoding="UTF-8" standalone="yes"?>
<Relationships xmlns="http://schemas.openxmlformats.org/package/2006/relationships"><Relationship Id="rId117" Type="http://schemas.openxmlformats.org/officeDocument/2006/relationships/hyperlink" Target="https://www.spoj.com/problems/PRATA/" TargetMode="External"/><Relationship Id="rId299" Type="http://schemas.openxmlformats.org/officeDocument/2006/relationships/hyperlink" Target="https://practice.geeksforgeeks.org/problems/circular-tour/1" TargetMode="External"/><Relationship Id="rId21" Type="http://schemas.openxmlformats.org/officeDocument/2006/relationships/hyperlink" Target="https://practice.geeksforgeeks.org/problems/subarray-with-0-sum/0" TargetMode="External"/><Relationship Id="rId63" Type="http://schemas.openxmlformats.org/officeDocument/2006/relationships/hyperlink" Target="https://www.geeksforgeeks.org/rabin-karp-algorithm-for-pattern-searching/" TargetMode="External"/><Relationship Id="rId159" Type="http://schemas.openxmlformats.org/officeDocument/2006/relationships/hyperlink" Target="https://practice.geeksforgeeks.org/problems/level-order-traversal/1" TargetMode="External"/><Relationship Id="rId324" Type="http://schemas.openxmlformats.org/officeDocument/2006/relationships/hyperlink" Target="https://practice.geeksforgeeks.org/problems/rearrange-characters/0" TargetMode="External"/><Relationship Id="rId366" Type="http://schemas.openxmlformats.org/officeDocument/2006/relationships/hyperlink" Target="https://www.geeksforgeeks.org/number-of-triangles-in-directed-and-undirected-graphs/" TargetMode="External"/><Relationship Id="rId170" Type="http://schemas.openxmlformats.org/officeDocument/2006/relationships/hyperlink" Target="https://practice.geeksforgeeks.org/problems/bottom-view-of-binary-tree/1" TargetMode="External"/><Relationship Id="rId226" Type="http://schemas.openxmlformats.org/officeDocument/2006/relationships/hyperlink" Target="https://www.geeksforgeeks.org/minimize-cash-flow-among-given-set-friends-borrowed-money/" TargetMode="External"/><Relationship Id="rId433" Type="http://schemas.openxmlformats.org/officeDocument/2006/relationships/hyperlink" Target="https://www.geeksforgeeks.org/largest-rectangular-sub-matrix-whose-sum-0/" TargetMode="External"/><Relationship Id="rId268" Type="http://schemas.openxmlformats.org/officeDocument/2006/relationships/hyperlink" Target="https://practice.geeksforgeeks.org/problems/partition-array-to-k-subsets/1" TargetMode="External"/><Relationship Id="rId32" Type="http://schemas.openxmlformats.org/officeDocument/2006/relationships/hyperlink" Target="https://practice.geeksforgeeks.org/problems/three-way-partitioning/1" TargetMode="External"/><Relationship Id="rId74" Type="http://schemas.openxmlformats.org/officeDocument/2006/relationships/hyperlink" Target="https://practice.geeksforgeeks.org/problems/second-most-repeated-string-in-a-sequence/0" TargetMode="External"/><Relationship Id="rId128" Type="http://schemas.openxmlformats.org/officeDocument/2006/relationships/hyperlink" Target="https://practice.geeksforgeeks.org/problems/remove-loop-in-linked-list/1" TargetMode="External"/><Relationship Id="rId335" Type="http://schemas.openxmlformats.org/officeDocument/2006/relationships/hyperlink" Target="https://leetcode.com/problems/word-ladder/" TargetMode="External"/><Relationship Id="rId377" Type="http://schemas.openxmlformats.org/officeDocument/2006/relationships/hyperlink" Target="https://practice.geeksforgeeks.org/problems/ncr1019/1" TargetMode="External"/><Relationship Id="rId5" Type="http://schemas.openxmlformats.org/officeDocument/2006/relationships/hyperlink" Target="https://www.geeksforgeeks.org/move-negative-numbers-beginning-positive-end-constant-extra-space/" TargetMode="External"/><Relationship Id="rId181" Type="http://schemas.openxmlformats.org/officeDocument/2006/relationships/hyperlink" Target="https://practice.geeksforgeeks.org/problems/leaf-at-same-level/1" TargetMode="External"/><Relationship Id="rId237" Type="http://schemas.openxmlformats.org/officeDocument/2006/relationships/hyperlink" Target="https://practice.geeksforgeeks.org/problems/page-faults-in-lru/0" TargetMode="External"/><Relationship Id="rId402" Type="http://schemas.openxmlformats.org/officeDocument/2006/relationships/hyperlink" Target="https://practice.geeksforgeeks.org/problems/maximum-difference-of-zeros-and-ones-in-binary-string4111/1" TargetMode="External"/><Relationship Id="rId279" Type="http://schemas.openxmlformats.org/officeDocument/2006/relationships/hyperlink" Target="https://practice.geeksforgeeks.org/problems/the-celebrity-problem/1" TargetMode="External"/><Relationship Id="rId444" Type="http://schemas.openxmlformats.org/officeDocument/2006/relationships/hyperlink" Target="https://www.geeksforgeeks.org/calculate-square-of-a-number-without-using-and-pow/" TargetMode="External"/><Relationship Id="rId43" Type="http://schemas.openxmlformats.org/officeDocument/2006/relationships/hyperlink" Target="https://www.geeksforgeeks.org/find-a-specific-pair-in-matrix/" TargetMode="External"/><Relationship Id="rId139" Type="http://schemas.openxmlformats.org/officeDocument/2006/relationships/hyperlink" Target="https://leetcode.com/problems/middle-of-the-linked-list/" TargetMode="External"/><Relationship Id="rId290" Type="http://schemas.openxmlformats.org/officeDocument/2006/relationships/hyperlink" Target="https://www.geeksforgeeks.org/implement-stack-queue-using-deque/" TargetMode="External"/><Relationship Id="rId304" Type="http://schemas.openxmlformats.org/officeDocument/2006/relationships/hyperlink" Target="https://www.geeksforgeeks.org/sum-minimum-maximum-elements-subarrays-size-k/" TargetMode="External"/><Relationship Id="rId346" Type="http://schemas.openxmlformats.org/officeDocument/2006/relationships/hyperlink" Target="https://practice.geeksforgeeks.org/problems/implementing-floyd-warshall/0" TargetMode="External"/><Relationship Id="rId388" Type="http://schemas.openxmlformats.org/officeDocument/2006/relationships/hyperlink" Target="https://practice.geeksforgeeks.org/problems/longest-common-subsequence/0" TargetMode="External"/><Relationship Id="rId85" Type="http://schemas.openxmlformats.org/officeDocument/2006/relationships/hyperlink" Target="https://www.geeksforgeeks.org/function-to-find-number-of-customers-who-could-not-get-a-computer/" TargetMode="External"/><Relationship Id="rId150" Type="http://schemas.openxmlformats.org/officeDocument/2006/relationships/hyperlink" Target="https://practice.geeksforgeeks.org/problems/flattening-a-linked-list/1" TargetMode="External"/><Relationship Id="rId192" Type="http://schemas.openxmlformats.org/officeDocument/2006/relationships/hyperlink" Target="https://practice.geeksforgeeks.org/problems/duplicate-subtrees/1" TargetMode="External"/><Relationship Id="rId206" Type="http://schemas.openxmlformats.org/officeDocument/2006/relationships/hyperlink" Target="https://practice.geeksforgeeks.org/problems/find-k-th-smallest-element-in-bst/1" TargetMode="External"/><Relationship Id="rId413" Type="http://schemas.openxmlformats.org/officeDocument/2006/relationships/hyperlink" Target="https://www.geeksforgeeks.org/largest-independent-set-problem-dp-26/" TargetMode="External"/><Relationship Id="rId248" Type="http://schemas.openxmlformats.org/officeDocument/2006/relationships/hyperlink" Target="https://practice.geeksforgeeks.org/problems/smallest-number5829/1" TargetMode="External"/><Relationship Id="rId12" Type="http://schemas.openxmlformats.org/officeDocument/2006/relationships/hyperlink" Target="https://practice.geeksforgeeks.org/problems/merge-two-sorted-arrays5135/1" TargetMode="External"/><Relationship Id="rId108" Type="http://schemas.openxmlformats.org/officeDocument/2006/relationships/hyperlink" Target="http://theoryofprogramming.com/2017/12/16/find-pivot-element-sorted-rotated-array/" TargetMode="External"/><Relationship Id="rId315" Type="http://schemas.openxmlformats.org/officeDocument/2006/relationships/hyperlink" Target="https://www.geeksforgeeks.org/k-th-largest-sum-contiguous-subarray/" TargetMode="External"/><Relationship Id="rId357" Type="http://schemas.openxmlformats.org/officeDocument/2006/relationships/hyperlink" Target="https://www.hackerearth.com/practice/algorithms/graphs/topological-sort/practice-problems/algorithm/oliver-and-the-game-3/" TargetMode="External"/><Relationship Id="rId54" Type="http://schemas.openxmlformats.org/officeDocument/2006/relationships/hyperlink" Target="https://practice.geeksforgeeks.org/problems/longest-repeating-subsequence/0" TargetMode="External"/><Relationship Id="rId96" Type="http://schemas.openxmlformats.org/officeDocument/2006/relationships/hyperlink" Target="https://www.geeksforgeeks.org/searching-array-adjacent-differ-k/" TargetMode="External"/><Relationship Id="rId161" Type="http://schemas.openxmlformats.org/officeDocument/2006/relationships/hyperlink" Target="https://practice.geeksforgeeks.org/problems/height-of-binary-tree/1" TargetMode="External"/><Relationship Id="rId217" Type="http://schemas.openxmlformats.org/officeDocument/2006/relationships/hyperlink" Target="https://practice.geeksforgeeks.org/problems/job-sequencing-problem/0" TargetMode="External"/><Relationship Id="rId399" Type="http://schemas.openxmlformats.org/officeDocument/2006/relationships/hyperlink" Target="https://practice.geeksforgeeks.org/problems/largest-square-formed-in-a-matrix/0" TargetMode="External"/><Relationship Id="rId259" Type="http://schemas.openxmlformats.org/officeDocument/2006/relationships/hyperlink" Target="https://www.geeksforgeeks.org/the-knights-tour-problem-backtracking-1/" TargetMode="External"/><Relationship Id="rId424" Type="http://schemas.openxmlformats.org/officeDocument/2006/relationships/hyperlink" Target="https://www.geeksforgeeks.org/optimal-binary-search-tree-dp-24/" TargetMode="External"/><Relationship Id="rId23" Type="http://schemas.openxmlformats.org/officeDocument/2006/relationships/hyperlink" Target="https://practice.geeksforgeeks.org/problems/maximum-product-subarray3604/1" TargetMode="External"/><Relationship Id="rId119" Type="http://schemas.openxmlformats.org/officeDocument/2006/relationships/hyperlink" Target="https://www.spoj.com/problems/SUBSUMS/" TargetMode="External"/><Relationship Id="rId270" Type="http://schemas.openxmlformats.org/officeDocument/2006/relationships/hyperlink" Target="https://www.tutorialspoint.com/javaexamples/data_stack.htm" TargetMode="External"/><Relationship Id="rId326" Type="http://schemas.openxmlformats.org/officeDocument/2006/relationships/hyperlink" Target="https://practice.geeksforgeeks.org/problems/bfs-traversal-of-graph/1" TargetMode="External"/><Relationship Id="rId65" Type="http://schemas.openxmlformats.org/officeDocument/2006/relationships/hyperlink" Target="https://www.geeksforgeeks.org/convert-sentence-equivalent-mobile-numeric-keypad-sequence/" TargetMode="External"/><Relationship Id="rId130" Type="http://schemas.openxmlformats.org/officeDocument/2006/relationships/hyperlink" Target="https://practice.geeksforgeeks.org/problems/remove-duplicate-element-from-sorted-linked-list/1" TargetMode="External"/><Relationship Id="rId368" Type="http://schemas.openxmlformats.org/officeDocument/2006/relationships/hyperlink" Target="https://www.geeksforgeeks.org/two-clique-problem-check-graph-can-divided-two-cliques/" TargetMode="External"/><Relationship Id="rId172" Type="http://schemas.openxmlformats.org/officeDocument/2006/relationships/hyperlink" Target="https://practice.geeksforgeeks.org/problems/check-for-balanced-tree/1" TargetMode="External"/><Relationship Id="rId228" Type="http://schemas.openxmlformats.org/officeDocument/2006/relationships/hyperlink" Target="https://www.geeksforgeeks.org/survival/" TargetMode="External"/><Relationship Id="rId435" Type="http://schemas.openxmlformats.org/officeDocument/2006/relationships/hyperlink" Target="https://practice.geeksforgeeks.org/problems/set-bits0143/1" TargetMode="External"/><Relationship Id="rId281" Type="http://schemas.openxmlformats.org/officeDocument/2006/relationships/hyperlink" Target="https://practice.geeksforgeeks.org/problems/evaluation-of-postfix-expression/0" TargetMode="External"/><Relationship Id="rId337" Type="http://schemas.openxmlformats.org/officeDocument/2006/relationships/hyperlink" Target="https://practice.geeksforgeeks.org/problems/topological-sort/1" TargetMode="External"/><Relationship Id="rId34" Type="http://schemas.openxmlformats.org/officeDocument/2006/relationships/hyperlink" Target="https://practice.geeksforgeeks.org/problems/palindromic-array/0" TargetMode="External"/><Relationship Id="rId76" Type="http://schemas.openxmlformats.org/officeDocument/2006/relationships/hyperlink" Target="https://practice.geeksforgeeks.org/problems/longest-common-subsequence/0" TargetMode="External"/><Relationship Id="rId141" Type="http://schemas.openxmlformats.org/officeDocument/2006/relationships/hyperlink" Target="https://practice.geeksforgeeks.org/problems/split-a-circular-linked-list-into-two-halves/1" TargetMode="External"/><Relationship Id="rId379" Type="http://schemas.openxmlformats.org/officeDocument/2006/relationships/hyperlink" Target="https://www.geeksforgeeks.org/program-nth-catalan-number/" TargetMode="External"/><Relationship Id="rId7" Type="http://schemas.openxmlformats.org/officeDocument/2006/relationships/hyperlink" Target="https://practice.geeksforgeeks.org/problems/cyclically-rotate-an-array-by-one/0" TargetMode="External"/><Relationship Id="rId183" Type="http://schemas.openxmlformats.org/officeDocument/2006/relationships/hyperlink" Target="https://practice.geeksforgeeks.org/problems/check-mirror-in-n-ary-tree/0" TargetMode="External"/><Relationship Id="rId239" Type="http://schemas.openxmlformats.org/officeDocument/2006/relationships/hyperlink" Target="https://practice.geeksforgeeks.org/problems/chocolate-distribution-problem/0" TargetMode="External"/><Relationship Id="rId390" Type="http://schemas.openxmlformats.org/officeDocument/2006/relationships/hyperlink" Target="https://practice.geeksforgeeks.org/problems/longest-increasing-subsequence/0" TargetMode="External"/><Relationship Id="rId404" Type="http://schemas.openxmlformats.org/officeDocument/2006/relationships/hyperlink" Target="https://practice.geeksforgeeks.org/problems/minimum-cost-to-fill-given-weight-in-a-bag1956/1" TargetMode="External"/><Relationship Id="rId446" Type="http://schemas.openxmlformats.org/officeDocument/2006/relationships/hyperlink" Target="https://www.youtube.com/channel/UCQHLxxBFrbfdrk1jF0moTpw" TargetMode="External"/><Relationship Id="rId250" Type="http://schemas.openxmlformats.org/officeDocument/2006/relationships/hyperlink" Target="https://www.geeksforgeeks.org/find-maximum-sum-possible-equal-sum-three-stacks/" TargetMode="External"/><Relationship Id="rId292" Type="http://schemas.openxmlformats.org/officeDocument/2006/relationships/hyperlink" Target="https://practice.geeksforgeeks.org/problems/queue-using-two-stacks/1" TargetMode="External"/><Relationship Id="rId306" Type="http://schemas.openxmlformats.org/officeDocument/2006/relationships/hyperlink" Target="https://practice.geeksforgeeks.org/problems/first-non-repeating-character-in-a-stream/0" TargetMode="External"/><Relationship Id="rId45" Type="http://schemas.openxmlformats.org/officeDocument/2006/relationships/hyperlink" Target="https://practice.geeksforgeeks.org/problems/kth-element-in-matrix/1" TargetMode="External"/><Relationship Id="rId87" Type="http://schemas.openxmlformats.org/officeDocument/2006/relationships/hyperlink" Target="https://practice.geeksforgeeks.org/problems/isomorphic-strings/0" TargetMode="External"/><Relationship Id="rId110" Type="http://schemas.openxmlformats.org/officeDocument/2006/relationships/hyperlink" Target="https://www.spoj.com/problems/AGGRCOW/" TargetMode="External"/><Relationship Id="rId348" Type="http://schemas.openxmlformats.org/officeDocument/2006/relationships/hyperlink" Target="https://www.geeksforgeeks.org/graph-coloring-applications/" TargetMode="External"/><Relationship Id="rId152" Type="http://schemas.openxmlformats.org/officeDocument/2006/relationships/hyperlink" Target="https://practice.geeksforgeeks.org/problems/clone-a-linked-list-with-next-and-random-pointer/1" TargetMode="External"/><Relationship Id="rId194" Type="http://schemas.openxmlformats.org/officeDocument/2006/relationships/hyperlink" Target="https://www.geeksforgeeks.org/binary-search-tree-set-1-search-and-insertion/" TargetMode="External"/><Relationship Id="rId208" Type="http://schemas.openxmlformats.org/officeDocument/2006/relationships/hyperlink" Target="https://www.geeksforgeeks.org/find-median-bst-time-o1-space/" TargetMode="External"/><Relationship Id="rId415" Type="http://schemas.openxmlformats.org/officeDocument/2006/relationships/hyperlink" Target="https://practice.geeksforgeeks.org/problems/count-palindromic-subsequences/1" TargetMode="External"/><Relationship Id="rId261" Type="http://schemas.openxmlformats.org/officeDocument/2006/relationships/hyperlink" Target="https://www.geeksforgeeks.org/find-shortest-safe-route-in-a-path-with-landmines/" TargetMode="External"/><Relationship Id="rId14" Type="http://schemas.openxmlformats.org/officeDocument/2006/relationships/hyperlink" Target="https://leetcode.com/problems/merge-intervals/" TargetMode="External"/><Relationship Id="rId56" Type="http://schemas.openxmlformats.org/officeDocument/2006/relationships/hyperlink" Target="https://practice.geeksforgeeks.org/problems/permutations-of-a-given-string/0" TargetMode="External"/><Relationship Id="rId317" Type="http://schemas.openxmlformats.org/officeDocument/2006/relationships/hyperlink" Target="https://practice.geeksforgeeks.org/problems/merge-k-sorted-linked-lists/1" TargetMode="External"/><Relationship Id="rId359" Type="http://schemas.openxmlformats.org/officeDocument/2006/relationships/hyperlink" Target="https://www.geeksforgeeks.org/water-jug-problem-using-bfs/" TargetMode="External"/><Relationship Id="rId98" Type="http://schemas.openxmlformats.org/officeDocument/2006/relationships/hyperlink" Target="https://practice.geeksforgeeks.org/problems/find-all-four-sum-numbers/0" TargetMode="External"/><Relationship Id="rId121" Type="http://schemas.openxmlformats.org/officeDocument/2006/relationships/hyperlink" Target="https://www.geeksforgeeks.org/in-place-merge-sort/" TargetMode="External"/><Relationship Id="rId163" Type="http://schemas.openxmlformats.org/officeDocument/2006/relationships/hyperlink" Target="https://www.geeksforgeeks.org/create-a-mirror-tree-from-the-given-binary-tree/" TargetMode="External"/><Relationship Id="rId219" Type="http://schemas.openxmlformats.org/officeDocument/2006/relationships/hyperlink" Target="https://practice.geeksforgeeks.org/problems/water-connection-problem/0" TargetMode="External"/><Relationship Id="rId370" Type="http://schemas.openxmlformats.org/officeDocument/2006/relationships/hyperlink" Target="https://www.geeksforgeeks.org/find-all-shortest-unique-prefixes-to-represent-each-word-in-a-given-list/" TargetMode="External"/><Relationship Id="rId426" Type="http://schemas.openxmlformats.org/officeDocument/2006/relationships/hyperlink" Target="https://practice.geeksforgeeks.org/problems/word-wrap/0" TargetMode="External"/><Relationship Id="rId230" Type="http://schemas.openxmlformats.org/officeDocument/2006/relationships/hyperlink" Target="https://www.geeksforgeeks.org/maximum-product-subset-array/" TargetMode="External"/><Relationship Id="rId25" Type="http://schemas.openxmlformats.org/officeDocument/2006/relationships/hyperlink" Target="https://www.geeksforgeeks.org/given-an-array-of-of-size-n-finds-all-the-elements-that-appear-more-than-nk-times/" TargetMode="External"/><Relationship Id="rId67" Type="http://schemas.openxmlformats.org/officeDocument/2006/relationships/hyperlink" Target="https://practice.geeksforgeeks.org/problems/count-palindromic-subsequences/1" TargetMode="External"/><Relationship Id="rId272" Type="http://schemas.openxmlformats.org/officeDocument/2006/relationships/hyperlink" Target="https://practice.geeksforgeeks.org/problems/implement-two-stacks-in-an-array/1" TargetMode="External"/><Relationship Id="rId328" Type="http://schemas.openxmlformats.org/officeDocument/2006/relationships/hyperlink" Target="https://www.geeksforgeeks.org/detect-cycle-in-a-graph/" TargetMode="External"/><Relationship Id="rId132" Type="http://schemas.openxmlformats.org/officeDocument/2006/relationships/hyperlink" Target="https://www.geeksforgeeks.org/move-last-element-to-front-of-a-given-linked-list/" TargetMode="External"/><Relationship Id="rId174" Type="http://schemas.openxmlformats.org/officeDocument/2006/relationships/hyperlink" Target="https://practice.geeksforgeeks.org/problems/boundary-traversal-of-binary-tree/1" TargetMode="External"/><Relationship Id="rId381" Type="http://schemas.openxmlformats.org/officeDocument/2006/relationships/hyperlink" Target="https://practice.geeksforgeeks.org/problems/edit-distance3702/1" TargetMode="External"/><Relationship Id="rId241" Type="http://schemas.openxmlformats.org/officeDocument/2006/relationships/hyperlink" Target="https://www.spoj.com/problems/DIEHARD/" TargetMode="External"/><Relationship Id="rId437" Type="http://schemas.openxmlformats.org/officeDocument/2006/relationships/hyperlink" Target="https://practice.geeksforgeeks.org/problems/bit-difference/0" TargetMode="External"/><Relationship Id="rId36" Type="http://schemas.openxmlformats.org/officeDocument/2006/relationships/hyperlink" Target="https://www.geeksforgeeks.org/median-of-two-sorted-arrays-of-different-sizes/" TargetMode="External"/><Relationship Id="rId283" Type="http://schemas.openxmlformats.org/officeDocument/2006/relationships/hyperlink" Target="https://www.geeksforgeeks.org/reverse-a-stack-using-recursion/" TargetMode="External"/><Relationship Id="rId339" Type="http://schemas.openxmlformats.org/officeDocument/2006/relationships/hyperlink" Target="https://www.geeksforgeeks.org/find-whether-it-is-possible-to-finish-all-tasks-or-not-from-given-dependencies/" TargetMode="External"/><Relationship Id="rId78" Type="http://schemas.openxmlformats.org/officeDocument/2006/relationships/hyperlink" Target="https://practice.geeksforgeeks.org/problems/smallest-distant-window/0" TargetMode="External"/><Relationship Id="rId101" Type="http://schemas.openxmlformats.org/officeDocument/2006/relationships/hyperlink" Target="https://practice.geeksforgeeks.org/problems/zero-sum-subarrays/0" TargetMode="External"/><Relationship Id="rId143" Type="http://schemas.openxmlformats.org/officeDocument/2006/relationships/hyperlink" Target="https://www.geeksforgeeks.org/deletion-circular-linked-list/" TargetMode="External"/><Relationship Id="rId185" Type="http://schemas.openxmlformats.org/officeDocument/2006/relationships/hyperlink" Target="https://www.geeksforgeeks.org/check-given-graph-tree/" TargetMode="External"/><Relationship Id="rId350" Type="http://schemas.openxmlformats.org/officeDocument/2006/relationships/hyperlink" Target="https://www.geeksforgeeks.org/bridge-in-a-graph/" TargetMode="External"/><Relationship Id="rId406" Type="http://schemas.openxmlformats.org/officeDocument/2006/relationships/hyperlink" Target="https://practice.geeksforgeeks.org/problems/longest-common-substring/0" TargetMode="External"/><Relationship Id="rId9" Type="http://schemas.openxmlformats.org/officeDocument/2006/relationships/hyperlink" Target="https://practice.geeksforgeeks.org/problems/minimize-the-heights3351/1" TargetMode="External"/><Relationship Id="rId210" Type="http://schemas.openxmlformats.org/officeDocument/2006/relationships/hyperlink" Target="https://www.geeksforgeeks.org/replace-every-element-with-the-least-greater-element-on-its-right/" TargetMode="External"/><Relationship Id="rId392" Type="http://schemas.openxmlformats.org/officeDocument/2006/relationships/hyperlink" Target="https://practice.geeksforgeeks.org/problems/lcs-of-three-strings/0" TargetMode="External"/><Relationship Id="rId252" Type="http://schemas.openxmlformats.org/officeDocument/2006/relationships/hyperlink" Target="https://www.geeksforgeeks.org/printing-solutions-n-queen-problem/" TargetMode="External"/><Relationship Id="rId294" Type="http://schemas.openxmlformats.org/officeDocument/2006/relationships/hyperlink" Target="https://www.geeksforgeeks.org/circular-queue-set-1-introduction-array-implementation/" TargetMode="External"/><Relationship Id="rId308" Type="http://schemas.openxmlformats.org/officeDocument/2006/relationships/hyperlink" Target="https://www.geeksforgeeks.org/building-heap-from-array/" TargetMode="External"/><Relationship Id="rId47" Type="http://schemas.openxmlformats.org/officeDocument/2006/relationships/hyperlink" Target="https://leetcode.com/problems/reverse-string/" TargetMode="External"/><Relationship Id="rId89" Type="http://schemas.openxmlformats.org/officeDocument/2006/relationships/hyperlink" Target="https://practice.geeksforgeeks.org/problems/first-and-last-occurrences-of-x/0" TargetMode="External"/><Relationship Id="rId112" Type="http://schemas.openxmlformats.org/officeDocument/2006/relationships/hyperlink" Target="https://www.spoj.com/problems/EKO/" TargetMode="External"/><Relationship Id="rId154" Type="http://schemas.openxmlformats.org/officeDocument/2006/relationships/hyperlink" Target="https://practice.geeksforgeeks.org/problems/multiply-two-linked-lists/1" TargetMode="External"/><Relationship Id="rId361" Type="http://schemas.openxmlformats.org/officeDocument/2006/relationships/hyperlink" Target="https://practice.geeksforgeeks.org/problems/m-coloring-problem/0" TargetMode="External"/><Relationship Id="rId196" Type="http://schemas.openxmlformats.org/officeDocument/2006/relationships/hyperlink" Target="https://practice.geeksforgeeks.org/problems/minimum-element-in-bst/1" TargetMode="External"/><Relationship Id="rId417" Type="http://schemas.openxmlformats.org/officeDocument/2006/relationships/hyperlink" Target="https://leetcode.com/problems/longest-palindromic-substring/" TargetMode="External"/><Relationship Id="rId16" Type="http://schemas.openxmlformats.org/officeDocument/2006/relationships/hyperlink" Target="https://practice.geeksforgeeks.org/problems/inversion-of-array/0" TargetMode="External"/><Relationship Id="rId221" Type="http://schemas.openxmlformats.org/officeDocument/2006/relationships/hyperlink" Target="https://practice.geeksforgeeks.org/problems/coin-piles/0" TargetMode="External"/><Relationship Id="rId263" Type="http://schemas.openxmlformats.org/officeDocument/2006/relationships/hyperlink" Target="https://practice.geeksforgeeks.org/problems/largest-number-in-k-swaps/0" TargetMode="External"/><Relationship Id="rId319" Type="http://schemas.openxmlformats.org/officeDocument/2006/relationships/hyperlink" Target="https://practice.geeksforgeeks.org/problems/find-median-in-a-stream/0" TargetMode="External"/><Relationship Id="rId58" Type="http://schemas.openxmlformats.org/officeDocument/2006/relationships/hyperlink" Target="https://practice.geeksforgeeks.org/problems/word-wrap/0" TargetMode="External"/><Relationship Id="rId123" Type="http://schemas.openxmlformats.org/officeDocument/2006/relationships/hyperlink" Target="https://practice.geeksforgeeks.org/problems/middle-of-three2926/1" TargetMode="External"/><Relationship Id="rId330" Type="http://schemas.openxmlformats.org/officeDocument/2006/relationships/hyperlink" Target="https://practice.geeksforgeeks.org/problems/rat-in-a-maze-problem/1" TargetMode="External"/><Relationship Id="rId165" Type="http://schemas.openxmlformats.org/officeDocument/2006/relationships/hyperlink" Target="https://www.techiedelight.com/preorder-tree-traversal-iterative-recursive/" TargetMode="External"/><Relationship Id="rId372" Type="http://schemas.openxmlformats.org/officeDocument/2006/relationships/hyperlink" Target="https://practice.geeksforgeeks.org/problems/k-anagrams-1/0" TargetMode="External"/><Relationship Id="rId428" Type="http://schemas.openxmlformats.org/officeDocument/2006/relationships/hyperlink" Target="https://leetcode.com/problems/maximum-length-of-pair-chain/" TargetMode="External"/><Relationship Id="rId232" Type="http://schemas.openxmlformats.org/officeDocument/2006/relationships/hyperlink" Target="https://practice.geeksforgeeks.org/problems/maximize-arrii-of-an-array/0" TargetMode="External"/><Relationship Id="rId274" Type="http://schemas.openxmlformats.org/officeDocument/2006/relationships/hyperlink" Target="https://www.geeksforgeeks.org/efficiently-implement-k-stacks-single-array/" TargetMode="External"/><Relationship Id="rId27" Type="http://schemas.openxmlformats.org/officeDocument/2006/relationships/hyperlink" Target="https://practice.geeksforgeeks.org/problems/array-subset-of-another-array/0" TargetMode="External"/><Relationship Id="rId69" Type="http://schemas.openxmlformats.org/officeDocument/2006/relationships/hyperlink" Target="https://practice.geeksforgeeks.org/problems/find-the-string-in-grid/0" TargetMode="External"/><Relationship Id="rId134" Type="http://schemas.openxmlformats.org/officeDocument/2006/relationships/hyperlink" Target="https://practice.geeksforgeeks.org/problems/add-two-numbers-represented-by-linked-lists/1" TargetMode="External"/><Relationship Id="rId80" Type="http://schemas.openxmlformats.org/officeDocument/2006/relationships/hyperlink" Target="https://www.geeksforgeeks.org/minimum-characters-added-front-make-string-palindrome/" TargetMode="External"/><Relationship Id="rId176" Type="http://schemas.openxmlformats.org/officeDocument/2006/relationships/hyperlink" Target="https://practice.geeksforgeeks.org/problems/binary-tree-to-dll/1" TargetMode="External"/><Relationship Id="rId341" Type="http://schemas.openxmlformats.org/officeDocument/2006/relationships/hyperlink" Target="https://practice.geeksforgeeks.org/problems/alien-dictionary/1" TargetMode="External"/><Relationship Id="rId383" Type="http://schemas.openxmlformats.org/officeDocument/2006/relationships/hyperlink" Target="https://practice.geeksforgeeks.org/problems/friends-pairing-problem5425/1" TargetMode="External"/><Relationship Id="rId439" Type="http://schemas.openxmlformats.org/officeDocument/2006/relationships/hyperlink" Target="https://practice.geeksforgeeks.org/problems/power-of-2/0" TargetMode="External"/><Relationship Id="rId201" Type="http://schemas.openxmlformats.org/officeDocument/2006/relationships/hyperlink" Target="https://www.geeksforgeeks.org/construct-bst-from-given-preorder-traversa/" TargetMode="External"/><Relationship Id="rId243" Type="http://schemas.openxmlformats.org/officeDocument/2006/relationships/hyperlink" Target="https://www.spoj.com/problems/GCJ101BB/" TargetMode="External"/><Relationship Id="rId285" Type="http://schemas.openxmlformats.org/officeDocument/2006/relationships/hyperlink" Target="https://practice.geeksforgeeks.org/problems/overlapping-intervals/0" TargetMode="External"/><Relationship Id="rId38" Type="http://schemas.openxmlformats.org/officeDocument/2006/relationships/hyperlink" Target="https://leetcode.com/problems/search-a-2d-matrix/" TargetMode="External"/><Relationship Id="rId103" Type="http://schemas.openxmlformats.org/officeDocument/2006/relationships/hyperlink" Target="https://practice.geeksforgeeks.org/problems/sort-by-set-bit-count/0" TargetMode="External"/><Relationship Id="rId310" Type="http://schemas.openxmlformats.org/officeDocument/2006/relationships/hyperlink" Target="https://www.geeksforgeeks.org/sliding-window-maximum-maximum-of-all-subarrays-of-size-k/" TargetMode="External"/><Relationship Id="rId91" Type="http://schemas.openxmlformats.org/officeDocument/2006/relationships/hyperlink" Target="https://leetcode.com/problems/search-in-rotated-sorted-array/" TargetMode="External"/><Relationship Id="rId145" Type="http://schemas.openxmlformats.org/officeDocument/2006/relationships/hyperlink" Target="https://www.geeksforgeeks.org/find-pairs-given-sum-doubly-linked-list/" TargetMode="External"/><Relationship Id="rId187" Type="http://schemas.openxmlformats.org/officeDocument/2006/relationships/hyperlink" Target="https://www.geeksforgeeks.org/maximum-sum-nodes-binary-tree-no-two-adjacent/" TargetMode="External"/><Relationship Id="rId352" Type="http://schemas.openxmlformats.org/officeDocument/2006/relationships/hyperlink" Target="https://www.geeksforgeeks.org/bipartite-graph/" TargetMode="External"/><Relationship Id="rId394" Type="http://schemas.openxmlformats.org/officeDocument/2006/relationships/hyperlink" Target="https://www.geeksforgeeks.org/count-subsequences-product-less-k/" TargetMode="External"/><Relationship Id="rId408" Type="http://schemas.openxmlformats.org/officeDocument/2006/relationships/hyperlink" Target="https://practice.geeksforgeeks.org/problems/bbt-counter/0" TargetMode="External"/><Relationship Id="rId212" Type="http://schemas.openxmlformats.org/officeDocument/2006/relationships/hyperlink" Target="https://practice.geeksforgeeks.org/problems/preorder-to-postorder/0" TargetMode="External"/><Relationship Id="rId254" Type="http://schemas.openxmlformats.org/officeDocument/2006/relationships/hyperlink" Target="https://leetcode.com/problems/remove-invalid-parentheses/" TargetMode="External"/><Relationship Id="rId49" Type="http://schemas.openxmlformats.org/officeDocument/2006/relationships/hyperlink" Target="https://www.geeksforgeeks.org/print-all-the-duplicates-in-the-input-string/" TargetMode="External"/><Relationship Id="rId114" Type="http://schemas.openxmlformats.org/officeDocument/2006/relationships/hyperlink" Target="https://practice.geeksforgeeks.org/problems/arithmetic-number/0" TargetMode="External"/><Relationship Id="rId296" Type="http://schemas.openxmlformats.org/officeDocument/2006/relationships/hyperlink" Target="https://practice.geeksforgeeks.org/problems/queue-reversal/1" TargetMode="External"/><Relationship Id="rId60" Type="http://schemas.openxmlformats.org/officeDocument/2006/relationships/hyperlink" Target="https://practice.geeksforgeeks.org/problems/next-permutation/0" TargetMode="External"/><Relationship Id="rId156" Type="http://schemas.openxmlformats.org/officeDocument/2006/relationships/hyperlink" Target="https://practice.geeksforgeeks.org/problems/segregate-even-and-odd-nodes-in-a-linked-list/0" TargetMode="External"/><Relationship Id="rId198" Type="http://schemas.openxmlformats.org/officeDocument/2006/relationships/hyperlink" Target="https://practice.geeksforgeeks.org/problems/check-for-bst/1" TargetMode="External"/><Relationship Id="rId321" Type="http://schemas.openxmlformats.org/officeDocument/2006/relationships/hyperlink" Target="https://practice.geeksforgeeks.org/problems/minimum-cost-of-ropes/0" TargetMode="External"/><Relationship Id="rId363" Type="http://schemas.openxmlformats.org/officeDocument/2006/relationships/hyperlink" Target="https://www.geeksforgeeks.org/paths-travel-nodes-using-edgeseven-bridges-konigsberg/" TargetMode="External"/><Relationship Id="rId419" Type="http://schemas.openxmlformats.org/officeDocument/2006/relationships/hyperlink" Target="https://www.geeksforgeeks.org/weighted-job-scheduling/" TargetMode="External"/><Relationship Id="rId223" Type="http://schemas.openxmlformats.org/officeDocument/2006/relationships/hyperlink" Target="https://practice.geeksforgeeks.org/problems/minimum-platforms/0" TargetMode="External"/><Relationship Id="rId430" Type="http://schemas.openxmlformats.org/officeDocument/2006/relationships/hyperlink" Target="https://practice.geeksforgeeks.org/problems/maximum-profit4657/1" TargetMode="External"/><Relationship Id="rId18" Type="http://schemas.openxmlformats.org/officeDocument/2006/relationships/hyperlink" Target="https://practice.geeksforgeeks.org/problems/count-pairs-with-given-sum5022/1" TargetMode="External"/><Relationship Id="rId39" Type="http://schemas.openxmlformats.org/officeDocument/2006/relationships/hyperlink" Target="https://practice.geeksforgeeks.org/problems/median-in-a-row-wise-sorted-matrix1527/1" TargetMode="External"/><Relationship Id="rId265" Type="http://schemas.openxmlformats.org/officeDocument/2006/relationships/hyperlink" Target="https://www.geeksforgeeks.org/find-if-there-is-a-path-of-more-than-k-length-from-a-source/" TargetMode="External"/><Relationship Id="rId286" Type="http://schemas.openxmlformats.org/officeDocument/2006/relationships/hyperlink" Target="https://practice.geeksforgeeks.org/problems/maximum-rectangular-area-in-a-histogram/0" TargetMode="External"/><Relationship Id="rId50" Type="http://schemas.openxmlformats.org/officeDocument/2006/relationships/hyperlink" Target="https://www.geeksforgeeks.org/a-program-to-check-if-strings-are-rotations-of-each-other/" TargetMode="External"/><Relationship Id="rId104" Type="http://schemas.openxmlformats.org/officeDocument/2006/relationships/hyperlink" Target="https://practice.geeksforgeeks.org/problems/minimum-swaps/1" TargetMode="External"/><Relationship Id="rId125" Type="http://schemas.openxmlformats.org/officeDocument/2006/relationships/hyperlink" Target="https://www.geeksforgeeks.org/reverse-a-linked-list/" TargetMode="External"/><Relationship Id="rId146" Type="http://schemas.openxmlformats.org/officeDocument/2006/relationships/hyperlink" Target="https://www.geeksforgeeks.org/count-triplets-sorted-doubly-linked-list-whose-sum-equal-given-value-x/" TargetMode="External"/><Relationship Id="rId167" Type="http://schemas.openxmlformats.org/officeDocument/2006/relationships/hyperlink" Target="https://practice.geeksforgeeks.org/problems/left-view-of-binary-tree/1" TargetMode="External"/><Relationship Id="rId188" Type="http://schemas.openxmlformats.org/officeDocument/2006/relationships/hyperlink" Target="https://www.geeksforgeeks.org/print-k-sum-paths-binary-tree/" TargetMode="External"/><Relationship Id="rId311" Type="http://schemas.openxmlformats.org/officeDocument/2006/relationships/hyperlink" Target="https://practice.geeksforgeeks.org/problems/k-largest-elements4206/1" TargetMode="External"/><Relationship Id="rId332" Type="http://schemas.openxmlformats.org/officeDocument/2006/relationships/hyperlink" Target="https://leetcode.com/problems/flood-fill/" TargetMode="External"/><Relationship Id="rId353" Type="http://schemas.openxmlformats.org/officeDocument/2006/relationships/hyperlink" Target="https://www.geeksforgeeks.org/detect-negative-cycle-graph-bellman-ford/" TargetMode="External"/><Relationship Id="rId374" Type="http://schemas.openxmlformats.org/officeDocument/2006/relationships/hyperlink" Target="https://practice.geeksforgeeks.org/problems/unique-rows-in-boolean-matrix/1" TargetMode="External"/><Relationship Id="rId395" Type="http://schemas.openxmlformats.org/officeDocument/2006/relationships/hyperlink" Target="https://practice.geeksforgeeks.org/problems/longest-subsequence-such-that-difference-between-adjacents-is-one4724/1" TargetMode="External"/><Relationship Id="rId409" Type="http://schemas.openxmlformats.org/officeDocument/2006/relationships/hyperlink" Target="https://practice.geeksforgeeks.org/problems/kadanes-algorithm/0" TargetMode="External"/><Relationship Id="rId71" Type="http://schemas.openxmlformats.org/officeDocument/2006/relationships/hyperlink" Target="https://practice.geeksforgeeks.org/problems/roman-number-to-integer/0" TargetMode="External"/><Relationship Id="rId92" Type="http://schemas.openxmlformats.org/officeDocument/2006/relationships/hyperlink" Target="https://practice.geeksforgeeks.org/problems/count-squares3649/1" TargetMode="External"/><Relationship Id="rId213" Type="http://schemas.openxmlformats.org/officeDocument/2006/relationships/hyperlink" Target="https://practice.geeksforgeeks.org/problems/check-whether-bst-contains-dead-end/1" TargetMode="External"/><Relationship Id="rId234" Type="http://schemas.openxmlformats.org/officeDocument/2006/relationships/hyperlink" Target="https://practice.geeksforgeeks.org/problems/swap-and-maximize/0" TargetMode="External"/><Relationship Id="rId420" Type="http://schemas.openxmlformats.org/officeDocument/2006/relationships/hyperlink" Target="https://www.geeksforgeeks.org/coin-game-winner-every-player-three-choices/" TargetMode="External"/><Relationship Id="rId2" Type="http://schemas.openxmlformats.org/officeDocument/2006/relationships/hyperlink" Target="https://www.geeksforgeeks.org/maximum-and-minimum-in-an-array/" TargetMode="External"/><Relationship Id="rId29" Type="http://schemas.openxmlformats.org/officeDocument/2006/relationships/hyperlink" Target="https://practice.geeksforgeeks.org/problems/trapping-rain-water/0" TargetMode="External"/><Relationship Id="rId255" Type="http://schemas.openxmlformats.org/officeDocument/2006/relationships/hyperlink" Target="https://practice.geeksforgeeks.org/problems/solve-the-sudoku/0" TargetMode="External"/><Relationship Id="rId276" Type="http://schemas.openxmlformats.org/officeDocument/2006/relationships/hyperlink" Target="https://practice.geeksforgeeks.org/problems/reverse-a-string-using-stack/1" TargetMode="External"/><Relationship Id="rId297" Type="http://schemas.openxmlformats.org/officeDocument/2006/relationships/hyperlink" Target="https://practice.geeksforgeeks.org/problems/reverse-first-k-elements-of-queue/1" TargetMode="External"/><Relationship Id="rId441" Type="http://schemas.openxmlformats.org/officeDocument/2006/relationships/hyperlink" Target="https://www.geeksforgeeks.org/copy-set-bits-in-a-range/" TargetMode="External"/><Relationship Id="rId40" Type="http://schemas.openxmlformats.org/officeDocument/2006/relationships/hyperlink" Target="https://practice.geeksforgeeks.org/problems/row-with-max-1s0023/1" TargetMode="External"/><Relationship Id="rId115" Type="http://schemas.openxmlformats.org/officeDocument/2006/relationships/hyperlink" Target="https://practice.geeksforgeeks.org/problems/smallest-factorial-number5929/1" TargetMode="External"/><Relationship Id="rId136" Type="http://schemas.openxmlformats.org/officeDocument/2006/relationships/hyperlink" Target="https://practice.geeksforgeeks.org/problems/intersection-point-in-y-shapped-linked-lists/1" TargetMode="External"/><Relationship Id="rId157" Type="http://schemas.openxmlformats.org/officeDocument/2006/relationships/hyperlink" Target="https://practice.geeksforgeeks.org/problems/nth-node-from-end-of-linked-list/1" TargetMode="External"/><Relationship Id="rId178" Type="http://schemas.openxmlformats.org/officeDocument/2006/relationships/hyperlink" Target="https://practice.geeksforgeeks.org/problems/construct-tree-1/1" TargetMode="External"/><Relationship Id="rId301" Type="http://schemas.openxmlformats.org/officeDocument/2006/relationships/hyperlink" Target="https://practice.geeksforgeeks.org/problems/distance-of-nearest-cell-having-1/0" TargetMode="External"/><Relationship Id="rId322" Type="http://schemas.openxmlformats.org/officeDocument/2006/relationships/hyperlink" Target="https://www.geeksforgeeks.org/convert-bst-min-heap/" TargetMode="External"/><Relationship Id="rId343" Type="http://schemas.openxmlformats.org/officeDocument/2006/relationships/hyperlink" Target="https://www.geeksforgeeks.org/prims-minimum-spanning-tree-mst-greedy-algo-5/" TargetMode="External"/><Relationship Id="rId364" Type="http://schemas.openxmlformats.org/officeDocument/2006/relationships/hyperlink" Target="https://www.geeksforgeeks.org/chinese-postman-route-inspection-set-1-introduction/" TargetMode="External"/><Relationship Id="rId61" Type="http://schemas.openxmlformats.org/officeDocument/2006/relationships/hyperlink" Target="https://practice.geeksforgeeks.org/problems/parenthesis-checker/0" TargetMode="External"/><Relationship Id="rId82" Type="http://schemas.openxmlformats.org/officeDocument/2006/relationships/hyperlink" Target="https://practice.geeksforgeeks.org/problems/smallest-window-in-a-string-containing-all-the-characters-of-another-string/0" TargetMode="External"/><Relationship Id="rId199" Type="http://schemas.openxmlformats.org/officeDocument/2006/relationships/hyperlink" Target="https://practice.geeksforgeeks.org/problems/populate-inorder-successor-for-all-nodes/1" TargetMode="External"/><Relationship Id="rId203" Type="http://schemas.openxmlformats.org/officeDocument/2006/relationships/hyperlink" Target="https://www.geeksforgeeks.org/convert-normal-bst-balanced-bst/" TargetMode="External"/><Relationship Id="rId385" Type="http://schemas.openxmlformats.org/officeDocument/2006/relationships/hyperlink" Target="https://www.geeksforgeeks.org/assembly-line-scheduling-dp-34/" TargetMode="External"/><Relationship Id="rId19" Type="http://schemas.openxmlformats.org/officeDocument/2006/relationships/hyperlink" Target="https://practice.geeksforgeeks.org/problems/common-elements1132/1" TargetMode="External"/><Relationship Id="rId224" Type="http://schemas.openxmlformats.org/officeDocument/2006/relationships/hyperlink" Target="https://www.geeksforgeeks.org/buy-maximum-stocks-stocks-can-bought-th-day/" TargetMode="External"/><Relationship Id="rId245" Type="http://schemas.openxmlformats.org/officeDocument/2006/relationships/hyperlink" Target="https://www.spoj.com/problems/ARRANGE/" TargetMode="External"/><Relationship Id="rId266" Type="http://schemas.openxmlformats.org/officeDocument/2006/relationships/hyperlink" Target="https://www.geeksforgeeks.org/longest-possible-route-in-a-matrix-with-hurdles/" TargetMode="External"/><Relationship Id="rId287" Type="http://schemas.openxmlformats.org/officeDocument/2006/relationships/hyperlink" Target="https://practice.geeksforgeeks.org/problems/valid-substring0624/1" TargetMode="External"/><Relationship Id="rId410" Type="http://schemas.openxmlformats.org/officeDocument/2006/relationships/hyperlink" Target="https://www.geeksforgeeks.org/smallest-sum-contiguous-subarray/" TargetMode="External"/><Relationship Id="rId431" Type="http://schemas.openxmlformats.org/officeDocument/2006/relationships/hyperlink" Target="https://practice.geeksforgeeks.org/problems/maximum-sum-rectangle/0" TargetMode="External"/><Relationship Id="rId30" Type="http://schemas.openxmlformats.org/officeDocument/2006/relationships/hyperlink" Target="https://practice.geeksforgeeks.org/problems/chocolate-distribution-problem/0" TargetMode="External"/><Relationship Id="rId105" Type="http://schemas.openxmlformats.org/officeDocument/2006/relationships/hyperlink" Target="https://www.hackerearth.com/practice/algorithms/searching/binary-search/practice-problems/algorithm/bishu-and-soldiers/" TargetMode="External"/><Relationship Id="rId126" Type="http://schemas.openxmlformats.org/officeDocument/2006/relationships/hyperlink" Target="https://practice.geeksforgeeks.org/problems/reverse-a-linked-list-in-groups-of-given-size/1" TargetMode="External"/><Relationship Id="rId147" Type="http://schemas.openxmlformats.org/officeDocument/2006/relationships/hyperlink" Target="https://www.geeksforgeeks.org/sort-k-sorted-doubly-linked-list/" TargetMode="External"/><Relationship Id="rId168" Type="http://schemas.openxmlformats.org/officeDocument/2006/relationships/hyperlink" Target="https://practice.geeksforgeeks.org/problems/right-view-of-binary-tree/1" TargetMode="External"/><Relationship Id="rId312" Type="http://schemas.openxmlformats.org/officeDocument/2006/relationships/hyperlink" Target="https://www.geeksforgeeks.org/kth-smallestlargest-element-unsorted-array/" TargetMode="External"/><Relationship Id="rId333" Type="http://schemas.openxmlformats.org/officeDocument/2006/relationships/hyperlink" Target="https://leetcode.com/problems/clone-graph/" TargetMode="External"/><Relationship Id="rId354" Type="http://schemas.openxmlformats.org/officeDocument/2006/relationships/hyperlink" Target="https://www.geeksforgeeks.org/find-longest-path-directed-acyclic-graph/" TargetMode="External"/><Relationship Id="rId51" Type="http://schemas.openxmlformats.org/officeDocument/2006/relationships/hyperlink" Target="https://www.programiz.com/java-programming/examples/check-valid-shuffle-of-strings" TargetMode="External"/><Relationship Id="rId72" Type="http://schemas.openxmlformats.org/officeDocument/2006/relationships/hyperlink" Target="https://leetcode.com/problems/longest-common-prefix/" TargetMode="External"/><Relationship Id="rId93" Type="http://schemas.openxmlformats.org/officeDocument/2006/relationships/hyperlink" Target="https://www.geeksforgeeks.org/optimum-location-point-minimize-total-distance/" TargetMode="External"/><Relationship Id="rId189" Type="http://schemas.openxmlformats.org/officeDocument/2006/relationships/hyperlink" Target="https://practice.geeksforgeeks.org/problems/lowest-common-ancestor-in-a-binary-tree/1" TargetMode="External"/><Relationship Id="rId375" Type="http://schemas.openxmlformats.org/officeDocument/2006/relationships/hyperlink" Target="https://practice.geeksforgeeks.org/problems/coin-change2448/1" TargetMode="External"/><Relationship Id="rId396" Type="http://schemas.openxmlformats.org/officeDocument/2006/relationships/hyperlink" Target="https://www.geeksforgeeks.org/maximum-subsequence-sum-such-that-no-three-are-consecutive/" TargetMode="External"/><Relationship Id="rId3" Type="http://schemas.openxmlformats.org/officeDocument/2006/relationships/hyperlink" Target="https://practice.geeksforgeeks.org/problems/kth-smallest-element/0" TargetMode="External"/><Relationship Id="rId214" Type="http://schemas.openxmlformats.org/officeDocument/2006/relationships/hyperlink" Target="https://practice.geeksforgeeks.org/problems/largest-bst/1" TargetMode="External"/><Relationship Id="rId235" Type="http://schemas.openxmlformats.org/officeDocument/2006/relationships/hyperlink" Target="https://www.geeksforgeeks.org/minimum-sum-absolute-difference-pairs-two-arrays/" TargetMode="External"/><Relationship Id="rId256" Type="http://schemas.openxmlformats.org/officeDocument/2006/relationships/hyperlink" Target="https://practice.geeksforgeeks.org/problems/m-coloring-problem/0" TargetMode="External"/><Relationship Id="rId277" Type="http://schemas.openxmlformats.org/officeDocument/2006/relationships/hyperlink" Target="https://practice.geeksforgeeks.org/problems/special-stack/1" TargetMode="External"/><Relationship Id="rId298" Type="http://schemas.openxmlformats.org/officeDocument/2006/relationships/hyperlink" Target="https://www.geeksforgeeks.org/interleave-first-half-queue-second-half/" TargetMode="External"/><Relationship Id="rId400" Type="http://schemas.openxmlformats.org/officeDocument/2006/relationships/hyperlink" Target="https://practice.geeksforgeeks.org/problems/pairs-with-specific-difference/0" TargetMode="External"/><Relationship Id="rId421" Type="http://schemas.openxmlformats.org/officeDocument/2006/relationships/hyperlink" Target="https://www.geeksforgeeks.org/count-derangements-permutation-such-that-no-element-appears-in-its-original-position/" TargetMode="External"/><Relationship Id="rId442" Type="http://schemas.openxmlformats.org/officeDocument/2006/relationships/hyperlink" Target="https://practice.geeksforgeeks.org/problems/power-set4302/1" TargetMode="External"/><Relationship Id="rId116" Type="http://schemas.openxmlformats.org/officeDocument/2006/relationships/hyperlink" Target="https://practice.geeksforgeeks.org/problems/allocate-minimum-number-of-pages/0" TargetMode="External"/><Relationship Id="rId137" Type="http://schemas.openxmlformats.org/officeDocument/2006/relationships/hyperlink" Target="https://practice.geeksforgeeks.org/problems/sort-a-linked-list/1" TargetMode="External"/><Relationship Id="rId158" Type="http://schemas.openxmlformats.org/officeDocument/2006/relationships/hyperlink" Target="https://practice.geeksforgeeks.org/problems/first-non-repeating-character-in-a-stream/0" TargetMode="External"/><Relationship Id="rId302" Type="http://schemas.openxmlformats.org/officeDocument/2006/relationships/hyperlink" Target="https://practice.geeksforgeeks.org/problems/first-negative-integer-in-every-window-of-size-k/0" TargetMode="External"/><Relationship Id="rId323" Type="http://schemas.openxmlformats.org/officeDocument/2006/relationships/hyperlink" Target="https://www.geeksforgeeks.org/convert-min-heap-to-max-heap/" TargetMode="External"/><Relationship Id="rId344" Type="http://schemas.openxmlformats.org/officeDocument/2006/relationships/hyperlink" Target="https://www.geeksforgeeks.org/total-number-spanning-trees-graph/" TargetMode="External"/><Relationship Id="rId20" Type="http://schemas.openxmlformats.org/officeDocument/2006/relationships/hyperlink" Target="https://www.geeksforgeeks.org/rearrange-array-alternating-positive-negative-items-o1-extra-space/" TargetMode="External"/><Relationship Id="rId41" Type="http://schemas.openxmlformats.org/officeDocument/2006/relationships/hyperlink" Target="https://practice.geeksforgeeks.org/problems/sorted-matrix/0" TargetMode="External"/><Relationship Id="rId62" Type="http://schemas.openxmlformats.org/officeDocument/2006/relationships/hyperlink" Target="https://practice.geeksforgeeks.org/problems/word-break/0" TargetMode="External"/><Relationship Id="rId83" Type="http://schemas.openxmlformats.org/officeDocument/2006/relationships/hyperlink" Target="https://practice.geeksforgeeks.org/problems/consecutive-elements/0" TargetMode="External"/><Relationship Id="rId179" Type="http://schemas.openxmlformats.org/officeDocument/2006/relationships/hyperlink" Target="https://www.geeksforgeeks.org/minimum-swap-required-convert-binary-tree-binary-search-tree/" TargetMode="External"/><Relationship Id="rId365" Type="http://schemas.openxmlformats.org/officeDocument/2006/relationships/hyperlink" Target="https://www.geeksforgeeks.org/vertex-cover-problem-set-1-introduction-approximate-algorithm-2/" TargetMode="External"/><Relationship Id="rId386" Type="http://schemas.openxmlformats.org/officeDocument/2006/relationships/hyperlink" Target="https://practice.geeksforgeeks.org/problems/painting-the-fence3727/1" TargetMode="External"/><Relationship Id="rId190" Type="http://schemas.openxmlformats.org/officeDocument/2006/relationships/hyperlink" Target="https://practice.geeksforgeeks.org/problems/min-distance-between-two-given-nodes-of-a-binary-tree/1" TargetMode="External"/><Relationship Id="rId204" Type="http://schemas.openxmlformats.org/officeDocument/2006/relationships/hyperlink" Target="https://www.geeksforgeeks.org/merge-two-balanced-binary-search-trees/" TargetMode="External"/><Relationship Id="rId225" Type="http://schemas.openxmlformats.org/officeDocument/2006/relationships/hyperlink" Target="https://practice.geeksforgeeks.org/problems/shop-in-candy-store/0" TargetMode="External"/><Relationship Id="rId246" Type="http://schemas.openxmlformats.org/officeDocument/2006/relationships/hyperlink" Target="https://www.geeksforgeeks.org/k-centers-problem-set-1-greedy-approximate-algorithm/" TargetMode="External"/><Relationship Id="rId267" Type="http://schemas.openxmlformats.org/officeDocument/2006/relationships/hyperlink" Target="https://www.geeksforgeeks.org/print-all-possible-paths-from-top-left-to-bottom-right-of-a-mxn-matrix/" TargetMode="External"/><Relationship Id="rId288" Type="http://schemas.openxmlformats.org/officeDocument/2006/relationships/hyperlink" Target="https://www.geeksforgeeks.org/expression-contains-redundant-bracket-not/" TargetMode="External"/><Relationship Id="rId411" Type="http://schemas.openxmlformats.org/officeDocument/2006/relationships/hyperlink" Target="https://practice.geeksforgeeks.org/problems/knapsack-with-duplicate-items4201/1" TargetMode="External"/><Relationship Id="rId432" Type="http://schemas.openxmlformats.org/officeDocument/2006/relationships/hyperlink" Target="https://www.geeksforgeeks.org/largest-area-rectangular-sub-matrix-equal-number-1s-0s/" TargetMode="External"/><Relationship Id="rId106" Type="http://schemas.openxmlformats.org/officeDocument/2006/relationships/hyperlink" Target="https://www.hackerearth.com/practice/algorithms/searching/binary-search/practice-problems/algorithm/rasta-and-kheshtak/" TargetMode="External"/><Relationship Id="rId127" Type="http://schemas.openxmlformats.org/officeDocument/2006/relationships/hyperlink" Target="https://practice.geeksforgeeks.org/problems/detect-loop-in-linked-list/1" TargetMode="External"/><Relationship Id="rId313" Type="http://schemas.openxmlformats.org/officeDocument/2006/relationships/hyperlink" Target="https://practice.geeksforgeeks.org/problems/merge-k-sorted-arrays/1" TargetMode="External"/><Relationship Id="rId10" Type="http://schemas.openxmlformats.org/officeDocument/2006/relationships/hyperlink" Target="https://practice.geeksforgeeks.org/problems/minimum-number-of-jumps/0" TargetMode="External"/><Relationship Id="rId31" Type="http://schemas.openxmlformats.org/officeDocument/2006/relationships/hyperlink" Target="https://practice.geeksforgeeks.org/problems/smallest-subarray-with-sum-greater-than-x/0" TargetMode="External"/><Relationship Id="rId52" Type="http://schemas.openxmlformats.org/officeDocument/2006/relationships/hyperlink" Target="https://leetcode.com/problems/count-and-say/" TargetMode="External"/><Relationship Id="rId73" Type="http://schemas.openxmlformats.org/officeDocument/2006/relationships/hyperlink" Target="https://practice.geeksforgeeks.org/problems/min-number-of-flips/0" TargetMode="External"/><Relationship Id="rId94" Type="http://schemas.openxmlformats.org/officeDocument/2006/relationships/hyperlink" Target="https://practice.geeksforgeeks.org/problems/find-missing-and-repeating2512/1" TargetMode="External"/><Relationship Id="rId148" Type="http://schemas.openxmlformats.org/officeDocument/2006/relationships/hyperlink" Target="https://www.geeksforgeeks.org/rotate-doubly-linked-list-n-nodes/" TargetMode="External"/><Relationship Id="rId169" Type="http://schemas.openxmlformats.org/officeDocument/2006/relationships/hyperlink" Target="https://practice.geeksforgeeks.org/problems/top-view-of-binary-tree/1" TargetMode="External"/><Relationship Id="rId334" Type="http://schemas.openxmlformats.org/officeDocument/2006/relationships/hyperlink" Target="https://leetcode.com/problems/number-of-operations-to-make-network-connected/" TargetMode="External"/><Relationship Id="rId355" Type="http://schemas.openxmlformats.org/officeDocument/2006/relationships/hyperlink" Target="https://www.hackerrank.com/challenges/journey-to-the-moon/problem" TargetMode="External"/><Relationship Id="rId376" Type="http://schemas.openxmlformats.org/officeDocument/2006/relationships/hyperlink" Target="https://practice.geeksforgeeks.org/problems/0-1-knapsack-problem/0" TargetMode="External"/><Relationship Id="rId397" Type="http://schemas.openxmlformats.org/officeDocument/2006/relationships/hyperlink" Target="https://practice.geeksforgeeks.org/problems/egg-dropping-puzzle/0" TargetMode="External"/><Relationship Id="rId4" Type="http://schemas.openxmlformats.org/officeDocument/2006/relationships/hyperlink" Target="https://practice.geeksforgeeks.org/problems/sort-an-array-of-0s-1s-and-2s/0" TargetMode="External"/><Relationship Id="rId180" Type="http://schemas.openxmlformats.org/officeDocument/2006/relationships/hyperlink" Target="https://practice.geeksforgeeks.org/problems/sum-tree/1" TargetMode="External"/><Relationship Id="rId215" Type="http://schemas.openxmlformats.org/officeDocument/2006/relationships/hyperlink" Target="https://www.geeksforgeeks.org/flatten-bst-to-sorted-list-increasing-order/" TargetMode="External"/><Relationship Id="rId236" Type="http://schemas.openxmlformats.org/officeDocument/2006/relationships/hyperlink" Target="https://www.geeksforgeeks.org/program-for-shortest-job-first-or-sjf-cpu-scheduling-set-1-non-preemptive/" TargetMode="External"/><Relationship Id="rId257" Type="http://schemas.openxmlformats.org/officeDocument/2006/relationships/hyperlink" Target="https://www.geeksforgeeks.org/given-a-string-print-all-possible-palindromic-partition/" TargetMode="External"/><Relationship Id="rId278" Type="http://schemas.openxmlformats.org/officeDocument/2006/relationships/hyperlink" Target="https://practice.geeksforgeeks.org/problems/next-larger-element/0" TargetMode="External"/><Relationship Id="rId401" Type="http://schemas.openxmlformats.org/officeDocument/2006/relationships/hyperlink" Target="https://practice.geeksforgeeks.org/problems/path-in-matrix3805/1" TargetMode="External"/><Relationship Id="rId422" Type="http://schemas.openxmlformats.org/officeDocument/2006/relationships/hyperlink" Target="https://www.geeksforgeeks.org/maximum-profit-by-buying-and-selling-a-share-at-most-twice/" TargetMode="External"/><Relationship Id="rId443" Type="http://schemas.openxmlformats.org/officeDocument/2006/relationships/hyperlink" Target="https://www.geeksforgeeks.org/divide-two-integers-without-using-multiplication-division-mod-operator/" TargetMode="External"/><Relationship Id="rId303" Type="http://schemas.openxmlformats.org/officeDocument/2006/relationships/hyperlink" Target="https://www.geeksforgeeks.org/check-if-all-levels-of-two-trees-are-anagrams-or-not/" TargetMode="External"/><Relationship Id="rId42" Type="http://schemas.openxmlformats.org/officeDocument/2006/relationships/hyperlink" Target="https://practice.geeksforgeeks.org/problems/max-rectangle/1" TargetMode="External"/><Relationship Id="rId84" Type="http://schemas.openxmlformats.org/officeDocument/2006/relationships/hyperlink" Target="https://practice.geeksforgeeks.org/problems/wildcard-string-matching/0" TargetMode="External"/><Relationship Id="rId138" Type="http://schemas.openxmlformats.org/officeDocument/2006/relationships/hyperlink" Target="https://practice.geeksforgeeks.org/problems/quick-sort-on-linked-list/1" TargetMode="External"/><Relationship Id="rId345" Type="http://schemas.openxmlformats.org/officeDocument/2006/relationships/hyperlink" Target="https://practice.geeksforgeeks.org/problems/negative-weight-cycle/0" TargetMode="External"/><Relationship Id="rId387" Type="http://schemas.openxmlformats.org/officeDocument/2006/relationships/hyperlink" Target="https://practice.geeksforgeeks.org/problems/cutted-segments/0" TargetMode="External"/><Relationship Id="rId191" Type="http://schemas.openxmlformats.org/officeDocument/2006/relationships/hyperlink" Target="https://www.geeksforgeeks.org/kth-ancestor-node-binary-tree-set-2/" TargetMode="External"/><Relationship Id="rId205" Type="http://schemas.openxmlformats.org/officeDocument/2006/relationships/hyperlink" Target="https://practice.geeksforgeeks.org/problems/kth-largest-element-in-bst/1" TargetMode="External"/><Relationship Id="rId247" Type="http://schemas.openxmlformats.org/officeDocument/2006/relationships/hyperlink" Target="https://practice.geeksforgeeks.org/problems/minimum-cost-of-ropes/0" TargetMode="External"/><Relationship Id="rId412" Type="http://schemas.openxmlformats.org/officeDocument/2006/relationships/hyperlink" Target="https://practice.geeksforgeeks.org/problems/word-break/0" TargetMode="External"/><Relationship Id="rId107" Type="http://schemas.openxmlformats.org/officeDocument/2006/relationships/hyperlink" Target="https://www.hackerearth.com/practice/algorithms/searching/binary-search/practice-problems/algorithm/kth-smallest-number-again-2/" TargetMode="External"/><Relationship Id="rId289" Type="http://schemas.openxmlformats.org/officeDocument/2006/relationships/hyperlink" Target="https://practice.geeksforgeeks.org/problems/stack-using-two-queues/1" TargetMode="External"/><Relationship Id="rId11" Type="http://schemas.openxmlformats.org/officeDocument/2006/relationships/hyperlink" Target="https://leetcode.com/problems/find-the-duplicate-number/" TargetMode="External"/><Relationship Id="rId53" Type="http://schemas.openxmlformats.org/officeDocument/2006/relationships/hyperlink" Target="https://practice.geeksforgeeks.org/problems/longest-palindrome-in-a-string/0" TargetMode="External"/><Relationship Id="rId149" Type="http://schemas.openxmlformats.org/officeDocument/2006/relationships/hyperlink" Target="https://www.geeksforgeeks.org/reverse-doubly-linked-list-groups-given-size/" TargetMode="External"/><Relationship Id="rId314" Type="http://schemas.openxmlformats.org/officeDocument/2006/relationships/hyperlink" Target="https://practice.geeksforgeeks.org/problems/merge-two-binary-max-heap/0" TargetMode="External"/><Relationship Id="rId356" Type="http://schemas.openxmlformats.org/officeDocument/2006/relationships/hyperlink" Target="https://leetcode.com/problems/cheapest-flights-within-k-stops/description/" TargetMode="External"/><Relationship Id="rId398" Type="http://schemas.openxmlformats.org/officeDocument/2006/relationships/hyperlink" Target="https://practice.geeksforgeeks.org/problems/max-length-chain/1" TargetMode="External"/><Relationship Id="rId95" Type="http://schemas.openxmlformats.org/officeDocument/2006/relationships/hyperlink" Target="https://practice.geeksforgeeks.org/problems/majority-element/0" TargetMode="External"/><Relationship Id="rId160" Type="http://schemas.openxmlformats.org/officeDocument/2006/relationships/hyperlink" Target="https://practice.geeksforgeeks.org/problems/reverse-level-order-traversal/1" TargetMode="External"/><Relationship Id="rId216" Type="http://schemas.openxmlformats.org/officeDocument/2006/relationships/hyperlink" Target="https://practice.geeksforgeeks.org/problems/n-meetings-in-one-room/0" TargetMode="External"/><Relationship Id="rId423" Type="http://schemas.openxmlformats.org/officeDocument/2006/relationships/hyperlink" Target="https://practice.geeksforgeeks.org/problems/optimal-strategy-for-a-game/0" TargetMode="External"/><Relationship Id="rId258" Type="http://schemas.openxmlformats.org/officeDocument/2006/relationships/hyperlink" Target="https://practice.geeksforgeeks.org/problems/subset-sum-problem2014/1" TargetMode="External"/><Relationship Id="rId22" Type="http://schemas.openxmlformats.org/officeDocument/2006/relationships/hyperlink" Target="https://practice.geeksforgeeks.org/problems/factorials-of-large-numbers/0" TargetMode="External"/><Relationship Id="rId64" Type="http://schemas.openxmlformats.org/officeDocument/2006/relationships/hyperlink" Target="https://practice.geeksforgeeks.org/problems/longest-prefix-suffix2527/1" TargetMode="External"/><Relationship Id="rId118" Type="http://schemas.openxmlformats.org/officeDocument/2006/relationships/hyperlink" Target="https://www.spoj.com/problems/ANARC05B/" TargetMode="External"/><Relationship Id="rId325" Type="http://schemas.openxmlformats.org/officeDocument/2006/relationships/hyperlink" Target="https://practice.geeksforgeeks.org/problems/minimum-sum4058/1" TargetMode="External"/><Relationship Id="rId367" Type="http://schemas.openxmlformats.org/officeDocument/2006/relationships/hyperlink" Target="https://www.geeksforgeeks.org/minimize-cash-flow-among-given-set-friends-borrowed-money/" TargetMode="External"/><Relationship Id="rId171" Type="http://schemas.openxmlformats.org/officeDocument/2006/relationships/hyperlink" Target="https://practice.geeksforgeeks.org/problems/zigzag-tree-traversal/1" TargetMode="External"/><Relationship Id="rId227" Type="http://schemas.openxmlformats.org/officeDocument/2006/relationships/hyperlink" Target="https://www.geeksforgeeks.org/minimum-cost-cut-board-squares/" TargetMode="External"/><Relationship Id="rId269" Type="http://schemas.openxmlformats.org/officeDocument/2006/relationships/hyperlink" Target="https://www.geeksforgeeks.org/find-the-k-th-permutation-sequence-of-first-n-natural-numbers/" TargetMode="External"/><Relationship Id="rId434" Type="http://schemas.openxmlformats.org/officeDocument/2006/relationships/hyperlink" Target="https://practice.geeksforgeeks.org/problems/boolean-parenthesization/0" TargetMode="External"/><Relationship Id="rId33" Type="http://schemas.openxmlformats.org/officeDocument/2006/relationships/hyperlink" Target="https://practice.geeksforgeeks.org/problems/minimum-swaps-required-to-bring-all-elements-less-than-or-equal-to-k-together/0" TargetMode="External"/><Relationship Id="rId129" Type="http://schemas.openxmlformats.org/officeDocument/2006/relationships/hyperlink" Target="https://www.geeksforgeeks.org/find-first-node-of-loop-in-a-linked-list/" TargetMode="External"/><Relationship Id="rId280" Type="http://schemas.openxmlformats.org/officeDocument/2006/relationships/hyperlink" Target="https://www.geeksforgeeks.org/arithmetic-expression-evalution/" TargetMode="External"/><Relationship Id="rId336" Type="http://schemas.openxmlformats.org/officeDocument/2006/relationships/hyperlink" Target="https://www.geeksforgeeks.org/dijkstras-shortest-path-algorithm-greedy-algo-7/" TargetMode="External"/><Relationship Id="rId75" Type="http://schemas.openxmlformats.org/officeDocument/2006/relationships/hyperlink" Target="https://practice.geeksforgeeks.org/problems/minimum-swaps-for-bracket-balancing/0" TargetMode="External"/><Relationship Id="rId140" Type="http://schemas.openxmlformats.org/officeDocument/2006/relationships/hyperlink" Target="https://practice.geeksforgeeks.org/problems/circular-linked-list/1" TargetMode="External"/><Relationship Id="rId182" Type="http://schemas.openxmlformats.org/officeDocument/2006/relationships/hyperlink" Target="https://practice.geeksforgeeks.org/problems/duplicate-subtree-in-binary-tree/1" TargetMode="External"/><Relationship Id="rId378" Type="http://schemas.openxmlformats.org/officeDocument/2006/relationships/hyperlink" Target="https://www.geeksforgeeks.org/permutation-coefficient/" TargetMode="External"/><Relationship Id="rId403" Type="http://schemas.openxmlformats.org/officeDocument/2006/relationships/hyperlink" Target="https://practice.geeksforgeeks.org/problems/minimum-number-of-jumps/0" TargetMode="External"/><Relationship Id="rId6" Type="http://schemas.openxmlformats.org/officeDocument/2006/relationships/hyperlink" Target="https://practice.geeksforgeeks.org/problems/union-of-two-arrays/0" TargetMode="External"/><Relationship Id="rId238" Type="http://schemas.openxmlformats.org/officeDocument/2006/relationships/hyperlink" Target="https://www.geeksforgeeks.org/smallest-subset-sum-greater-elements/" TargetMode="External"/><Relationship Id="rId445" Type="http://schemas.openxmlformats.org/officeDocument/2006/relationships/hyperlink" Target="https://1drv.ms/t/s!AqTOHFO77CqEiRua06v1PATyiFg5" TargetMode="External"/><Relationship Id="rId291" Type="http://schemas.openxmlformats.org/officeDocument/2006/relationships/hyperlink" Target="https://www.geeksforgeeks.org/stack-permutations-check-if-an-array-is-stack-permutation-of-other/" TargetMode="External"/><Relationship Id="rId305" Type="http://schemas.openxmlformats.org/officeDocument/2006/relationships/hyperlink" Target="https://practice.geeksforgeeks.org/problems/game-with-string/0" TargetMode="External"/><Relationship Id="rId347" Type="http://schemas.openxmlformats.org/officeDocument/2006/relationships/hyperlink" Target="https://www.geeksforgeeks.org/travelling-salesman-problem-set-1/" TargetMode="External"/><Relationship Id="rId44" Type="http://schemas.openxmlformats.org/officeDocument/2006/relationships/hyperlink" Target="https://www.geeksforgeeks.org/rotate-a-matrix-by-90-degree-in-clockwise-direction-without-using-any-extra-space/" TargetMode="External"/><Relationship Id="rId86" Type="http://schemas.openxmlformats.org/officeDocument/2006/relationships/hyperlink" Target="https://www.geeksforgeeks.org/transform-one-string-to-another-using-minimum-number-of-given-operation/" TargetMode="External"/><Relationship Id="rId151" Type="http://schemas.openxmlformats.org/officeDocument/2006/relationships/hyperlink" Target="https://practice.geeksforgeeks.org/problems/given-a-linked-list-of-0s-1s-and-2s-sort-it/1" TargetMode="External"/><Relationship Id="rId389" Type="http://schemas.openxmlformats.org/officeDocument/2006/relationships/hyperlink" Target="https://practice.geeksforgeeks.org/problems/longest-repeating-subsequence/0" TargetMode="External"/><Relationship Id="rId193" Type="http://schemas.openxmlformats.org/officeDocument/2006/relationships/hyperlink" Target="https://practice.geeksforgeeks.org/problems/check-if-tree-is-isomorphic/1" TargetMode="External"/><Relationship Id="rId207" Type="http://schemas.openxmlformats.org/officeDocument/2006/relationships/hyperlink" Target="https://practice.geeksforgeeks.org/problems/brothers-from-different-root/1" TargetMode="External"/><Relationship Id="rId249" Type="http://schemas.openxmlformats.org/officeDocument/2006/relationships/hyperlink" Target="https://practice.geeksforgeeks.org/problems/rearrange-characters/0" TargetMode="External"/><Relationship Id="rId414" Type="http://schemas.openxmlformats.org/officeDocument/2006/relationships/hyperlink" Target="https://practice.geeksforgeeks.org/problems/subset-sum-problem2014/1" TargetMode="External"/><Relationship Id="rId13" Type="http://schemas.openxmlformats.org/officeDocument/2006/relationships/hyperlink" Target="https://practice.geeksforgeeks.org/problems/kadanes-algorithm/0" TargetMode="External"/><Relationship Id="rId109" Type="http://schemas.openxmlformats.org/officeDocument/2006/relationships/hyperlink" Target="https://practice.geeksforgeeks.org/problems/k-th-element-of-two-sorted-array/0" TargetMode="External"/><Relationship Id="rId260" Type="http://schemas.openxmlformats.org/officeDocument/2006/relationships/hyperlink" Target="https://www.geeksforgeeks.org/tug-of-war/" TargetMode="External"/><Relationship Id="rId316" Type="http://schemas.openxmlformats.org/officeDocument/2006/relationships/hyperlink" Target="https://leetcode.com/problems/reorganize-string/" TargetMode="External"/><Relationship Id="rId55" Type="http://schemas.openxmlformats.org/officeDocument/2006/relationships/hyperlink" Target="https://www.geeksforgeeks.org/print-subsequences-string/" TargetMode="External"/><Relationship Id="rId97" Type="http://schemas.openxmlformats.org/officeDocument/2006/relationships/hyperlink" Target="https://practice.geeksforgeeks.org/problems/find-pair-given-difference/0" TargetMode="External"/><Relationship Id="rId120" Type="http://schemas.openxmlformats.org/officeDocument/2006/relationships/hyperlink" Target="https://practice.geeksforgeeks.org/problems/inversion-of-array/0" TargetMode="External"/><Relationship Id="rId358" Type="http://schemas.openxmlformats.org/officeDocument/2006/relationships/hyperlink" Target="https://www.geeksforgeeks.org/water-jug-problem-using-bfs/" TargetMode="External"/><Relationship Id="rId162" Type="http://schemas.openxmlformats.org/officeDocument/2006/relationships/hyperlink" Target="https://practice.geeksforgeeks.org/problems/diameter-of-binary-tree/1" TargetMode="External"/><Relationship Id="rId218" Type="http://schemas.openxmlformats.org/officeDocument/2006/relationships/hyperlink" Target="https://practice.geeksforgeeks.org/problems/huffman-encoding/0" TargetMode="External"/><Relationship Id="rId425" Type="http://schemas.openxmlformats.org/officeDocument/2006/relationships/hyperlink" Target="https://practice.geeksforgeeks.org/problems/palindromic-patitioning4845/1" TargetMode="External"/><Relationship Id="rId271" Type="http://schemas.openxmlformats.org/officeDocument/2006/relationships/hyperlink" Target="https://www.geeksforgeeks.org/queue-set-1introduction-and-array-implementation/" TargetMode="External"/><Relationship Id="rId24" Type="http://schemas.openxmlformats.org/officeDocument/2006/relationships/hyperlink" Target="https://practice.geeksforgeeks.org/problems/longest-consecutive-subsequence/0" TargetMode="External"/><Relationship Id="rId66" Type="http://schemas.openxmlformats.org/officeDocument/2006/relationships/hyperlink" Target="https://practice.geeksforgeeks.org/problems/count-the-reversals/0" TargetMode="External"/><Relationship Id="rId131" Type="http://schemas.openxmlformats.org/officeDocument/2006/relationships/hyperlink" Target="https://practice.geeksforgeeks.org/problems/remove-duplicates-from-an-unsorted-linked-list/1" TargetMode="External"/><Relationship Id="rId327" Type="http://schemas.openxmlformats.org/officeDocument/2006/relationships/hyperlink" Target="https://www.geeksforgeeks.org/depth-first-search-or-dfs-for-a-graph/" TargetMode="External"/><Relationship Id="rId369" Type="http://schemas.openxmlformats.org/officeDocument/2006/relationships/hyperlink" Target="https://www.geeksforgeeks.org/trie-insert-and-search/" TargetMode="External"/><Relationship Id="rId173" Type="http://schemas.openxmlformats.org/officeDocument/2006/relationships/hyperlink" Target="https://www.geeksforgeeks.org/diagonal-traversal-of-binary-tree/" TargetMode="External"/><Relationship Id="rId229" Type="http://schemas.openxmlformats.org/officeDocument/2006/relationships/hyperlink" Target="https://www.geeksforgeeks.org/find-maximum-meetings-in-one-room/" TargetMode="External"/><Relationship Id="rId380" Type="http://schemas.openxmlformats.org/officeDocument/2006/relationships/hyperlink" Target="https://www.geeksforgeeks.org/matrix-chain-multiplication-dp-8/" TargetMode="External"/><Relationship Id="rId436" Type="http://schemas.openxmlformats.org/officeDocument/2006/relationships/hyperlink" Target="https://practice.geeksforgeeks.org/problems/finding-the-numbers0215/1" TargetMode="External"/><Relationship Id="rId240" Type="http://schemas.openxmlformats.org/officeDocument/2006/relationships/hyperlink" Target="https://www.spoj.com/problems/DEFKIN/" TargetMode="External"/><Relationship Id="rId35" Type="http://schemas.openxmlformats.org/officeDocument/2006/relationships/hyperlink" Target="https://practice.geeksforgeeks.org/problems/find-the-median0527/1" TargetMode="External"/><Relationship Id="rId77" Type="http://schemas.openxmlformats.org/officeDocument/2006/relationships/hyperlink" Target="https://www.geeksforgeeks.org/program-generate-possible-valid-ip-addresses-given-string/" TargetMode="External"/><Relationship Id="rId100" Type="http://schemas.openxmlformats.org/officeDocument/2006/relationships/hyperlink" Target="https://practice.geeksforgeeks.org/problems/merge-two-sorted-arrays5135/1" TargetMode="External"/><Relationship Id="rId282" Type="http://schemas.openxmlformats.org/officeDocument/2006/relationships/hyperlink" Target="https://stackoverflow.com/questions/45130465/inserting-at-the-end-of-stack" TargetMode="External"/><Relationship Id="rId338" Type="http://schemas.openxmlformats.org/officeDocument/2006/relationships/hyperlink" Target="https://www.geeksforgeeks.org/minimum-time-taken-by-each-job-to-be-completed-given-by-a-directed-acyclic-graph/" TargetMode="External"/><Relationship Id="rId8" Type="http://schemas.openxmlformats.org/officeDocument/2006/relationships/hyperlink" Target="https://practice.geeksforgeeks.org/problems/kadanes-algorithm/0" TargetMode="External"/><Relationship Id="rId142" Type="http://schemas.openxmlformats.org/officeDocument/2006/relationships/hyperlink" Target="https://practice.geeksforgeeks.org/problems/check-if-linked-list-is-pallindrome/1" TargetMode="External"/><Relationship Id="rId184" Type="http://schemas.openxmlformats.org/officeDocument/2006/relationships/hyperlink" Target="https://practice.geeksforgeeks.org/problems/sum-of-the-longest-bloodline-of-a-tree/1" TargetMode="External"/><Relationship Id="rId391" Type="http://schemas.openxmlformats.org/officeDocument/2006/relationships/hyperlink" Target="https://www.geeksforgeeks.org/space-optimized-solution-lcs/" TargetMode="External"/><Relationship Id="rId405" Type="http://schemas.openxmlformats.org/officeDocument/2006/relationships/hyperlink" Target="https://www.geeksforgeeks.org/minimum-removals-array-make-max-min-k/" TargetMode="External"/><Relationship Id="rId447" Type="http://schemas.openxmlformats.org/officeDocument/2006/relationships/printerSettings" Target="../printerSettings/printerSettings9.bin"/><Relationship Id="rId251" Type="http://schemas.openxmlformats.org/officeDocument/2006/relationships/hyperlink" Target="https://practice.geeksforgeeks.org/problems/rat-in-a-maze-problem/1" TargetMode="External"/><Relationship Id="rId46" Type="http://schemas.openxmlformats.org/officeDocument/2006/relationships/hyperlink" Target="https://www.geeksforgeeks.org/common-elements-in-all-rows-of-a-given-matrix/" TargetMode="External"/><Relationship Id="rId293" Type="http://schemas.openxmlformats.org/officeDocument/2006/relationships/hyperlink" Target="https://www.geeksforgeeks.org/efficiently-implement-k-queues-single-array/" TargetMode="External"/><Relationship Id="rId307" Type="http://schemas.openxmlformats.org/officeDocument/2006/relationships/hyperlink" Target="https://www.geeksforgeeks.org/next-smaller-element/" TargetMode="External"/><Relationship Id="rId349" Type="http://schemas.openxmlformats.org/officeDocument/2006/relationships/hyperlink" Target="https://leetcode.com/problems/snakes-and-ladders/" TargetMode="External"/><Relationship Id="rId88" Type="http://schemas.openxmlformats.org/officeDocument/2006/relationships/hyperlink" Target="https://www.geeksforgeeks.org/recursively-print-all-sentences-that-can-be-formed-from-list-of-word-lists/" TargetMode="External"/><Relationship Id="rId111" Type="http://schemas.openxmlformats.org/officeDocument/2006/relationships/hyperlink" Target="https://practice.geeksforgeeks.org/problems/allocate-minimum-number-of-pages/0" TargetMode="External"/><Relationship Id="rId153" Type="http://schemas.openxmlformats.org/officeDocument/2006/relationships/hyperlink" Target="https://practice.geeksforgeeks.org/problems/merge-k-sorted-linked-lists/1" TargetMode="External"/><Relationship Id="rId195" Type="http://schemas.openxmlformats.org/officeDocument/2006/relationships/hyperlink" Target="https://leetcode.com/problems/delete-node-in-a-bst/" TargetMode="External"/><Relationship Id="rId209" Type="http://schemas.openxmlformats.org/officeDocument/2006/relationships/hyperlink" Target="https://practice.geeksforgeeks.org/problems/count-bst-nodes-that-lie-in-a-given-range/1" TargetMode="External"/><Relationship Id="rId360" Type="http://schemas.openxmlformats.org/officeDocument/2006/relationships/hyperlink" Target="https://www.geeksforgeeks.org/find-if-there-is-a-path-of-more-than-k-length-from-a-source/" TargetMode="External"/><Relationship Id="rId416" Type="http://schemas.openxmlformats.org/officeDocument/2006/relationships/hyperlink" Target="https://www.geeksforgeeks.org/longest-palindromic-subsequence-dp-12/" TargetMode="External"/><Relationship Id="rId220" Type="http://schemas.openxmlformats.org/officeDocument/2006/relationships/hyperlink" Target="https://practice.geeksforgeeks.org/problems/fractional-knapsack/0" TargetMode="External"/><Relationship Id="rId15" Type="http://schemas.openxmlformats.org/officeDocument/2006/relationships/hyperlink" Target="https://leetcode.com/problems/next-permutation/" TargetMode="External"/><Relationship Id="rId57" Type="http://schemas.openxmlformats.org/officeDocument/2006/relationships/hyperlink" Target="https://www.geeksforgeeks.org/split-the-binary-string-into-substrings-with-equal-number-of-0s-and-1s/" TargetMode="External"/><Relationship Id="rId262" Type="http://schemas.openxmlformats.org/officeDocument/2006/relationships/hyperlink" Target="https://practice.geeksforgeeks.org/problems/combination-sum/0" TargetMode="External"/><Relationship Id="rId318" Type="http://schemas.openxmlformats.org/officeDocument/2006/relationships/hyperlink" Target="https://practice.geeksforgeeks.org/problems/find-smallest-range-containing-elements-from-k-lists/1" TargetMode="External"/><Relationship Id="rId99" Type="http://schemas.openxmlformats.org/officeDocument/2006/relationships/hyperlink" Target="https://practice.geeksforgeeks.org/problems/count-triplets-with-sum-smaller-than-x5549/1" TargetMode="External"/><Relationship Id="rId122" Type="http://schemas.openxmlformats.org/officeDocument/2006/relationships/hyperlink" Target="https://www.baeldung.com/java-sorting-arrays-with-repeated-entries" TargetMode="External"/><Relationship Id="rId164" Type="http://schemas.openxmlformats.org/officeDocument/2006/relationships/hyperlink" Target="https://www.techiedelight.com/inorder-tree-traversal-iterative-recursive/" TargetMode="External"/><Relationship Id="rId371" Type="http://schemas.openxmlformats.org/officeDocument/2006/relationships/hyperlink" Target="https://www.geeksforgeeks.org/word-break-problem-trie-solution/" TargetMode="External"/><Relationship Id="rId427" Type="http://schemas.openxmlformats.org/officeDocument/2006/relationships/hyperlink" Target="https://practice.geeksforgeeks.org/problems/mobile-numeric-keypad5456/1" TargetMode="External"/><Relationship Id="rId26" Type="http://schemas.openxmlformats.org/officeDocument/2006/relationships/hyperlink" Target="https://www.geeksforgeeks.org/maximum-profit-by-buying-and-selling-a-share-at-most-twice/" TargetMode="External"/><Relationship Id="rId231" Type="http://schemas.openxmlformats.org/officeDocument/2006/relationships/hyperlink" Target="https://practice.geeksforgeeks.org/problems/maximize-sum-after-k-negations/0" TargetMode="External"/><Relationship Id="rId273" Type="http://schemas.openxmlformats.org/officeDocument/2006/relationships/hyperlink" Target="https://www.geeksforgeeks.org/design-a-stack-with-find-middle-operation/" TargetMode="External"/><Relationship Id="rId329" Type="http://schemas.openxmlformats.org/officeDocument/2006/relationships/hyperlink" Target="https://practice.geeksforgeeks.org/problems/detect-cycle-in-an-undirected-graph/1" TargetMode="External"/><Relationship Id="rId68" Type="http://schemas.openxmlformats.org/officeDocument/2006/relationships/hyperlink" Target="https://www.geeksforgeeks.org/find-count-number-given-string-present-2d-character-array/" TargetMode="External"/><Relationship Id="rId133" Type="http://schemas.openxmlformats.org/officeDocument/2006/relationships/hyperlink" Target="https://practice.geeksforgeeks.org/problems/add-1-to-a-number-represented-as-linked-list/1" TargetMode="External"/><Relationship Id="rId175" Type="http://schemas.openxmlformats.org/officeDocument/2006/relationships/hyperlink" Target="https://www.geeksforgeeks.org/construct-binary-tree-string-bracket-representation/" TargetMode="External"/><Relationship Id="rId340" Type="http://schemas.openxmlformats.org/officeDocument/2006/relationships/hyperlink" Target="https://practice.geeksforgeeks.org/problems/find-the-number-of-islands/1" TargetMode="External"/><Relationship Id="rId200" Type="http://schemas.openxmlformats.org/officeDocument/2006/relationships/hyperlink" Target="https://practice.geeksforgeeks.org/problems/lowest-common-ancestor-in-a-bst/1" TargetMode="External"/><Relationship Id="rId382" Type="http://schemas.openxmlformats.org/officeDocument/2006/relationships/hyperlink" Target="https://practice.geeksforgeeks.org/problems/subset-sum-problem2014/1" TargetMode="External"/><Relationship Id="rId438" Type="http://schemas.openxmlformats.org/officeDocument/2006/relationships/hyperlink" Target="https://practice.geeksforgeeks.org/problems/count-total-set-bits/0" TargetMode="External"/><Relationship Id="rId242" Type="http://schemas.openxmlformats.org/officeDocument/2006/relationships/hyperlink" Target="https://www.spoj.com/problems/GERGOVIA/" TargetMode="External"/><Relationship Id="rId284" Type="http://schemas.openxmlformats.org/officeDocument/2006/relationships/hyperlink" Target="https://practice.geeksforgeeks.org/problems/sort-a-stack/1" TargetMode="External"/><Relationship Id="rId37" Type="http://schemas.openxmlformats.org/officeDocument/2006/relationships/hyperlink" Target="https://practice.geeksforgeeks.org/problems/spirally-traversing-a-matrix/0" TargetMode="External"/><Relationship Id="rId79" Type="http://schemas.openxmlformats.org/officeDocument/2006/relationships/hyperlink" Target="https://practice.geeksforgeeks.org/problems/rearrange-characters/0" TargetMode="External"/><Relationship Id="rId102" Type="http://schemas.openxmlformats.org/officeDocument/2006/relationships/hyperlink" Target="https://practice.geeksforgeeks.org/problems/product-array-puzzle/0" TargetMode="External"/><Relationship Id="rId144" Type="http://schemas.openxmlformats.org/officeDocument/2006/relationships/hyperlink" Target="https://practice.geeksforgeeks.org/problems/reverse-a-doubly-linked-list/1" TargetMode="External"/><Relationship Id="rId90" Type="http://schemas.openxmlformats.org/officeDocument/2006/relationships/hyperlink" Target="https://practice.geeksforgeeks.org/problems/value-equal-to-index-value1330/1" TargetMode="External"/><Relationship Id="rId186" Type="http://schemas.openxmlformats.org/officeDocument/2006/relationships/hyperlink" Target="https://www.geeksforgeeks.org/find-largest-subtree-sum-tree/" TargetMode="External"/><Relationship Id="rId351" Type="http://schemas.openxmlformats.org/officeDocument/2006/relationships/hyperlink" Target="https://practice.geeksforgeeks.org/problems/strongly-connected-components-kosarajus-algo/1" TargetMode="External"/><Relationship Id="rId393" Type="http://schemas.openxmlformats.org/officeDocument/2006/relationships/hyperlink" Target="https://practice.geeksforgeeks.org/problems/maximum-sum-increasing-subsequence4749/1" TargetMode="External"/><Relationship Id="rId407" Type="http://schemas.openxmlformats.org/officeDocument/2006/relationships/hyperlink" Target="https://practice.geeksforgeeks.org/problems/reach-a-given-score/0" TargetMode="External"/><Relationship Id="rId211" Type="http://schemas.openxmlformats.org/officeDocument/2006/relationships/hyperlink" Target="https://www.geeksforgeeks.org/given-n-appointments-find-conflicting-appointments/" TargetMode="External"/><Relationship Id="rId253" Type="http://schemas.openxmlformats.org/officeDocument/2006/relationships/hyperlink" Target="https://practice.geeksforgeeks.org/problems/word-break-part-2/0" TargetMode="External"/><Relationship Id="rId295" Type="http://schemas.openxmlformats.org/officeDocument/2006/relationships/hyperlink" Target="https://practice.geeksforgeeks.org/problems/lru-cache/1" TargetMode="External"/><Relationship Id="rId309" Type="http://schemas.openxmlformats.org/officeDocument/2006/relationships/hyperlink" Target="https://www.geeksforgeeks.org/heap-sort/" TargetMode="External"/><Relationship Id="rId48" Type="http://schemas.openxmlformats.org/officeDocument/2006/relationships/hyperlink" Target="https://practice.geeksforgeeks.org/problems/palindrome-string0817/1" TargetMode="External"/><Relationship Id="rId113" Type="http://schemas.openxmlformats.org/officeDocument/2006/relationships/hyperlink" Target="https://www.geeksforgeeks.org/weighted-job-scheduling-log-n-time/" TargetMode="External"/><Relationship Id="rId320" Type="http://schemas.openxmlformats.org/officeDocument/2006/relationships/hyperlink" Target="https://practice.geeksforgeeks.org/problems/is-binary-tree-heap/1" TargetMode="External"/><Relationship Id="rId155" Type="http://schemas.openxmlformats.org/officeDocument/2006/relationships/hyperlink" Target="https://practice.geeksforgeeks.org/problems/delete-nodes-having-greater-value-on-right/1" TargetMode="External"/><Relationship Id="rId197" Type="http://schemas.openxmlformats.org/officeDocument/2006/relationships/hyperlink" Target="https://practice.geeksforgeeks.org/problems/predecessor-and-successor/1" TargetMode="External"/><Relationship Id="rId362" Type="http://schemas.openxmlformats.org/officeDocument/2006/relationships/hyperlink" Target="https://www.geeksforgeeks.org/minimum-edges-reverse-make-path-source-destination/" TargetMode="External"/><Relationship Id="rId418" Type="http://schemas.openxmlformats.org/officeDocument/2006/relationships/hyperlink" Target="https://practice.geeksforgeeks.org/problems/longest-alternating-subsequence/0" TargetMode="External"/><Relationship Id="rId222" Type="http://schemas.openxmlformats.org/officeDocument/2006/relationships/hyperlink" Target="https://www.geeksforgeeks.org/maximum-trains-stoppage-can-provided/" TargetMode="External"/><Relationship Id="rId264" Type="http://schemas.openxmlformats.org/officeDocument/2006/relationships/hyperlink" Target="https://practice.geeksforgeeks.org/problems/permutations-of-a-given-string/0" TargetMode="External"/><Relationship Id="rId17" Type="http://schemas.openxmlformats.org/officeDocument/2006/relationships/hyperlink" Target="https://leetcode.com/problems/best-time-to-buy-and-sell-stock/" TargetMode="External"/><Relationship Id="rId59" Type="http://schemas.openxmlformats.org/officeDocument/2006/relationships/hyperlink" Target="https://practice.geeksforgeeks.org/problems/edit-distance3702/1" TargetMode="External"/><Relationship Id="rId124" Type="http://schemas.openxmlformats.org/officeDocument/2006/relationships/hyperlink" Target="https://practice.geeksforgeeks.org/problems/stickler-theif/0" TargetMode="External"/><Relationship Id="rId70" Type="http://schemas.openxmlformats.org/officeDocument/2006/relationships/hyperlink" Target="https://www.geeksforgeeks.org/boyer-moore-algorithm-for-pattern-searching/" TargetMode="External"/><Relationship Id="rId166" Type="http://schemas.openxmlformats.org/officeDocument/2006/relationships/hyperlink" Target="https://www.techiedelight.com/postorder-tree-traversal-iterative-recursive/" TargetMode="External"/><Relationship Id="rId331" Type="http://schemas.openxmlformats.org/officeDocument/2006/relationships/hyperlink" Target="https://practice.geeksforgeeks.org/problems/steps-by-knight/0" TargetMode="External"/><Relationship Id="rId373" Type="http://schemas.openxmlformats.org/officeDocument/2006/relationships/hyperlink" Target="https://practice.geeksforgeeks.org/problems/phone-directory/0" TargetMode="External"/><Relationship Id="rId429" Type="http://schemas.openxmlformats.org/officeDocument/2006/relationships/hyperlink" Target="https://practice.geeksforgeeks.org/problems/interleaved-strings/1" TargetMode="External"/><Relationship Id="rId1" Type="http://schemas.openxmlformats.org/officeDocument/2006/relationships/hyperlink" Target="https://www.geeksforgeeks.org/write-a-program-to-reverse-an-array-or-string/" TargetMode="External"/><Relationship Id="rId233" Type="http://schemas.openxmlformats.org/officeDocument/2006/relationships/hyperlink" Target="https://www.geeksforgeeks.org/maximum-sum-absolute-difference-array/" TargetMode="External"/><Relationship Id="rId440" Type="http://schemas.openxmlformats.org/officeDocument/2006/relationships/hyperlink" Target="https://practice.geeksforgeeks.org/problems/find-position-of-set-bit3706/1" TargetMode="External"/><Relationship Id="rId28" Type="http://schemas.openxmlformats.org/officeDocument/2006/relationships/hyperlink" Target="https://practice.geeksforgeeks.org/problems/triplet-sum-in-array/0" TargetMode="External"/><Relationship Id="rId275" Type="http://schemas.openxmlformats.org/officeDocument/2006/relationships/hyperlink" Target="https://practice.geeksforgeeks.org/problems/parenthesis-checker/0" TargetMode="External"/><Relationship Id="rId300" Type="http://schemas.openxmlformats.org/officeDocument/2006/relationships/hyperlink" Target="https://practice.geeksforgeeks.org/problems/rotten-oranges/0" TargetMode="External"/><Relationship Id="rId81" Type="http://schemas.openxmlformats.org/officeDocument/2006/relationships/hyperlink" Target="https://practice.geeksforgeeks.org/problems/k-anagrams-1/0" TargetMode="External"/><Relationship Id="rId135" Type="http://schemas.openxmlformats.org/officeDocument/2006/relationships/hyperlink" Target="https://practice.geeksforgeeks.org/problems/intersection-of-two-sorted-linked-lists/1" TargetMode="External"/><Relationship Id="rId177" Type="http://schemas.openxmlformats.org/officeDocument/2006/relationships/hyperlink" Target="https://practice.geeksforgeeks.org/problems/transform-to-sum-tree/1" TargetMode="External"/><Relationship Id="rId342" Type="http://schemas.openxmlformats.org/officeDocument/2006/relationships/hyperlink" Target="https://www.geeksforgeeks.org/kruskals-minimum-spanning-tree-algorithm-greedy-algo-2/" TargetMode="External"/><Relationship Id="rId384" Type="http://schemas.openxmlformats.org/officeDocument/2006/relationships/hyperlink" Target="https://www.geeksforgeeks.org/gold-mine-problem/" TargetMode="External"/><Relationship Id="rId202" Type="http://schemas.openxmlformats.org/officeDocument/2006/relationships/hyperlink" Target="https://practice.geeksforgeeks.org/problems/binary-tree-to-bst/1" TargetMode="External"/><Relationship Id="rId244" Type="http://schemas.openxmlformats.org/officeDocument/2006/relationships/hyperlink" Target="https://www.spoj.com/problems/CHOCOL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290B4D-0431-4DB1-B198-245782CB951C}">
  <dimension ref="A1:A7"/>
  <sheetViews>
    <sheetView workbookViewId="0">
      <selection sqref="A1:A7"/>
    </sheetView>
  </sheetViews>
  <sheetFormatPr defaultRowHeight="15"/>
  <cols>
    <col min="1" max="1" width="221" customWidth="1"/>
  </cols>
  <sheetData>
    <row r="1" spans="1:1" ht="90">
      <c r="A1" s="17" t="s">
        <v>1396</v>
      </c>
    </row>
    <row r="3" spans="1:1">
      <c r="A3" t="s">
        <v>1479</v>
      </c>
    </row>
    <row r="4" spans="1:1">
      <c r="A4" t="s">
        <v>1480</v>
      </c>
    </row>
    <row r="5" spans="1:1">
      <c r="A5" t="s">
        <v>1481</v>
      </c>
    </row>
    <row r="6" spans="1:1">
      <c r="A6" t="s">
        <v>1482</v>
      </c>
    </row>
    <row r="7" spans="1:1">
      <c r="A7" t="s">
        <v>1483</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C3A1EC-C7D0-4EA9-BC61-14484BF1D6A9}">
  <dimension ref="A1:A21"/>
  <sheetViews>
    <sheetView workbookViewId="0">
      <selection sqref="A1:A21"/>
    </sheetView>
  </sheetViews>
  <sheetFormatPr defaultRowHeight="15"/>
  <cols>
    <col min="1" max="1" width="128.85546875" bestFit="1" customWidth="1"/>
  </cols>
  <sheetData>
    <row r="1" spans="1:1">
      <c r="A1" s="19" t="s">
        <v>1549</v>
      </c>
    </row>
    <row r="2" spans="1:1">
      <c r="A2" t="s">
        <v>1550</v>
      </c>
    </row>
    <row r="3" spans="1:1">
      <c r="A3" t="s">
        <v>1551</v>
      </c>
    </row>
    <row r="4" spans="1:1">
      <c r="A4" t="s">
        <v>1552</v>
      </c>
    </row>
    <row r="5" spans="1:1">
      <c r="A5" t="s">
        <v>932</v>
      </c>
    </row>
    <row r="6" spans="1:1">
      <c r="A6" t="s">
        <v>1553</v>
      </c>
    </row>
    <row r="7" spans="1:1">
      <c r="A7" t="s">
        <v>1554</v>
      </c>
    </row>
    <row r="8" spans="1:1">
      <c r="A8" t="s">
        <v>1555</v>
      </c>
    </row>
    <row r="9" spans="1:1">
      <c r="A9" t="s">
        <v>1556</v>
      </c>
    </row>
    <row r="10" spans="1:1">
      <c r="A10" t="s">
        <v>936</v>
      </c>
    </row>
    <row r="11" spans="1:1">
      <c r="A11" t="s">
        <v>1557</v>
      </c>
    </row>
    <row r="12" spans="1:1">
      <c r="A12" t="s">
        <v>1558</v>
      </c>
    </row>
    <row r="13" spans="1:1">
      <c r="A13" t="s">
        <v>1082</v>
      </c>
    </row>
    <row r="14" spans="1:1">
      <c r="A14" t="s">
        <v>1559</v>
      </c>
    </row>
    <row r="15" spans="1:1">
      <c r="A15" t="s">
        <v>1560</v>
      </c>
    </row>
    <row r="16" spans="1:1">
      <c r="A16" t="s">
        <v>1561</v>
      </c>
    </row>
    <row r="17" spans="1:1">
      <c r="A17" t="s">
        <v>1562</v>
      </c>
    </row>
    <row r="18" spans="1:1">
      <c r="A18" t="s">
        <v>1421</v>
      </c>
    </row>
    <row r="19" spans="1:1">
      <c r="A19" t="s">
        <v>1362</v>
      </c>
    </row>
    <row r="20" spans="1:1">
      <c r="A20" t="s">
        <v>1563</v>
      </c>
    </row>
    <row r="21" spans="1:1">
      <c r="A21" t="s">
        <v>1461</v>
      </c>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3B5068-BF65-47F1-8870-C81F2EE92528}">
  <dimension ref="A1:B70"/>
  <sheetViews>
    <sheetView topLeftCell="A37" workbookViewId="0">
      <selection activeCell="A60" sqref="A60:XFD60"/>
    </sheetView>
  </sheetViews>
  <sheetFormatPr defaultRowHeight="15"/>
  <cols>
    <col min="1" max="1" width="178.140625" bestFit="1" customWidth="1"/>
    <col min="2" max="2" width="89.28515625" customWidth="1"/>
  </cols>
  <sheetData>
    <row r="1" spans="1:2">
      <c r="A1" s="19" t="s">
        <v>1372</v>
      </c>
      <c r="B1" s="19" t="s">
        <v>1373</v>
      </c>
    </row>
    <row r="2" spans="1:2">
      <c r="A2" t="s">
        <v>955</v>
      </c>
    </row>
    <row r="3" spans="1:2">
      <c r="A3" t="s">
        <v>956</v>
      </c>
    </row>
    <row r="4" spans="1:2">
      <c r="A4" t="s">
        <v>957</v>
      </c>
    </row>
    <row r="5" spans="1:2">
      <c r="A5" t="s">
        <v>958</v>
      </c>
    </row>
    <row r="6" spans="1:2">
      <c r="A6" t="s">
        <v>959</v>
      </c>
    </row>
    <row r="7" spans="1:2">
      <c r="A7" t="s">
        <v>960</v>
      </c>
    </row>
    <row r="8" spans="1:2">
      <c r="A8" t="s">
        <v>961</v>
      </c>
    </row>
    <row r="9" spans="1:2">
      <c r="A9" t="s">
        <v>962</v>
      </c>
    </row>
    <row r="10" spans="1:2">
      <c r="A10" t="s">
        <v>963</v>
      </c>
    </row>
    <row r="11" spans="1:2">
      <c r="A11" t="s">
        <v>964</v>
      </c>
    </row>
    <row r="12" spans="1:2">
      <c r="A12" t="s">
        <v>965</v>
      </c>
    </row>
    <row r="13" spans="1:2">
      <c r="A13" t="s">
        <v>966</v>
      </c>
    </row>
    <row r="14" spans="1:2">
      <c r="A14" t="s">
        <v>967</v>
      </c>
    </row>
    <row r="15" spans="1:2">
      <c r="A15" t="s">
        <v>968</v>
      </c>
    </row>
    <row r="16" spans="1:2">
      <c r="A16" t="s">
        <v>969</v>
      </c>
    </row>
    <row r="17" spans="1:1">
      <c r="A17" t="s">
        <v>970</v>
      </c>
    </row>
    <row r="18" spans="1:1">
      <c r="A18" t="s">
        <v>971</v>
      </c>
    </row>
    <row r="19" spans="1:1">
      <c r="A19" t="s">
        <v>972</v>
      </c>
    </row>
    <row r="20" spans="1:1">
      <c r="A20" t="s">
        <v>973</v>
      </c>
    </row>
    <row r="21" spans="1:1">
      <c r="A21" t="s">
        <v>974</v>
      </c>
    </row>
    <row r="22" spans="1:1">
      <c r="A22" t="s">
        <v>975</v>
      </c>
    </row>
    <row r="23" spans="1:1">
      <c r="A23" t="s">
        <v>976</v>
      </c>
    </row>
    <row r="24" spans="1:1">
      <c r="A24" t="s">
        <v>977</v>
      </c>
    </row>
    <row r="25" spans="1:1">
      <c r="A25" t="s">
        <v>978</v>
      </c>
    </row>
    <row r="26" spans="1:1">
      <c r="A26" t="s">
        <v>979</v>
      </c>
    </row>
    <row r="27" spans="1:1">
      <c r="A27" t="s">
        <v>980</v>
      </c>
    </row>
    <row r="28" spans="1:1">
      <c r="A28" t="s">
        <v>981</v>
      </c>
    </row>
    <row r="29" spans="1:1">
      <c r="A29" t="s">
        <v>982</v>
      </c>
    </row>
    <row r="30" spans="1:1">
      <c r="A30" t="s">
        <v>983</v>
      </c>
    </row>
    <row r="31" spans="1:1">
      <c r="A31" t="s">
        <v>984</v>
      </c>
    </row>
    <row r="32" spans="1:1">
      <c r="A32" t="s">
        <v>937</v>
      </c>
    </row>
    <row r="33" spans="1:1">
      <c r="A33" t="s">
        <v>985</v>
      </c>
    </row>
    <row r="34" spans="1:1">
      <c r="A34" t="s">
        <v>986</v>
      </c>
    </row>
    <row r="35" spans="1:1">
      <c r="A35" t="s">
        <v>987</v>
      </c>
    </row>
    <row r="36" spans="1:1">
      <c r="A36" t="s">
        <v>988</v>
      </c>
    </row>
    <row r="37" spans="1:1">
      <c r="A37" t="s">
        <v>989</v>
      </c>
    </row>
    <row r="38" spans="1:1">
      <c r="A38" t="s">
        <v>990</v>
      </c>
    </row>
    <row r="39" spans="1:1">
      <c r="A39" t="s">
        <v>991</v>
      </c>
    </row>
    <row r="40" spans="1:1">
      <c r="A40" t="s">
        <v>992</v>
      </c>
    </row>
    <row r="41" spans="1:1">
      <c r="A41" t="s">
        <v>993</v>
      </c>
    </row>
    <row r="42" spans="1:1">
      <c r="A42" t="s">
        <v>1343</v>
      </c>
    </row>
    <row r="43" spans="1:1">
      <c r="A43" s="20" t="s">
        <v>318</v>
      </c>
    </row>
    <row r="44" spans="1:1">
      <c r="A44" s="20" t="s">
        <v>1344</v>
      </c>
    </row>
    <row r="45" spans="1:1">
      <c r="A45" s="20" t="s">
        <v>1345</v>
      </c>
    </row>
    <row r="46" spans="1:1">
      <c r="A46" t="s">
        <v>1368</v>
      </c>
    </row>
    <row r="47" spans="1:1">
      <c r="A47" t="s">
        <v>1369</v>
      </c>
    </row>
    <row r="48" spans="1:1">
      <c r="A48" t="s">
        <v>1370</v>
      </c>
    </row>
    <row r="49" spans="1:2">
      <c r="A49" s="17" t="s">
        <v>1374</v>
      </c>
      <c r="B49" s="17" t="s">
        <v>1371</v>
      </c>
    </row>
    <row r="50" spans="1:2">
      <c r="A50" t="s">
        <v>1375</v>
      </c>
    </row>
    <row r="51" spans="1:2">
      <c r="A51" t="s">
        <v>1376</v>
      </c>
    </row>
    <row r="52" spans="1:2">
      <c r="A52" t="s">
        <v>1377</v>
      </c>
    </row>
    <row r="53" spans="1:2">
      <c r="A53" t="s">
        <v>1378</v>
      </c>
    </row>
    <row r="54" spans="1:2">
      <c r="A54" t="s">
        <v>1379</v>
      </c>
    </row>
    <row r="55" spans="1:2">
      <c r="A55" t="s">
        <v>1380</v>
      </c>
    </row>
    <row r="56" spans="1:2">
      <c r="A56" s="20" t="s">
        <v>1389</v>
      </c>
      <c r="B56" t="s">
        <v>1390</v>
      </c>
    </row>
    <row r="57" spans="1:2">
      <c r="A57" s="20" t="s">
        <v>1410</v>
      </c>
    </row>
    <row r="58" spans="1:2">
      <c r="A58" t="s">
        <v>1416</v>
      </c>
    </row>
    <row r="59" spans="1:2">
      <c r="A59" t="s">
        <v>1417</v>
      </c>
    </row>
    <row r="60" spans="1:2">
      <c r="A60" t="s">
        <v>1418</v>
      </c>
      <c r="B60" t="s">
        <v>1419</v>
      </c>
    </row>
    <row r="61" spans="1:2">
      <c r="A61" t="s">
        <v>1444</v>
      </c>
      <c r="B61" t="s">
        <v>1419</v>
      </c>
    </row>
    <row r="62" spans="1:2">
      <c r="A62" t="s">
        <v>1484</v>
      </c>
      <c r="B62" s="17" t="s">
        <v>1593</v>
      </c>
    </row>
    <row r="63" spans="1:2">
      <c r="A63" s="20" t="s">
        <v>1485</v>
      </c>
    </row>
    <row r="64" spans="1:2">
      <c r="A64" s="20" t="s">
        <v>1486</v>
      </c>
    </row>
    <row r="65" spans="1:1">
      <c r="A65" s="20" t="s">
        <v>1589</v>
      </c>
    </row>
    <row r="66" spans="1:1">
      <c r="A66" s="18" t="s">
        <v>267</v>
      </c>
    </row>
    <row r="67" spans="1:1">
      <c r="A67" s="20" t="s">
        <v>1590</v>
      </c>
    </row>
    <row r="68" spans="1:1">
      <c r="A68" s="20" t="s">
        <v>1591</v>
      </c>
    </row>
    <row r="69" spans="1:1">
      <c r="A69" s="20" t="s">
        <v>1592</v>
      </c>
    </row>
    <row r="70" spans="1:1">
      <c r="A70" s="20" t="s">
        <v>1594</v>
      </c>
    </row>
  </sheetData>
  <hyperlinks>
    <hyperlink ref="A43" r:id="rId1" xr:uid="{239ED3F1-2C86-4C47-952A-26101C2883A1}"/>
    <hyperlink ref="A44" r:id="rId2" xr:uid="{F56B8AD3-901B-4DE1-9458-59BBEA6CACB4}"/>
    <hyperlink ref="A45" r:id="rId3" xr:uid="{57CE219C-AE6E-47BA-B055-DB3C014C1346}"/>
    <hyperlink ref="A56" r:id="rId4" xr:uid="{4118B19F-F72A-4877-95DE-04AA48F0281C}"/>
    <hyperlink ref="A57" r:id="rId5" xr:uid="{79C30A78-B9E7-48C1-B24E-463EF6FD3617}"/>
    <hyperlink ref="A63" r:id="rId6" xr:uid="{2C73A3F6-539D-4D13-9D81-83301ADE350F}"/>
    <hyperlink ref="A64" r:id="rId7" xr:uid="{D4CB58B7-319A-4A08-834A-05F9AAECDD9F}"/>
    <hyperlink ref="A65" r:id="rId8" xr:uid="{F7F9B0F9-4CE1-4993-A89C-62DFE4A0BEE5}"/>
    <hyperlink ref="A67" r:id="rId9" xr:uid="{F9CAD575-1C21-4F44-84FD-D509D136E282}"/>
    <hyperlink ref="A68" r:id="rId10" xr:uid="{F8507ACD-1434-4155-9AAA-66459DE49901}"/>
    <hyperlink ref="A69" r:id="rId11" xr:uid="{EDE08692-0465-499F-BC19-338ACA890B61}"/>
    <hyperlink ref="A70" r:id="rId12" xr:uid="{E2C51029-E254-4224-BD44-BD5A31551DB8}"/>
  </hyperlinks>
  <pageMargins left="0.7" right="0.7" top="0.75" bottom="0.75" header="0.3" footer="0.3"/>
  <pageSetup paperSize="9" orientation="portrait" r:id="rId1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362D4C-A962-4155-A8BB-4C087F147FA8}">
  <dimension ref="A1:A215"/>
  <sheetViews>
    <sheetView topLeftCell="A181" workbookViewId="0">
      <selection sqref="A1:A214"/>
    </sheetView>
  </sheetViews>
  <sheetFormatPr defaultRowHeight="15"/>
  <cols>
    <col min="1" max="1" width="231.28515625" customWidth="1"/>
  </cols>
  <sheetData>
    <row r="1" spans="1:1">
      <c r="A1" s="19" t="s">
        <v>994</v>
      </c>
    </row>
    <row r="2" spans="1:1">
      <c r="A2" t="s">
        <v>995</v>
      </c>
    </row>
    <row r="3" spans="1:1">
      <c r="A3" t="s">
        <v>996</v>
      </c>
    </row>
    <row r="4" spans="1:1">
      <c r="A4" t="s">
        <v>997</v>
      </c>
    </row>
    <row r="5" spans="1:1">
      <c r="A5" t="s">
        <v>998</v>
      </c>
    </row>
    <row r="6" spans="1:1">
      <c r="A6" t="s">
        <v>999</v>
      </c>
    </row>
    <row r="7" spans="1:1">
      <c r="A7" t="s">
        <v>1000</v>
      </c>
    </row>
    <row r="8" spans="1:1">
      <c r="A8" t="s">
        <v>1001</v>
      </c>
    </row>
    <row r="9" spans="1:1">
      <c r="A9" t="s">
        <v>1002</v>
      </c>
    </row>
    <row r="10" spans="1:1">
      <c r="A10" t="s">
        <v>1003</v>
      </c>
    </row>
    <row r="11" spans="1:1">
      <c r="A11" t="s">
        <v>1004</v>
      </c>
    </row>
    <row r="12" spans="1:1">
      <c r="A12" t="s">
        <v>1005</v>
      </c>
    </row>
    <row r="13" spans="1:1">
      <c r="A13" t="s">
        <v>1006</v>
      </c>
    </row>
    <row r="14" spans="1:1">
      <c r="A14" t="s">
        <v>1007</v>
      </c>
    </row>
    <row r="15" spans="1:1">
      <c r="A15" t="s">
        <v>1008</v>
      </c>
    </row>
    <row r="16" spans="1:1">
      <c r="A16" t="s">
        <v>1009</v>
      </c>
    </row>
    <row r="17" spans="1:1">
      <c r="A17" t="s">
        <v>1010</v>
      </c>
    </row>
    <row r="18" spans="1:1">
      <c r="A18" t="s">
        <v>1011</v>
      </c>
    </row>
    <row r="19" spans="1:1">
      <c r="A19" t="s">
        <v>1012</v>
      </c>
    </row>
    <row r="20" spans="1:1">
      <c r="A20" t="s">
        <v>1013</v>
      </c>
    </row>
    <row r="21" spans="1:1">
      <c r="A21" t="s">
        <v>1014</v>
      </c>
    </row>
    <row r="22" spans="1:1">
      <c r="A22" t="s">
        <v>1015</v>
      </c>
    </row>
    <row r="23" spans="1:1">
      <c r="A23" t="s">
        <v>1016</v>
      </c>
    </row>
    <row r="24" spans="1:1">
      <c r="A24" t="s">
        <v>1017</v>
      </c>
    </row>
    <row r="25" spans="1:1">
      <c r="A25" t="s">
        <v>1018</v>
      </c>
    </row>
    <row r="26" spans="1:1">
      <c r="A26" t="s">
        <v>1019</v>
      </c>
    </row>
    <row r="27" spans="1:1">
      <c r="A27" t="s">
        <v>1020</v>
      </c>
    </row>
    <row r="28" spans="1:1">
      <c r="A28" t="s">
        <v>1021</v>
      </c>
    </row>
    <row r="29" spans="1:1">
      <c r="A29" t="s">
        <v>1022</v>
      </c>
    </row>
    <row r="30" spans="1:1">
      <c r="A30" t="s">
        <v>1023</v>
      </c>
    </row>
    <row r="31" spans="1:1">
      <c r="A31" t="s">
        <v>1024</v>
      </c>
    </row>
    <row r="32" spans="1:1">
      <c r="A32" t="s">
        <v>1025</v>
      </c>
    </row>
    <row r="33" spans="1:1">
      <c r="A33" t="s">
        <v>1026</v>
      </c>
    </row>
    <row r="34" spans="1:1">
      <c r="A34" t="s">
        <v>1027</v>
      </c>
    </row>
    <row r="35" spans="1:1">
      <c r="A35" t="s">
        <v>1028</v>
      </c>
    </row>
    <row r="36" spans="1:1">
      <c r="A36" t="s">
        <v>1029</v>
      </c>
    </row>
    <row r="37" spans="1:1">
      <c r="A37" t="s">
        <v>1030</v>
      </c>
    </row>
    <row r="38" spans="1:1">
      <c r="A38" t="s">
        <v>1031</v>
      </c>
    </row>
    <row r="39" spans="1:1">
      <c r="A39" t="s">
        <v>1032</v>
      </c>
    </row>
    <row r="40" spans="1:1">
      <c r="A40" t="s">
        <v>1033</v>
      </c>
    </row>
    <row r="41" spans="1:1">
      <c r="A41" t="s">
        <v>1034</v>
      </c>
    </row>
    <row r="42" spans="1:1">
      <c r="A42" t="s">
        <v>1035</v>
      </c>
    </row>
    <row r="43" spans="1:1">
      <c r="A43" t="s">
        <v>1036</v>
      </c>
    </row>
    <row r="44" spans="1:1">
      <c r="A44" t="s">
        <v>1037</v>
      </c>
    </row>
    <row r="45" spans="1:1">
      <c r="A45" t="s">
        <v>1038</v>
      </c>
    </row>
    <row r="46" spans="1:1">
      <c r="A46" t="s">
        <v>1039</v>
      </c>
    </row>
    <row r="47" spans="1:1">
      <c r="A47" t="s">
        <v>1040</v>
      </c>
    </row>
    <row r="48" spans="1:1">
      <c r="A48" t="s">
        <v>1041</v>
      </c>
    </row>
    <row r="49" spans="1:1">
      <c r="A49" t="s">
        <v>1042</v>
      </c>
    </row>
    <row r="50" spans="1:1">
      <c r="A50" t="s">
        <v>1043</v>
      </c>
    </row>
    <row r="51" spans="1:1">
      <c r="A51" t="s">
        <v>1044</v>
      </c>
    </row>
    <row r="52" spans="1:1">
      <c r="A52" t="s">
        <v>1045</v>
      </c>
    </row>
    <row r="53" spans="1:1">
      <c r="A53" t="s">
        <v>1046</v>
      </c>
    </row>
    <row r="54" spans="1:1">
      <c r="A54" t="s">
        <v>1047</v>
      </c>
    </row>
    <row r="55" spans="1:1">
      <c r="A55" t="s">
        <v>1048</v>
      </c>
    </row>
    <row r="56" spans="1:1">
      <c r="A56" t="s">
        <v>1049</v>
      </c>
    </row>
    <row r="57" spans="1:1">
      <c r="A57" t="s">
        <v>1050</v>
      </c>
    </row>
    <row r="58" spans="1:1">
      <c r="A58" t="s">
        <v>1051</v>
      </c>
    </row>
    <row r="59" spans="1:1">
      <c r="A59" t="s">
        <v>1052</v>
      </c>
    </row>
    <row r="60" spans="1:1">
      <c r="A60" t="s">
        <v>1053</v>
      </c>
    </row>
    <row r="61" spans="1:1">
      <c r="A61" t="s">
        <v>1054</v>
      </c>
    </row>
    <row r="62" spans="1:1">
      <c r="A62" t="s">
        <v>1055</v>
      </c>
    </row>
    <row r="63" spans="1:1">
      <c r="A63" t="s">
        <v>1056</v>
      </c>
    </row>
    <row r="64" spans="1:1">
      <c r="A64" t="s">
        <v>1057</v>
      </c>
    </row>
    <row r="65" spans="1:1">
      <c r="A65" t="s">
        <v>1058</v>
      </c>
    </row>
    <row r="66" spans="1:1">
      <c r="A66" t="s">
        <v>1059</v>
      </c>
    </row>
    <row r="67" spans="1:1">
      <c r="A67" t="s">
        <v>1060</v>
      </c>
    </row>
    <row r="68" spans="1:1">
      <c r="A68" t="s">
        <v>1061</v>
      </c>
    </row>
    <row r="69" spans="1:1">
      <c r="A69" t="s">
        <v>1062</v>
      </c>
    </row>
    <row r="70" spans="1:1">
      <c r="A70" t="s">
        <v>1063</v>
      </c>
    </row>
    <row r="71" spans="1:1">
      <c r="A71" t="s">
        <v>1064</v>
      </c>
    </row>
    <row r="72" spans="1:1">
      <c r="A72" t="s">
        <v>1065</v>
      </c>
    </row>
    <row r="73" spans="1:1">
      <c r="A73" t="s">
        <v>1066</v>
      </c>
    </row>
    <row r="74" spans="1:1">
      <c r="A74" t="s">
        <v>1067</v>
      </c>
    </row>
    <row r="75" spans="1:1">
      <c r="A75" t="s">
        <v>1068</v>
      </c>
    </row>
    <row r="76" spans="1:1">
      <c r="A76" t="s">
        <v>1069</v>
      </c>
    </row>
    <row r="77" spans="1:1">
      <c r="A77" t="s">
        <v>1070</v>
      </c>
    </row>
    <row r="78" spans="1:1">
      <c r="A78" t="s">
        <v>1071</v>
      </c>
    </row>
    <row r="79" spans="1:1">
      <c r="A79" t="s">
        <v>1072</v>
      </c>
    </row>
    <row r="80" spans="1:1">
      <c r="A80" t="s">
        <v>1073</v>
      </c>
    </row>
    <row r="81" spans="1:1">
      <c r="A81" t="s">
        <v>1074</v>
      </c>
    </row>
    <row r="82" spans="1:1">
      <c r="A82" t="s">
        <v>1075</v>
      </c>
    </row>
    <row r="83" spans="1:1">
      <c r="A83" t="s">
        <v>1076</v>
      </c>
    </row>
    <row r="84" spans="1:1">
      <c r="A84" t="s">
        <v>1077</v>
      </c>
    </row>
    <row r="85" spans="1:1">
      <c r="A85" t="s">
        <v>1078</v>
      </c>
    </row>
    <row r="86" spans="1:1">
      <c r="A86" t="s">
        <v>1079</v>
      </c>
    </row>
    <row r="87" spans="1:1">
      <c r="A87" t="s">
        <v>1080</v>
      </c>
    </row>
    <row r="88" spans="1:1">
      <c r="A88" t="s">
        <v>1081</v>
      </c>
    </row>
    <row r="89" spans="1:1">
      <c r="A89" t="s">
        <v>1082</v>
      </c>
    </row>
    <row r="90" spans="1:1">
      <c r="A90" t="s">
        <v>1083</v>
      </c>
    </row>
    <row r="91" spans="1:1">
      <c r="A91" t="s">
        <v>1084</v>
      </c>
    </row>
    <row r="92" spans="1:1">
      <c r="A92" t="s">
        <v>1085</v>
      </c>
    </row>
    <row r="93" spans="1:1">
      <c r="A93" t="s">
        <v>1086</v>
      </c>
    </row>
    <row r="94" spans="1:1">
      <c r="A94" t="s">
        <v>1087</v>
      </c>
    </row>
    <row r="95" spans="1:1">
      <c r="A95" t="s">
        <v>1088</v>
      </c>
    </row>
    <row r="96" spans="1:1">
      <c r="A96" t="s">
        <v>1089</v>
      </c>
    </row>
    <row r="97" spans="1:1">
      <c r="A97" t="s">
        <v>1090</v>
      </c>
    </row>
    <row r="98" spans="1:1">
      <c r="A98" t="s">
        <v>1091</v>
      </c>
    </row>
    <row r="99" spans="1:1">
      <c r="A99" t="s">
        <v>1092</v>
      </c>
    </row>
    <row r="100" spans="1:1">
      <c r="A100" t="s">
        <v>1093</v>
      </c>
    </row>
    <row r="101" spans="1:1">
      <c r="A101" t="s">
        <v>1094</v>
      </c>
    </row>
    <row r="102" spans="1:1">
      <c r="A102" t="s">
        <v>1095</v>
      </c>
    </row>
    <row r="103" spans="1:1">
      <c r="A103" t="s">
        <v>1096</v>
      </c>
    </row>
    <row r="104" spans="1:1">
      <c r="A104" t="s">
        <v>1097</v>
      </c>
    </row>
    <row r="105" spans="1:1">
      <c r="A105" t="s">
        <v>1098</v>
      </c>
    </row>
    <row r="106" spans="1:1">
      <c r="A106" t="s">
        <v>1099</v>
      </c>
    </row>
    <row r="107" spans="1:1">
      <c r="A107" t="s">
        <v>1100</v>
      </c>
    </row>
    <row r="108" spans="1:1">
      <c r="A108" t="s">
        <v>1101</v>
      </c>
    </row>
    <row r="109" spans="1:1">
      <c r="A109" t="s">
        <v>1102</v>
      </c>
    </row>
    <row r="110" spans="1:1">
      <c r="A110" t="s">
        <v>1103</v>
      </c>
    </row>
    <row r="111" spans="1:1">
      <c r="A111" t="s">
        <v>1104</v>
      </c>
    </row>
    <row r="112" spans="1:1">
      <c r="A112" t="s">
        <v>1105</v>
      </c>
    </row>
    <row r="113" spans="1:1">
      <c r="A113" t="s">
        <v>1106</v>
      </c>
    </row>
    <row r="114" spans="1:1">
      <c r="A114" t="s">
        <v>1107</v>
      </c>
    </row>
    <row r="115" spans="1:1">
      <c r="A115" t="s">
        <v>1108</v>
      </c>
    </row>
    <row r="116" spans="1:1">
      <c r="A116" t="s">
        <v>1109</v>
      </c>
    </row>
    <row r="117" spans="1:1">
      <c r="A117" t="s">
        <v>1110</v>
      </c>
    </row>
    <row r="118" spans="1:1">
      <c r="A118" t="s">
        <v>1111</v>
      </c>
    </row>
    <row r="119" spans="1:1">
      <c r="A119" t="s">
        <v>1112</v>
      </c>
    </row>
    <row r="120" spans="1:1">
      <c r="A120" t="s">
        <v>1113</v>
      </c>
    </row>
    <row r="121" spans="1:1">
      <c r="A121" t="s">
        <v>1114</v>
      </c>
    </row>
    <row r="122" spans="1:1">
      <c r="A122" t="s">
        <v>1115</v>
      </c>
    </row>
    <row r="123" spans="1:1">
      <c r="A123" t="s">
        <v>1116</v>
      </c>
    </row>
    <row r="124" spans="1:1">
      <c r="A124" t="s">
        <v>1117</v>
      </c>
    </row>
    <row r="125" spans="1:1">
      <c r="A125" t="s">
        <v>1118</v>
      </c>
    </row>
    <row r="126" spans="1:1">
      <c r="A126" t="s">
        <v>1119</v>
      </c>
    </row>
    <row r="127" spans="1:1">
      <c r="A127" t="s">
        <v>1120</v>
      </c>
    </row>
    <row r="128" spans="1:1">
      <c r="A128" t="s">
        <v>1121</v>
      </c>
    </row>
    <row r="129" spans="1:1">
      <c r="A129" t="s">
        <v>947</v>
      </c>
    </row>
    <row r="130" spans="1:1">
      <c r="A130" t="s">
        <v>1122</v>
      </c>
    </row>
    <row r="131" spans="1:1">
      <c r="A131" t="s">
        <v>1123</v>
      </c>
    </row>
    <row r="132" spans="1:1">
      <c r="A132" t="s">
        <v>1124</v>
      </c>
    </row>
    <row r="133" spans="1:1">
      <c r="A133" t="s">
        <v>1125</v>
      </c>
    </row>
    <row r="134" spans="1:1">
      <c r="A134" t="s">
        <v>1126</v>
      </c>
    </row>
    <row r="135" spans="1:1">
      <c r="A135" t="s">
        <v>1127</v>
      </c>
    </row>
    <row r="136" spans="1:1">
      <c r="A136" t="s">
        <v>1128</v>
      </c>
    </row>
    <row r="137" spans="1:1">
      <c r="A137" t="s">
        <v>1129</v>
      </c>
    </row>
    <row r="138" spans="1:1">
      <c r="A138" t="s">
        <v>1130</v>
      </c>
    </row>
    <row r="139" spans="1:1">
      <c r="A139" t="s">
        <v>1131</v>
      </c>
    </row>
    <row r="140" spans="1:1">
      <c r="A140" t="s">
        <v>1132</v>
      </c>
    </row>
    <row r="141" spans="1:1">
      <c r="A141" t="s">
        <v>1133</v>
      </c>
    </row>
    <row r="142" spans="1:1">
      <c r="A142" t="s">
        <v>1134</v>
      </c>
    </row>
    <row r="143" spans="1:1">
      <c r="A143" t="s">
        <v>1135</v>
      </c>
    </row>
    <row r="144" spans="1:1">
      <c r="A144" t="s">
        <v>1136</v>
      </c>
    </row>
    <row r="145" spans="1:1">
      <c r="A145" t="s">
        <v>1137</v>
      </c>
    </row>
    <row r="146" spans="1:1">
      <c r="A146" t="s">
        <v>1138</v>
      </c>
    </row>
    <row r="147" spans="1:1">
      <c r="A147" t="s">
        <v>1139</v>
      </c>
    </row>
    <row r="148" spans="1:1">
      <c r="A148" t="s">
        <v>1140</v>
      </c>
    </row>
    <row r="149" spans="1:1">
      <c r="A149" t="s">
        <v>1141</v>
      </c>
    </row>
    <row r="150" spans="1:1">
      <c r="A150" t="s">
        <v>1142</v>
      </c>
    </row>
    <row r="151" spans="1:1">
      <c r="A151" t="s">
        <v>1143</v>
      </c>
    </row>
    <row r="152" spans="1:1">
      <c r="A152" t="s">
        <v>1144</v>
      </c>
    </row>
    <row r="153" spans="1:1">
      <c r="A153" t="s">
        <v>1145</v>
      </c>
    </row>
    <row r="154" spans="1:1">
      <c r="A154" t="s">
        <v>1146</v>
      </c>
    </row>
    <row r="155" spans="1:1">
      <c r="A155" t="s">
        <v>1147</v>
      </c>
    </row>
    <row r="156" spans="1:1">
      <c r="A156" t="s">
        <v>1148</v>
      </c>
    </row>
    <row r="157" spans="1:1">
      <c r="A157" t="s">
        <v>1149</v>
      </c>
    </row>
    <row r="158" spans="1:1">
      <c r="A158" t="s">
        <v>1150</v>
      </c>
    </row>
    <row r="159" spans="1:1">
      <c r="A159" t="s">
        <v>1151</v>
      </c>
    </row>
    <row r="160" spans="1:1">
      <c r="A160" t="s">
        <v>1152</v>
      </c>
    </row>
    <row r="161" spans="1:1">
      <c r="A161" t="s">
        <v>1153</v>
      </c>
    </row>
    <row r="162" spans="1:1">
      <c r="A162" t="s">
        <v>1154</v>
      </c>
    </row>
    <row r="163" spans="1:1">
      <c r="A163" t="s">
        <v>1155</v>
      </c>
    </row>
    <row r="164" spans="1:1">
      <c r="A164" t="s">
        <v>1156</v>
      </c>
    </row>
    <row r="165" spans="1:1">
      <c r="A165" t="s">
        <v>1157</v>
      </c>
    </row>
    <row r="166" spans="1:1">
      <c r="A166" t="s">
        <v>1158</v>
      </c>
    </row>
    <row r="167" spans="1:1">
      <c r="A167" t="s">
        <v>1159</v>
      </c>
    </row>
    <row r="168" spans="1:1">
      <c r="A168" t="s">
        <v>1160</v>
      </c>
    </row>
    <row r="169" spans="1:1">
      <c r="A169" t="s">
        <v>1161</v>
      </c>
    </row>
    <row r="170" spans="1:1">
      <c r="A170" t="s">
        <v>1162</v>
      </c>
    </row>
    <row r="171" spans="1:1">
      <c r="A171" t="s">
        <v>1163</v>
      </c>
    </row>
    <row r="172" spans="1:1">
      <c r="A172" t="s">
        <v>1164</v>
      </c>
    </row>
    <row r="173" spans="1:1">
      <c r="A173" t="s">
        <v>1165</v>
      </c>
    </row>
    <row r="174" spans="1:1">
      <c r="A174" t="s">
        <v>1166</v>
      </c>
    </row>
    <row r="175" spans="1:1">
      <c r="A175" t="s">
        <v>1167</v>
      </c>
    </row>
    <row r="176" spans="1:1">
      <c r="A176" t="s">
        <v>1168</v>
      </c>
    </row>
    <row r="177" spans="1:1">
      <c r="A177" t="s">
        <v>1169</v>
      </c>
    </row>
    <row r="178" spans="1:1">
      <c r="A178" t="s">
        <v>1170</v>
      </c>
    </row>
    <row r="179" spans="1:1">
      <c r="A179" t="s">
        <v>1171</v>
      </c>
    </row>
    <row r="180" spans="1:1">
      <c r="A180" t="s">
        <v>1172</v>
      </c>
    </row>
    <row r="181" spans="1:1">
      <c r="A181" t="s">
        <v>1173</v>
      </c>
    </row>
    <row r="182" spans="1:1">
      <c r="A182" t="s">
        <v>1174</v>
      </c>
    </row>
    <row r="183" spans="1:1">
      <c r="A183" t="s">
        <v>1175</v>
      </c>
    </row>
    <row r="184" spans="1:1">
      <c r="A184" t="s">
        <v>1176</v>
      </c>
    </row>
    <row r="185" spans="1:1">
      <c r="A185" t="s">
        <v>1177</v>
      </c>
    </row>
    <row r="186" spans="1:1">
      <c r="A186" t="s">
        <v>1178</v>
      </c>
    </row>
    <row r="187" spans="1:1">
      <c r="A187" t="s">
        <v>1179</v>
      </c>
    </row>
    <row r="188" spans="1:1">
      <c r="A188" t="s">
        <v>1180</v>
      </c>
    </row>
    <row r="189" spans="1:1">
      <c r="A189" t="s">
        <v>1181</v>
      </c>
    </row>
    <row r="190" spans="1:1">
      <c r="A190" t="s">
        <v>1182</v>
      </c>
    </row>
    <row r="191" spans="1:1">
      <c r="A191" t="s">
        <v>1183</v>
      </c>
    </row>
    <row r="192" spans="1:1">
      <c r="A192" t="s">
        <v>1184</v>
      </c>
    </row>
    <row r="193" spans="1:1">
      <c r="A193" t="s">
        <v>1185</v>
      </c>
    </row>
    <row r="194" spans="1:1">
      <c r="A194" t="s">
        <v>1186</v>
      </c>
    </row>
    <row r="195" spans="1:1">
      <c r="A195" t="s">
        <v>1187</v>
      </c>
    </row>
    <row r="196" spans="1:1">
      <c r="A196" t="s">
        <v>1188</v>
      </c>
    </row>
    <row r="197" spans="1:1">
      <c r="A197" t="s">
        <v>1189</v>
      </c>
    </row>
    <row r="198" spans="1:1">
      <c r="A198" t="s">
        <v>1190</v>
      </c>
    </row>
    <row r="199" spans="1:1">
      <c r="A199" t="s">
        <v>1191</v>
      </c>
    </row>
    <row r="200" spans="1:1">
      <c r="A200" t="s">
        <v>1192</v>
      </c>
    </row>
    <row r="201" spans="1:1">
      <c r="A201" t="s">
        <v>1193</v>
      </c>
    </row>
    <row r="202" spans="1:1">
      <c r="A202" t="s">
        <v>1194</v>
      </c>
    </row>
    <row r="203" spans="1:1">
      <c r="A203" t="s">
        <v>1195</v>
      </c>
    </row>
    <row r="204" spans="1:1">
      <c r="A204" t="s">
        <v>1196</v>
      </c>
    </row>
    <row r="205" spans="1:1">
      <c r="A205" t="s">
        <v>1197</v>
      </c>
    </row>
    <row r="206" spans="1:1">
      <c r="A206" t="s">
        <v>1198</v>
      </c>
    </row>
    <row r="207" spans="1:1">
      <c r="A207" t="s">
        <v>1199</v>
      </c>
    </row>
    <row r="208" spans="1:1">
      <c r="A208" t="s">
        <v>1200</v>
      </c>
    </row>
    <row r="209" spans="1:1">
      <c r="A209" t="s">
        <v>1201</v>
      </c>
    </row>
    <row r="210" spans="1:1">
      <c r="A210" t="s">
        <v>1202</v>
      </c>
    </row>
    <row r="211" spans="1:1">
      <c r="A211" t="s">
        <v>1203</v>
      </c>
    </row>
    <row r="212" spans="1:1">
      <c r="A212" t="s">
        <v>1204</v>
      </c>
    </row>
    <row r="213" spans="1:1">
      <c r="A213" t="s">
        <v>1205</v>
      </c>
    </row>
    <row r="214" spans="1:1">
      <c r="A214" t="s">
        <v>1206</v>
      </c>
    </row>
    <row r="215" spans="1:1">
      <c r="A215" s="19"/>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E947DE-11F0-4CE7-AC6A-AFBC4BF0D5BF}">
  <dimension ref="A1:A5"/>
  <sheetViews>
    <sheetView workbookViewId="0">
      <selection sqref="A1:A5"/>
    </sheetView>
  </sheetViews>
  <sheetFormatPr defaultRowHeight="15"/>
  <cols>
    <col min="1" max="1" width="128.85546875" bestFit="1" customWidth="1"/>
  </cols>
  <sheetData>
    <row r="1" spans="1:1">
      <c r="A1" t="s">
        <v>1397</v>
      </c>
    </row>
    <row r="2" spans="1:1">
      <c r="A2" t="s">
        <v>1398</v>
      </c>
    </row>
    <row r="3" spans="1:1">
      <c r="A3" t="s">
        <v>1399</v>
      </c>
    </row>
    <row r="4" spans="1:1">
      <c r="A4" t="s">
        <v>1400</v>
      </c>
    </row>
    <row r="5" spans="1:1">
      <c r="A5" t="s">
        <v>1401</v>
      </c>
    </row>
  </sheetData>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4F66E2-5E71-47C1-8E8A-26755A0C0CCA}">
  <dimension ref="A1:A5"/>
  <sheetViews>
    <sheetView workbookViewId="0">
      <selection sqref="A1:A5"/>
    </sheetView>
  </sheetViews>
  <sheetFormatPr defaultRowHeight="15"/>
  <cols>
    <col min="1" max="1" width="85.28515625" bestFit="1" customWidth="1"/>
  </cols>
  <sheetData>
    <row r="1" spans="1:1">
      <c r="A1" s="19" t="s">
        <v>951</v>
      </c>
    </row>
    <row r="2" spans="1:1">
      <c r="A2" t="s">
        <v>947</v>
      </c>
    </row>
    <row r="3" spans="1:1">
      <c r="A3" t="s">
        <v>948</v>
      </c>
    </row>
    <row r="4" spans="1:1">
      <c r="A4" t="s">
        <v>949</v>
      </c>
    </row>
    <row r="5" spans="1:1">
      <c r="A5" t="s">
        <v>950</v>
      </c>
    </row>
  </sheetData>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0E8AFD-C97A-4EF7-BBB0-121106FB6327}">
  <dimension ref="A1:A46"/>
  <sheetViews>
    <sheetView topLeftCell="A31" workbookViewId="0">
      <selection sqref="A1:A1048576"/>
    </sheetView>
  </sheetViews>
  <sheetFormatPr defaultRowHeight="15"/>
  <cols>
    <col min="1" max="1" width="130.28515625" bestFit="1" customWidth="1"/>
  </cols>
  <sheetData>
    <row r="1" spans="1:1">
      <c r="A1" s="19" t="s">
        <v>1487</v>
      </c>
    </row>
    <row r="2" spans="1:1">
      <c r="A2" t="s">
        <v>1488</v>
      </c>
    </row>
    <row r="3" spans="1:1">
      <c r="A3" t="s">
        <v>1489</v>
      </c>
    </row>
    <row r="4" spans="1:1">
      <c r="A4" t="s">
        <v>1490</v>
      </c>
    </row>
    <row r="5" spans="1:1">
      <c r="A5" t="s">
        <v>1491</v>
      </c>
    </row>
    <row r="6" spans="1:1">
      <c r="A6" t="s">
        <v>1492</v>
      </c>
    </row>
    <row r="7" spans="1:1">
      <c r="A7" t="s">
        <v>1493</v>
      </c>
    </row>
    <row r="8" spans="1:1">
      <c r="A8" t="s">
        <v>1494</v>
      </c>
    </row>
    <row r="9" spans="1:1">
      <c r="A9" t="s">
        <v>1259</v>
      </c>
    </row>
    <row r="10" spans="1:1">
      <c r="A10" t="s">
        <v>1495</v>
      </c>
    </row>
    <row r="11" spans="1:1">
      <c r="A11" t="s">
        <v>1496</v>
      </c>
    </row>
    <row r="12" spans="1:1">
      <c r="A12" t="s">
        <v>1054</v>
      </c>
    </row>
    <row r="13" spans="1:1">
      <c r="A13" t="s">
        <v>1326</v>
      </c>
    </row>
    <row r="14" spans="1:1">
      <c r="A14" t="s">
        <v>1497</v>
      </c>
    </row>
    <row r="15" spans="1:1">
      <c r="A15" t="s">
        <v>1498</v>
      </c>
    </row>
    <row r="16" spans="1:1">
      <c r="A16" t="s">
        <v>1499</v>
      </c>
    </row>
    <row r="17" spans="1:1">
      <c r="A17" t="s">
        <v>1500</v>
      </c>
    </row>
    <row r="18" spans="1:1">
      <c r="A18" t="s">
        <v>1501</v>
      </c>
    </row>
    <row r="19" spans="1:1">
      <c r="A19" t="s">
        <v>1502</v>
      </c>
    </row>
    <row r="20" spans="1:1">
      <c r="A20" t="s">
        <v>1503</v>
      </c>
    </row>
    <row r="21" spans="1:1">
      <c r="A21" t="s">
        <v>1504</v>
      </c>
    </row>
    <row r="22" spans="1:1">
      <c r="A22" t="s">
        <v>1505</v>
      </c>
    </row>
    <row r="23" spans="1:1">
      <c r="A23" t="s">
        <v>1506</v>
      </c>
    </row>
    <row r="24" spans="1:1">
      <c r="A24" t="s">
        <v>1466</v>
      </c>
    </row>
    <row r="25" spans="1:1">
      <c r="A25" t="s">
        <v>1507</v>
      </c>
    </row>
    <row r="26" spans="1:1">
      <c r="A26" t="s">
        <v>1508</v>
      </c>
    </row>
    <row r="27" spans="1:1">
      <c r="A27" t="s">
        <v>1509</v>
      </c>
    </row>
    <row r="28" spans="1:1">
      <c r="A28" t="s">
        <v>1510</v>
      </c>
    </row>
    <row r="29" spans="1:1">
      <c r="A29" t="s">
        <v>1511</v>
      </c>
    </row>
    <row r="30" spans="1:1">
      <c r="A30" t="s">
        <v>1512</v>
      </c>
    </row>
    <row r="31" spans="1:1">
      <c r="A31" t="s">
        <v>1513</v>
      </c>
    </row>
    <row r="32" spans="1:1">
      <c r="A32" t="s">
        <v>1475</v>
      </c>
    </row>
    <row r="33" spans="1:1">
      <c r="A33" t="s">
        <v>1139</v>
      </c>
    </row>
    <row r="34" spans="1:1">
      <c r="A34" t="s">
        <v>1388</v>
      </c>
    </row>
    <row r="35" spans="1:1">
      <c r="A35" t="s">
        <v>1514</v>
      </c>
    </row>
    <row r="36" spans="1:1">
      <c r="A36" t="s">
        <v>1515</v>
      </c>
    </row>
    <row r="37" spans="1:1">
      <c r="A37" t="s">
        <v>1516</v>
      </c>
    </row>
    <row r="38" spans="1:1">
      <c r="A38" t="s">
        <v>1517</v>
      </c>
    </row>
    <row r="39" spans="1:1">
      <c r="A39" t="s">
        <v>1518</v>
      </c>
    </row>
    <row r="40" spans="1:1">
      <c r="A40" t="s">
        <v>1519</v>
      </c>
    </row>
    <row r="41" spans="1:1">
      <c r="A41" t="s">
        <v>1520</v>
      </c>
    </row>
    <row r="42" spans="1:1">
      <c r="A42" t="s">
        <v>1478</v>
      </c>
    </row>
    <row r="43" spans="1:1">
      <c r="A43" t="s">
        <v>1521</v>
      </c>
    </row>
    <row r="44" spans="1:1">
      <c r="A44" t="s">
        <v>1522</v>
      </c>
    </row>
    <row r="45" spans="1:1">
      <c r="A45" t="s">
        <v>1200</v>
      </c>
    </row>
    <row r="46" spans="1:1">
      <c r="A46" t="s">
        <v>1523</v>
      </c>
    </row>
  </sheetData>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FDBFCA-6A26-4FB0-87F6-CD131576CE54}">
  <dimension ref="A1:A3"/>
  <sheetViews>
    <sheetView workbookViewId="0">
      <selection sqref="A1:A3"/>
    </sheetView>
  </sheetViews>
  <sheetFormatPr defaultRowHeight="15"/>
  <cols>
    <col min="1" max="1" width="105.5703125" bestFit="1" customWidth="1"/>
  </cols>
  <sheetData>
    <row r="1" spans="1:1" ht="15.75">
      <c r="A1" s="19" t="s">
        <v>952</v>
      </c>
    </row>
    <row r="2" spans="1:1">
      <c r="A2" t="s">
        <v>953</v>
      </c>
    </row>
    <row r="3" spans="1:1">
      <c r="A3" t="s">
        <v>954</v>
      </c>
    </row>
  </sheetData>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15868B-FAAB-435A-85D1-BB4C000002E8}">
  <dimension ref="A1:A21"/>
  <sheetViews>
    <sheetView workbookViewId="0">
      <selection sqref="A1:A21"/>
    </sheetView>
  </sheetViews>
  <sheetFormatPr defaultRowHeight="15"/>
  <cols>
    <col min="1" max="1" width="130" bestFit="1" customWidth="1"/>
  </cols>
  <sheetData>
    <row r="1" spans="1:1">
      <c r="A1" s="19" t="s">
        <v>946</v>
      </c>
    </row>
    <row r="2" spans="1:1">
      <c r="A2" s="17" t="s">
        <v>926</v>
      </c>
    </row>
    <row r="3" spans="1:1">
      <c r="A3" t="s">
        <v>927</v>
      </c>
    </row>
    <row r="4" spans="1:1">
      <c r="A4" t="s">
        <v>928</v>
      </c>
    </row>
    <row r="5" spans="1:1">
      <c r="A5" t="s">
        <v>929</v>
      </c>
    </row>
    <row r="6" spans="1:1">
      <c r="A6" t="s">
        <v>930</v>
      </c>
    </row>
    <row r="7" spans="1:1">
      <c r="A7" t="s">
        <v>931</v>
      </c>
    </row>
    <row r="8" spans="1:1">
      <c r="A8" t="s">
        <v>932</v>
      </c>
    </row>
    <row r="9" spans="1:1">
      <c r="A9" t="s">
        <v>933</v>
      </c>
    </row>
    <row r="10" spans="1:1">
      <c r="A10" t="s">
        <v>934</v>
      </c>
    </row>
    <row r="11" spans="1:1">
      <c r="A11" t="s">
        <v>935</v>
      </c>
    </row>
    <row r="12" spans="1:1">
      <c r="A12" t="s">
        <v>936</v>
      </c>
    </row>
    <row r="13" spans="1:1">
      <c r="A13" t="s">
        <v>937</v>
      </c>
    </row>
    <row r="14" spans="1:1">
      <c r="A14" t="s">
        <v>938</v>
      </c>
    </row>
    <row r="15" spans="1:1">
      <c r="A15" t="s">
        <v>939</v>
      </c>
    </row>
    <row r="16" spans="1:1">
      <c r="A16" t="s">
        <v>940</v>
      </c>
    </row>
    <row r="17" spans="1:1">
      <c r="A17" t="s">
        <v>941</v>
      </c>
    </row>
    <row r="18" spans="1:1">
      <c r="A18" t="s">
        <v>942</v>
      </c>
    </row>
    <row r="19" spans="1:1">
      <c r="A19" t="s">
        <v>943</v>
      </c>
    </row>
    <row r="20" spans="1:1">
      <c r="A20" t="s">
        <v>944</v>
      </c>
    </row>
    <row r="21" spans="1:1">
      <c r="A21" t="s">
        <v>945</v>
      </c>
    </row>
  </sheetData>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FB5A21-3BB9-40DB-9184-75E7C6D1D84E}">
  <dimension ref="A1:A21"/>
  <sheetViews>
    <sheetView workbookViewId="0">
      <selection sqref="A1:A21"/>
    </sheetView>
  </sheetViews>
  <sheetFormatPr defaultRowHeight="15"/>
  <cols>
    <col min="1" max="1" width="130" bestFit="1" customWidth="1"/>
  </cols>
  <sheetData>
    <row r="1" spans="1:1">
      <c r="A1" s="19" t="s">
        <v>1346</v>
      </c>
    </row>
    <row r="2" spans="1:1">
      <c r="A2" t="s">
        <v>1347</v>
      </c>
    </row>
    <row r="3" spans="1:1">
      <c r="A3" t="s">
        <v>1348</v>
      </c>
    </row>
    <row r="4" spans="1:1">
      <c r="A4" t="s">
        <v>1349</v>
      </c>
    </row>
    <row r="5" spans="1:1">
      <c r="A5" t="s">
        <v>1301</v>
      </c>
    </row>
    <row r="6" spans="1:1">
      <c r="A6" t="s">
        <v>1350</v>
      </c>
    </row>
    <row r="7" spans="1:1">
      <c r="A7" t="s">
        <v>1351</v>
      </c>
    </row>
    <row r="8" spans="1:1">
      <c r="A8" t="s">
        <v>1352</v>
      </c>
    </row>
    <row r="9" spans="1:1">
      <c r="A9" t="s">
        <v>1353</v>
      </c>
    </row>
    <row r="10" spans="1:1">
      <c r="A10" t="s">
        <v>1354</v>
      </c>
    </row>
    <row r="11" spans="1:1">
      <c r="A11" t="s">
        <v>1355</v>
      </c>
    </row>
    <row r="12" spans="1:1">
      <c r="A12" t="s">
        <v>1356</v>
      </c>
    </row>
    <row r="13" spans="1:1">
      <c r="A13" t="s">
        <v>1357</v>
      </c>
    </row>
    <row r="14" spans="1:1">
      <c r="A14" t="s">
        <v>1358</v>
      </c>
    </row>
    <row r="15" spans="1:1">
      <c r="A15" t="s">
        <v>1359</v>
      </c>
    </row>
    <row r="16" spans="1:1">
      <c r="A16" t="s">
        <v>1360</v>
      </c>
    </row>
    <row r="17" spans="1:1">
      <c r="A17" t="s">
        <v>1361</v>
      </c>
    </row>
    <row r="18" spans="1:1">
      <c r="A18" t="s">
        <v>1362</v>
      </c>
    </row>
    <row r="19" spans="1:1">
      <c r="A19" t="s">
        <v>1363</v>
      </c>
    </row>
    <row r="20" spans="1:1">
      <c r="A20" t="s">
        <v>1364</v>
      </c>
    </row>
    <row r="21" spans="1:1">
      <c r="A21" t="s">
        <v>1365</v>
      </c>
    </row>
  </sheetData>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BD462B-6F79-4150-967E-ADA6635B6081}">
  <dimension ref="A1:A6"/>
  <sheetViews>
    <sheetView workbookViewId="0">
      <selection sqref="A1:A6"/>
    </sheetView>
  </sheetViews>
  <sheetFormatPr defaultRowHeight="15"/>
  <cols>
    <col min="1" max="1" width="131.85546875" bestFit="1" customWidth="1"/>
  </cols>
  <sheetData>
    <row r="1" spans="1:1">
      <c r="A1" t="s">
        <v>1391</v>
      </c>
    </row>
    <row r="2" spans="1:1">
      <c r="A2" t="s">
        <v>1392</v>
      </c>
    </row>
    <row r="3" spans="1:1">
      <c r="A3" t="s">
        <v>1393</v>
      </c>
    </row>
    <row r="4" spans="1:1">
      <c r="A4" t="s">
        <v>948</v>
      </c>
    </row>
    <row r="5" spans="1:1">
      <c r="A5" t="s">
        <v>1394</v>
      </c>
    </row>
    <row r="6" spans="1:1">
      <c r="A6" t="s">
        <v>1395</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31B2AF-82A6-4EFD-9727-B43E1CCAC4DD}">
  <dimension ref="A1:A127"/>
  <sheetViews>
    <sheetView tabSelected="1" workbookViewId="0">
      <selection sqref="A1:XFD1048576"/>
    </sheetView>
  </sheetViews>
  <sheetFormatPr defaultRowHeight="15"/>
  <cols>
    <col min="1" max="1" width="255.7109375" bestFit="1" customWidth="1"/>
  </cols>
  <sheetData>
    <row r="1" spans="1:1" ht="27">
      <c r="A1" s="21" t="s">
        <v>1597</v>
      </c>
    </row>
    <row r="2" spans="1:1">
      <c r="A2" s="22" t="s">
        <v>1598</v>
      </c>
    </row>
    <row r="3" spans="1:1">
      <c r="A3" s="3"/>
    </row>
    <row r="4" spans="1:1" ht="16.5">
      <c r="A4" s="23" t="s">
        <v>1599</v>
      </c>
    </row>
    <row r="5" spans="1:1">
      <c r="A5" s="2" t="s">
        <v>1600</v>
      </c>
    </row>
    <row r="6" spans="1:1">
      <c r="A6" s="2" t="s">
        <v>1601</v>
      </c>
    </row>
    <row r="7" spans="1:1">
      <c r="A7" s="2" t="s">
        <v>1602</v>
      </c>
    </row>
    <row r="8" spans="1:1">
      <c r="A8" s="2" t="s">
        <v>1603</v>
      </c>
    </row>
    <row r="9" spans="1:1">
      <c r="A9" s="2" t="s">
        <v>1604</v>
      </c>
    </row>
    <row r="10" spans="1:1">
      <c r="A10" s="2" t="s">
        <v>1605</v>
      </c>
    </row>
    <row r="11" spans="1:1">
      <c r="A11" s="2" t="s">
        <v>1606</v>
      </c>
    </row>
    <row r="12" spans="1:1">
      <c r="A12" s="3"/>
    </row>
    <row r="13" spans="1:1" ht="16.5">
      <c r="A13" s="23" t="s">
        <v>1607</v>
      </c>
    </row>
    <row r="14" spans="1:1">
      <c r="A14" s="2" t="s">
        <v>1608</v>
      </c>
    </row>
    <row r="15" spans="1:1">
      <c r="A15" s="24" t="s">
        <v>1609</v>
      </c>
    </row>
    <row r="16" spans="1:1">
      <c r="A16" s="25" t="s">
        <v>1610</v>
      </c>
    </row>
    <row r="17" spans="1:1">
      <c r="A17" s="32" t="s">
        <v>1705</v>
      </c>
    </row>
    <row r="18" spans="1:1" s="3" customFormat="1">
      <c r="A18" s="22" t="s">
        <v>1706</v>
      </c>
    </row>
    <row r="19" spans="1:1">
      <c r="A19" s="22" t="s">
        <v>1707</v>
      </c>
    </row>
    <row r="20" spans="1:1">
      <c r="A20" s="2" t="s">
        <v>1611</v>
      </c>
    </row>
    <row r="21" spans="1:1">
      <c r="A21" s="24" t="s">
        <v>1612</v>
      </c>
    </row>
    <row r="22" spans="1:1">
      <c r="A22" s="25" t="s">
        <v>1613</v>
      </c>
    </row>
    <row r="23" spans="1:1">
      <c r="A23" s="26" t="s">
        <v>1614</v>
      </c>
    </row>
    <row r="24" spans="1:1">
      <c r="A24" s="26" t="s">
        <v>1615</v>
      </c>
    </row>
    <row r="25" spans="1:1">
      <c r="A25" s="27" t="s">
        <v>1616</v>
      </c>
    </row>
    <row r="26" spans="1:1">
      <c r="A26" s="3"/>
    </row>
    <row r="27" spans="1:1">
      <c r="A27" s="2" t="s">
        <v>1617</v>
      </c>
    </row>
    <row r="28" spans="1:1">
      <c r="A28" s="24" t="s">
        <v>1618</v>
      </c>
    </row>
    <row r="29" spans="1:1">
      <c r="A29" s="28" t="s">
        <v>1619</v>
      </c>
    </row>
    <row r="30" spans="1:1">
      <c r="A30" s="28" t="s">
        <v>1620</v>
      </c>
    </row>
    <row r="31" spans="1:1">
      <c r="A31" s="25"/>
    </row>
    <row r="32" spans="1:1">
      <c r="A32" s="2" t="s">
        <v>1621</v>
      </c>
    </row>
    <row r="33" spans="1:1">
      <c r="A33" s="24" t="s">
        <v>1622</v>
      </c>
    </row>
    <row r="34" spans="1:1">
      <c r="A34" s="25" t="s">
        <v>1623</v>
      </c>
    </row>
    <row r="35" spans="1:1">
      <c r="A35" s="28" t="s">
        <v>1624</v>
      </c>
    </row>
    <row r="36" spans="1:1">
      <c r="A36" s="28" t="s">
        <v>1625</v>
      </c>
    </row>
    <row r="37" spans="1:1">
      <c r="A37" s="28" t="s">
        <v>1626</v>
      </c>
    </row>
    <row r="38" spans="1:1">
      <c r="A38" s="3"/>
    </row>
    <row r="39" spans="1:1">
      <c r="A39" s="2" t="s">
        <v>1627</v>
      </c>
    </row>
    <row r="40" spans="1:1">
      <c r="A40" s="24" t="s">
        <v>1628</v>
      </c>
    </row>
    <row r="41" spans="1:1">
      <c r="A41" s="28" t="s">
        <v>1629</v>
      </c>
    </row>
    <row r="42" spans="1:1">
      <c r="A42" s="28" t="s">
        <v>1630</v>
      </c>
    </row>
    <row r="43" spans="1:1">
      <c r="A43" s="28" t="s">
        <v>1631</v>
      </c>
    </row>
    <row r="44" spans="1:1">
      <c r="A44" s="28" t="s">
        <v>1632</v>
      </c>
    </row>
    <row r="45" spans="1:1">
      <c r="A45" s="3"/>
    </row>
    <row r="46" spans="1:1" ht="16.5">
      <c r="A46" s="23" t="s">
        <v>1633</v>
      </c>
    </row>
    <row r="47" spans="1:1">
      <c r="A47" s="2" t="s">
        <v>1634</v>
      </c>
    </row>
    <row r="48" spans="1:1">
      <c r="A48" s="28" t="s">
        <v>1635</v>
      </c>
    </row>
    <row r="49" spans="1:1">
      <c r="A49" s="3"/>
    </row>
    <row r="50" spans="1:1">
      <c r="A50" s="2" t="s">
        <v>1636</v>
      </c>
    </row>
    <row r="51" spans="1:1">
      <c r="A51" s="28" t="s">
        <v>1637</v>
      </c>
    </row>
    <row r="52" spans="1:1">
      <c r="A52" s="28" t="s">
        <v>1637</v>
      </c>
    </row>
    <row r="53" spans="1:1">
      <c r="A53" s="28" t="s">
        <v>1638</v>
      </c>
    </row>
    <row r="54" spans="1:1">
      <c r="A54" s="28" t="s">
        <v>1639</v>
      </c>
    </row>
    <row r="55" spans="1:1">
      <c r="A55" s="28" t="s">
        <v>1640</v>
      </c>
    </row>
    <row r="56" spans="1:1">
      <c r="A56" s="3"/>
    </row>
    <row r="57" spans="1:1">
      <c r="A57" s="2" t="s">
        <v>1641</v>
      </c>
    </row>
    <row r="58" spans="1:1">
      <c r="A58" s="28" t="s">
        <v>1642</v>
      </c>
    </row>
    <row r="59" spans="1:1">
      <c r="A59" s="28" t="s">
        <v>1643</v>
      </c>
    </row>
    <row r="60" spans="1:1">
      <c r="A60" s="26" t="s">
        <v>1644</v>
      </c>
    </row>
    <row r="61" spans="1:1">
      <c r="A61" s="26" t="s">
        <v>1645</v>
      </c>
    </row>
    <row r="62" spans="1:1">
      <c r="A62" s="26" t="s">
        <v>1646</v>
      </c>
    </row>
    <row r="63" spans="1:1">
      <c r="A63" s="26" t="s">
        <v>1647</v>
      </c>
    </row>
    <row r="64" spans="1:1">
      <c r="A64" s="26" t="s">
        <v>1648</v>
      </c>
    </row>
    <row r="65" spans="1:1">
      <c r="A65" s="26" t="s">
        <v>1649</v>
      </c>
    </row>
    <row r="66" spans="1:1">
      <c r="A66" s="28" t="s">
        <v>1650</v>
      </c>
    </row>
    <row r="67" spans="1:1">
      <c r="A67" s="3"/>
    </row>
    <row r="68" spans="1:1">
      <c r="A68" s="2" t="s">
        <v>1651</v>
      </c>
    </row>
    <row r="69" spans="1:1">
      <c r="A69" s="25" t="s">
        <v>1652</v>
      </c>
    </row>
    <row r="70" spans="1:1">
      <c r="A70" s="28" t="s">
        <v>1637</v>
      </c>
    </row>
    <row r="71" spans="1:1">
      <c r="A71" s="3"/>
    </row>
    <row r="72" spans="1:1">
      <c r="A72" s="2" t="s">
        <v>1653</v>
      </c>
    </row>
    <row r="73" spans="1:1">
      <c r="A73" s="25" t="s">
        <v>1654</v>
      </c>
    </row>
    <row r="74" spans="1:1">
      <c r="A74" s="28" t="s">
        <v>1655</v>
      </c>
    </row>
    <row r="75" spans="1:1">
      <c r="A75" s="28" t="s">
        <v>1656</v>
      </c>
    </row>
    <row r="76" spans="1:1" ht="20.25">
      <c r="A76" s="29"/>
    </row>
    <row r="77" spans="1:1" ht="16.5">
      <c r="A77" s="23" t="s">
        <v>1657</v>
      </c>
    </row>
    <row r="78" spans="1:1">
      <c r="A78" s="2" t="s">
        <v>1658</v>
      </c>
    </row>
    <row r="79" spans="1:1">
      <c r="A79" s="2" t="s">
        <v>1659</v>
      </c>
    </row>
    <row r="80" spans="1:1">
      <c r="A80" s="2" t="s">
        <v>1660</v>
      </c>
    </row>
    <row r="81" spans="1:1">
      <c r="A81" s="2" t="s">
        <v>1661</v>
      </c>
    </row>
    <row r="82" spans="1:1">
      <c r="A82" s="2" t="s">
        <v>1662</v>
      </c>
    </row>
    <row r="83" spans="1:1">
      <c r="A83" s="2" t="s">
        <v>1663</v>
      </c>
    </row>
    <row r="84" spans="1:1">
      <c r="A84" s="2" t="s">
        <v>1664</v>
      </c>
    </row>
    <row r="85" spans="1:1">
      <c r="A85" s="2" t="s">
        <v>1665</v>
      </c>
    </row>
    <row r="86" spans="1:1">
      <c r="A86" s="2" t="s">
        <v>1666</v>
      </c>
    </row>
    <row r="87" spans="1:1">
      <c r="A87" s="3"/>
    </row>
    <row r="88" spans="1:1" ht="16.5">
      <c r="A88" s="23" t="s">
        <v>1667</v>
      </c>
    </row>
    <row r="89" spans="1:1">
      <c r="A89" s="30" t="s">
        <v>1668</v>
      </c>
    </row>
    <row r="90" spans="1:1">
      <c r="A90" s="2" t="s">
        <v>1669</v>
      </c>
    </row>
    <row r="91" spans="1:1">
      <c r="A91" s="2" t="s">
        <v>1670</v>
      </c>
    </row>
    <row r="92" spans="1:1">
      <c r="A92" s="2" t="s">
        <v>1671</v>
      </c>
    </row>
    <row r="93" spans="1:1">
      <c r="A93" s="2" t="s">
        <v>1672</v>
      </c>
    </row>
    <row r="94" spans="1:1">
      <c r="A94" s="2" t="s">
        <v>1673</v>
      </c>
    </row>
    <row r="95" spans="1:1">
      <c r="A95" s="2" t="s">
        <v>1674</v>
      </c>
    </row>
    <row r="96" spans="1:1">
      <c r="A96" s="25" t="s">
        <v>1675</v>
      </c>
    </row>
    <row r="97" spans="1:1">
      <c r="A97" s="25" t="s">
        <v>1676</v>
      </c>
    </row>
    <row r="98" spans="1:1">
      <c r="A98" s="25" t="s">
        <v>1677</v>
      </c>
    </row>
    <row r="99" spans="1:1">
      <c r="A99" s="2" t="s">
        <v>1678</v>
      </c>
    </row>
    <row r="100" spans="1:1">
      <c r="A100" s="25" t="s">
        <v>1679</v>
      </c>
    </row>
    <row r="101" spans="1:1">
      <c r="A101" s="25" t="s">
        <v>1680</v>
      </c>
    </row>
    <row r="102" spans="1:1">
      <c r="A102" s="25" t="s">
        <v>1681</v>
      </c>
    </row>
    <row r="103" spans="1:1">
      <c r="A103" s="25" t="s">
        <v>1682</v>
      </c>
    </row>
    <row r="104" spans="1:1">
      <c r="A104" s="2" t="s">
        <v>1683</v>
      </c>
    </row>
    <row r="105" spans="1:1">
      <c r="A105" s="2" t="s">
        <v>1684</v>
      </c>
    </row>
    <row r="106" spans="1:1">
      <c r="A106" s="2" t="s">
        <v>1685</v>
      </c>
    </row>
    <row r="107" spans="1:1">
      <c r="A107" s="25" t="s">
        <v>1686</v>
      </c>
    </row>
    <row r="108" spans="1:1">
      <c r="A108" s="25" t="s">
        <v>1687</v>
      </c>
    </row>
    <row r="109" spans="1:1">
      <c r="A109" s="28" t="s">
        <v>1688</v>
      </c>
    </row>
    <row r="110" spans="1:1">
      <c r="A110" s="2" t="s">
        <v>1689</v>
      </c>
    </row>
    <row r="111" spans="1:1">
      <c r="A111" s="30" t="s">
        <v>1690</v>
      </c>
    </row>
    <row r="112" spans="1:1">
      <c r="A112" s="31"/>
    </row>
    <row r="113" spans="1:1" ht="16.5">
      <c r="A113" s="23" t="s">
        <v>1691</v>
      </c>
    </row>
    <row r="114" spans="1:1">
      <c r="A114" s="2" t="s">
        <v>1692</v>
      </c>
    </row>
    <row r="115" spans="1:1">
      <c r="A115" s="2" t="s">
        <v>1693</v>
      </c>
    </row>
    <row r="116" spans="1:1">
      <c r="A116" s="2" t="s">
        <v>1694</v>
      </c>
    </row>
    <row r="117" spans="1:1">
      <c r="A117" s="2" t="s">
        <v>1695</v>
      </c>
    </row>
    <row r="118" spans="1:1">
      <c r="A118" s="25" t="s">
        <v>1696</v>
      </c>
    </row>
    <row r="119" spans="1:1">
      <c r="A119" s="25" t="s">
        <v>1697</v>
      </c>
    </row>
    <row r="120" spans="1:1">
      <c r="A120" s="25" t="s">
        <v>1698</v>
      </c>
    </row>
    <row r="121" spans="1:1">
      <c r="A121" s="25" t="s">
        <v>1699</v>
      </c>
    </row>
    <row r="122" spans="1:1">
      <c r="A122" s="30" t="s">
        <v>1700</v>
      </c>
    </row>
    <row r="123" spans="1:1" ht="20.25">
      <c r="A123" s="29"/>
    </row>
    <row r="124" spans="1:1" ht="16.5">
      <c r="A124" s="23" t="s">
        <v>1701</v>
      </c>
    </row>
    <row r="125" spans="1:1">
      <c r="A125" s="30" t="s">
        <v>1702</v>
      </c>
    </row>
    <row r="126" spans="1:1">
      <c r="A126" s="2" t="s">
        <v>1703</v>
      </c>
    </row>
    <row r="127" spans="1:1">
      <c r="A127" s="30" t="s">
        <v>1704</v>
      </c>
    </row>
  </sheetData>
  <hyperlinks>
    <hyperlink ref="A2" r:id="rId1" display="mailto:30dayscoding@gmail.com" xr:uid="{BCEA34DE-3CCD-47E8-BED5-48C0A93197A1}"/>
    <hyperlink ref="A25" r:id="rId2" display="https://www.youtube.com/watch?v=WwfhLC16bis&amp;ab_channel=CSDojo" xr:uid="{D264D1D2-7CCA-4887-B0BE-ED0767BF37C6}"/>
    <hyperlink ref="A29" r:id="rId3" display="https://www.freecodecamp.org/news/all-you-need-to-know-about-tree-data-structures-bceacb85490c/" xr:uid="{90F92EF0-BA26-4BE7-AA2B-40CB2B94E22E}"/>
    <hyperlink ref="A30" r:id="rId4" display="https://www.ideserve.co.in/learn/tree-interview-questions" xr:uid="{FA69972F-9385-4B27-9884-BC83A70AF70C}"/>
    <hyperlink ref="A35" r:id="rId5" display="https://ocw.mit.edu/courses/electrical-engineering-and-computer-science/6-042j-mathematics-for-computer-science-fall-2010/video-lectures/lecture-6-graph-theory-and-coloring/" xr:uid="{DD175DF5-60E3-46AB-A626-7358736AFCE5}"/>
    <hyperlink ref="A36" r:id="rId6" display="https://www.youtube.com/playlist?list=PLDV1Zeh2NRsDGO4--qE8yH72HFL1Km93P" xr:uid="{6A86CB7F-A74F-4583-A841-6CFA3F97D26F}"/>
    <hyperlink ref="A37" r:id="rId7" display="https://www.techiedelight.com/Category/Graphs/" xr:uid="{168C533C-6240-4A4A-9AA8-B5B238CFF06C}"/>
    <hyperlink ref="A41" r:id="rId8" display="https://www.freecodecamp.org/news/all-you-need-to-know-about-tree-data-structures-bceacb85490c/" xr:uid="{193664E3-6825-4621-8310-41F69AFD73E5}"/>
    <hyperlink ref="A42" r:id="rId9" display="https://www.youtube.com/watch?v=BHB0B1jFKQc" xr:uid="{C6F9A02A-79AE-4249-9B34-8C9CA9D7AC44}"/>
    <hyperlink ref="A43" r:id="rId10" display="https://www.ideserve.co.in/learn/tree-interview-questions" xr:uid="{546B4410-D13B-42FB-9E39-2C9A49358C81}"/>
    <hyperlink ref="A44" r:id="rId11" display="http://www.bowdoin.edu/~ltoma/teaching/cs210/spring09/Slides/210-Trees.pdf" xr:uid="{151AA76A-F0BE-44DB-856C-EF490F9C116F}"/>
    <hyperlink ref="A48" r:id="rId12" display="https://visualgo.net/en" xr:uid="{7568FC84-4B66-4AF0-A07E-0F147E4BFB9A}"/>
    <hyperlink ref="A51" r:id="rId13" display="https://www.youtube.com/watch?v=7fujbpJ0LB4" xr:uid="{819344F7-C581-4E2E-9347-89FF69237488}"/>
    <hyperlink ref="A52" r:id="rId14" display="https://www.youtube.com/watch?v=oDqjPvD54Ss" xr:uid="{B7F2BB6F-ADC0-4FFE-8083-35E40B38562C}"/>
    <hyperlink ref="A53" r:id="rId15" display="https://www.techiedelight.com/depth-first-search-dfs-vs-breadth-first-search-bfs/" xr:uid="{B5F2EE88-A3C7-40A1-81A7-B0F8E9505D78}"/>
    <hyperlink ref="A54" r:id="rId16" display="https://medium.com/leetcode-patterns/leetcode-pattern-1-bfs-dfs-25-of-the-problems-part-1-519450a84353" xr:uid="{2E32FA13-DD98-4FBD-A6BA-D5FE2B827DE2}"/>
    <hyperlink ref="A55" r:id="rId17" display="http://medium.com/leetcode-patterns/leetcode-pattern-2-dfs-bfs-25-of-the-problems-part-2-a5b269597f52" xr:uid="{FD9B13BD-5768-42F9-AD1F-0585CB7ED49D}"/>
    <hyperlink ref="A58" r:id="rId18" display="https://dynalist.io/d/FAnK1zgptw2q1G-QW1E9xq5i" xr:uid="{88C83DB3-FFE6-4985-B60C-2FEE4E013859}"/>
    <hyperlink ref="A59" r:id="rId19" display="https://www.youtube.com/watch?v=GACU5omoOGY&amp;list=PLpO3gASfJEIJRnNG4q6QoHAYAATo466a_" xr:uid="{D702AC18-3BB6-43CD-9517-F88B6F77A07E}"/>
    <hyperlink ref="A66" r:id="rId20" display="https://medium.com/swlh/understanding-recursion-memoization-and-dynamic-programming-3-sides-of-the-same-coin-8c1f57ee5604" xr:uid="{1D4A5B95-D301-4F39-A096-0F2C9D52A6DD}"/>
    <hyperlink ref="A70" r:id="rId21" display="https://www.youtube.com/watch?v=j5uXyPJ0Pew&amp;list=PL2_aWCzGMAwL3ldWlrii6YeLszojgH77j" xr:uid="{44A855B5-0976-47DE-9B70-705AFA0FDE6B}"/>
    <hyperlink ref="A74" r:id="rId22" display="https://www.geeksforgeeks.org/topological-sorting/" xr:uid="{D2013884-48E5-4FEB-A7AF-0A120100D0DF}"/>
    <hyperlink ref="A75" r:id="rId23" display="https://www.youtube.com/watch?v=eL-KzMXSXXI&amp;ab_channel=WilliamFiset" xr:uid="{9E320CD6-AD72-441B-91E2-1AC86A1CF9C3}"/>
    <hyperlink ref="A89" r:id="rId24" display="https://medium.com/hackernoon/14-patterns-to-ace-any-coding-interview-question-c5bb3357f6ed" xr:uid="{30E40209-77CD-4C72-9A21-BF6D76C85A28}"/>
    <hyperlink ref="A109" r:id="rId25" display="https://leetcode.com/problems/subsets/discuss/187733/BackTrack-Template-Make-backtracking-Easy!!!" xr:uid="{EE1D2B0E-A3B3-4B03-981C-C9F06055219F}"/>
    <hyperlink ref="A111" r:id="rId26" display="https://www.youtube.com/watch?v=GU7DpgHINWQ" xr:uid="{836731BC-E283-482D-B05C-C5CE25C428C0}"/>
    <hyperlink ref="A122" r:id="rId27" display="https://www.techiedelight.com/" xr:uid="{CA79D9BB-C811-4D0A-89D7-23BCF5DBB4EC}"/>
    <hyperlink ref="A125" r:id="rId28" display="https://interviewing.io/" xr:uid="{139601EA-BA1B-427B-87EB-105BCFBC961C}"/>
    <hyperlink ref="A127" r:id="rId29" location="/" display="https://www.pramp.com/ - /" xr:uid="{0CA500B5-2E9B-4247-9D1C-B32D518F5B8B}"/>
    <hyperlink ref="A18" r:id="rId30" xr:uid="{DCDD5AC1-6E8D-4D0C-B71F-DBA0A0A70854}"/>
    <hyperlink ref="A19" r:id="rId31" xr:uid="{E5B520E8-C699-417F-875A-FAB5CEFC5C07}"/>
  </hyperlinks>
  <pageMargins left="0.7" right="0.7" top="0.75" bottom="0.75" header="0.3" footer="0.3"/>
  <pageSetup paperSize="9" orientation="portrait" r:id="rId3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35BF60-822F-44FB-B917-75CE34670DBB}">
  <dimension ref="A1:A10"/>
  <sheetViews>
    <sheetView topLeftCell="A2" workbookViewId="0">
      <selection activeCell="A2" sqref="A2:A10"/>
    </sheetView>
  </sheetViews>
  <sheetFormatPr defaultRowHeight="15"/>
  <cols>
    <col min="1" max="1" width="106.42578125" bestFit="1" customWidth="1"/>
  </cols>
  <sheetData>
    <row r="1" spans="1:1" ht="135">
      <c r="A1" s="17" t="s">
        <v>1381</v>
      </c>
    </row>
    <row r="2" spans="1:1">
      <c r="A2" t="s">
        <v>1382</v>
      </c>
    </row>
    <row r="3" spans="1:1">
      <c r="A3" t="s">
        <v>1383</v>
      </c>
    </row>
    <row r="4" spans="1:1">
      <c r="A4" t="s">
        <v>1384</v>
      </c>
    </row>
    <row r="5" spans="1:1">
      <c r="A5" t="s">
        <v>1166</v>
      </c>
    </row>
    <row r="6" spans="1:1">
      <c r="A6" t="s">
        <v>1385</v>
      </c>
    </row>
    <row r="7" spans="1:1">
      <c r="A7" t="s">
        <v>1386</v>
      </c>
    </row>
    <row r="8" spans="1:1">
      <c r="A8" t="s">
        <v>1190</v>
      </c>
    </row>
    <row r="9" spans="1:1">
      <c r="A9" t="s">
        <v>1387</v>
      </c>
    </row>
    <row r="10" spans="1:1">
      <c r="A10" t="s">
        <v>1388</v>
      </c>
    </row>
  </sheetData>
  <pageMargins left="0.7" right="0.7" top="0.75" bottom="0.75" header="0.3" footer="0.3"/>
  <pageSetup paperSize="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5ADDC2-6643-473D-B420-6C267BC04A27}">
  <dimension ref="A1:A83"/>
  <sheetViews>
    <sheetView workbookViewId="0">
      <selection sqref="A1:A83"/>
    </sheetView>
  </sheetViews>
  <sheetFormatPr defaultRowHeight="15"/>
  <cols>
    <col min="1" max="1" width="166.85546875" bestFit="1" customWidth="1"/>
  </cols>
  <sheetData>
    <row r="1" spans="1:1">
      <c r="A1" s="19" t="s">
        <v>1207</v>
      </c>
    </row>
    <row r="2" spans="1:1">
      <c r="A2" t="s">
        <v>1208</v>
      </c>
    </row>
    <row r="3" spans="1:1">
      <c r="A3" t="s">
        <v>1209</v>
      </c>
    </row>
    <row r="4" spans="1:1">
      <c r="A4" t="s">
        <v>1210</v>
      </c>
    </row>
    <row r="5" spans="1:1">
      <c r="A5" t="s">
        <v>1211</v>
      </c>
    </row>
    <row r="6" spans="1:1">
      <c r="A6" t="s">
        <v>1212</v>
      </c>
    </row>
    <row r="7" spans="1:1">
      <c r="A7" t="s">
        <v>1213</v>
      </c>
    </row>
    <row r="8" spans="1:1">
      <c r="A8" t="s">
        <v>1214</v>
      </c>
    </row>
    <row r="9" spans="1:1">
      <c r="A9" t="s">
        <v>1215</v>
      </c>
    </row>
    <row r="10" spans="1:1">
      <c r="A10" t="s">
        <v>1216</v>
      </c>
    </row>
    <row r="11" spans="1:1">
      <c r="A11" t="s">
        <v>1217</v>
      </c>
    </row>
    <row r="12" spans="1:1">
      <c r="A12" t="s">
        <v>1218</v>
      </c>
    </row>
    <row r="13" spans="1:1">
      <c r="A13" t="s">
        <v>1219</v>
      </c>
    </row>
    <row r="14" spans="1:1">
      <c r="A14" t="s">
        <v>1220</v>
      </c>
    </row>
    <row r="15" spans="1:1">
      <c r="A15" t="s">
        <v>1221</v>
      </c>
    </row>
    <row r="16" spans="1:1">
      <c r="A16" t="s">
        <v>1222</v>
      </c>
    </row>
    <row r="17" spans="1:1">
      <c r="A17" t="s">
        <v>1223</v>
      </c>
    </row>
    <row r="18" spans="1:1">
      <c r="A18" t="s">
        <v>1224</v>
      </c>
    </row>
    <row r="19" spans="1:1">
      <c r="A19" t="s">
        <v>1225</v>
      </c>
    </row>
    <row r="20" spans="1:1">
      <c r="A20" t="s">
        <v>1226</v>
      </c>
    </row>
    <row r="21" spans="1:1">
      <c r="A21" t="s">
        <v>1227</v>
      </c>
    </row>
    <row r="22" spans="1:1">
      <c r="A22" t="s">
        <v>1228</v>
      </c>
    </row>
    <row r="23" spans="1:1">
      <c r="A23" t="s">
        <v>1229</v>
      </c>
    </row>
    <row r="24" spans="1:1">
      <c r="A24" t="s">
        <v>1230</v>
      </c>
    </row>
    <row r="25" spans="1:1">
      <c r="A25" t="s">
        <v>1231</v>
      </c>
    </row>
    <row r="26" spans="1:1">
      <c r="A26" t="s">
        <v>1232</v>
      </c>
    </row>
    <row r="27" spans="1:1">
      <c r="A27" t="s">
        <v>1233</v>
      </c>
    </row>
    <row r="28" spans="1:1">
      <c r="A28" t="s">
        <v>1234</v>
      </c>
    </row>
    <row r="29" spans="1:1">
      <c r="A29" t="s">
        <v>1025</v>
      </c>
    </row>
    <row r="30" spans="1:1">
      <c r="A30" t="s">
        <v>1235</v>
      </c>
    </row>
    <row r="31" spans="1:1">
      <c r="A31" t="s">
        <v>1236</v>
      </c>
    </row>
    <row r="32" spans="1:1">
      <c r="A32" t="s">
        <v>1237</v>
      </c>
    </row>
    <row r="33" spans="1:1">
      <c r="A33" t="s">
        <v>1238</v>
      </c>
    </row>
    <row r="34" spans="1:1">
      <c r="A34" t="s">
        <v>1239</v>
      </c>
    </row>
    <row r="35" spans="1:1">
      <c r="A35" t="s">
        <v>1240</v>
      </c>
    </row>
    <row r="36" spans="1:1">
      <c r="A36" t="s">
        <v>1241</v>
      </c>
    </row>
    <row r="37" spans="1:1">
      <c r="A37" t="s">
        <v>1242</v>
      </c>
    </row>
    <row r="38" spans="1:1">
      <c r="A38" t="s">
        <v>1243</v>
      </c>
    </row>
    <row r="39" spans="1:1">
      <c r="A39" t="s">
        <v>1244</v>
      </c>
    </row>
    <row r="40" spans="1:1">
      <c r="A40" t="s">
        <v>1245</v>
      </c>
    </row>
    <row r="41" spans="1:1">
      <c r="A41" t="s">
        <v>1246</v>
      </c>
    </row>
    <row r="42" spans="1:1">
      <c r="A42" t="s">
        <v>1247</v>
      </c>
    </row>
    <row r="43" spans="1:1">
      <c r="A43" t="s">
        <v>1248</v>
      </c>
    </row>
    <row r="44" spans="1:1">
      <c r="A44" t="s">
        <v>1249</v>
      </c>
    </row>
    <row r="45" spans="1:1">
      <c r="A45" t="s">
        <v>1250</v>
      </c>
    </row>
    <row r="46" spans="1:1">
      <c r="A46" t="s">
        <v>1251</v>
      </c>
    </row>
    <row r="47" spans="1:1">
      <c r="A47" t="s">
        <v>1252</v>
      </c>
    </row>
    <row r="48" spans="1:1">
      <c r="A48" t="s">
        <v>1253</v>
      </c>
    </row>
    <row r="49" spans="1:1">
      <c r="A49" t="s">
        <v>1254</v>
      </c>
    </row>
    <row r="50" spans="1:1">
      <c r="A50" t="s">
        <v>1255</v>
      </c>
    </row>
    <row r="51" spans="1:1">
      <c r="A51" t="s">
        <v>1256</v>
      </c>
    </row>
    <row r="52" spans="1:1">
      <c r="A52" t="s">
        <v>1257</v>
      </c>
    </row>
    <row r="53" spans="1:1">
      <c r="A53" t="s">
        <v>1258</v>
      </c>
    </row>
    <row r="54" spans="1:1">
      <c r="A54" t="s">
        <v>1259</v>
      </c>
    </row>
    <row r="55" spans="1:1">
      <c r="A55" t="s">
        <v>1260</v>
      </c>
    </row>
    <row r="56" spans="1:1">
      <c r="A56" t="s">
        <v>1261</v>
      </c>
    </row>
    <row r="57" spans="1:1">
      <c r="A57" t="s">
        <v>1262</v>
      </c>
    </row>
    <row r="58" spans="1:1">
      <c r="A58" t="s">
        <v>1263</v>
      </c>
    </row>
    <row r="59" spans="1:1">
      <c r="A59" t="s">
        <v>1264</v>
      </c>
    </row>
    <row r="60" spans="1:1">
      <c r="A60" t="s">
        <v>1265</v>
      </c>
    </row>
    <row r="61" spans="1:1">
      <c r="A61" t="s">
        <v>1266</v>
      </c>
    </row>
    <row r="62" spans="1:1">
      <c r="A62" t="s">
        <v>1267</v>
      </c>
    </row>
    <row r="63" spans="1:1">
      <c r="A63" t="s">
        <v>1268</v>
      </c>
    </row>
    <row r="64" spans="1:1">
      <c r="A64" t="s">
        <v>1269</v>
      </c>
    </row>
    <row r="65" spans="1:1">
      <c r="A65" t="s">
        <v>1270</v>
      </c>
    </row>
    <row r="66" spans="1:1">
      <c r="A66" t="s">
        <v>936</v>
      </c>
    </row>
    <row r="67" spans="1:1">
      <c r="A67" t="s">
        <v>1271</v>
      </c>
    </row>
    <row r="68" spans="1:1">
      <c r="A68" t="s">
        <v>1272</v>
      </c>
    </row>
    <row r="69" spans="1:1">
      <c r="A69" t="s">
        <v>1273</v>
      </c>
    </row>
    <row r="70" spans="1:1">
      <c r="A70" t="s">
        <v>1274</v>
      </c>
    </row>
    <row r="71" spans="1:1">
      <c r="A71" t="s">
        <v>1275</v>
      </c>
    </row>
    <row r="72" spans="1:1">
      <c r="A72" t="s">
        <v>1276</v>
      </c>
    </row>
    <row r="73" spans="1:1">
      <c r="A73" t="s">
        <v>1277</v>
      </c>
    </row>
    <row r="74" spans="1:1">
      <c r="A74" t="s">
        <v>1278</v>
      </c>
    </row>
    <row r="75" spans="1:1">
      <c r="A75" t="s">
        <v>1279</v>
      </c>
    </row>
    <row r="76" spans="1:1">
      <c r="A76" t="s">
        <v>1280</v>
      </c>
    </row>
    <row r="77" spans="1:1">
      <c r="A77" t="s">
        <v>1281</v>
      </c>
    </row>
    <row r="78" spans="1:1">
      <c r="A78" t="s">
        <v>1282</v>
      </c>
    </row>
    <row r="79" spans="1:1">
      <c r="A79" t="s">
        <v>1283</v>
      </c>
    </row>
    <row r="80" spans="1:1">
      <c r="A80" t="s">
        <v>1284</v>
      </c>
    </row>
    <row r="81" spans="1:1">
      <c r="A81" t="s">
        <v>1285</v>
      </c>
    </row>
    <row r="82" spans="1:1">
      <c r="A82" t="s">
        <v>1286</v>
      </c>
    </row>
    <row r="83" spans="1:1">
      <c r="A83" t="s">
        <v>1287</v>
      </c>
    </row>
  </sheetData>
  <pageMargins left="0.7" right="0.7" top="0.75" bottom="0.75" header="0.3" footer="0.3"/>
  <pageSetup paperSize="9"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FDA8F8-6CA1-4E4A-93BC-D99FCD23BB65}">
  <dimension ref="A1:A62"/>
  <sheetViews>
    <sheetView topLeftCell="A30" workbookViewId="0">
      <selection sqref="A1:A62"/>
    </sheetView>
  </sheetViews>
  <sheetFormatPr defaultRowHeight="15"/>
  <cols>
    <col min="1" max="1" width="151.28515625" bestFit="1" customWidth="1"/>
  </cols>
  <sheetData>
    <row r="1" spans="1:1">
      <c r="A1" s="19" t="s">
        <v>1288</v>
      </c>
    </row>
    <row r="2" spans="1:1">
      <c r="A2" t="s">
        <v>1289</v>
      </c>
    </row>
    <row r="3" spans="1:1">
      <c r="A3" t="s">
        <v>1290</v>
      </c>
    </row>
    <row r="4" spans="1:1">
      <c r="A4" t="s">
        <v>1291</v>
      </c>
    </row>
    <row r="5" spans="1:1">
      <c r="A5" t="s">
        <v>1292</v>
      </c>
    </row>
    <row r="6" spans="1:1">
      <c r="A6" t="s">
        <v>1293</v>
      </c>
    </row>
    <row r="7" spans="1:1">
      <c r="A7" t="s">
        <v>1294</v>
      </c>
    </row>
    <row r="8" spans="1:1">
      <c r="A8" t="s">
        <v>1295</v>
      </c>
    </row>
    <row r="9" spans="1:1">
      <c r="A9" t="s">
        <v>1296</v>
      </c>
    </row>
    <row r="10" spans="1:1">
      <c r="A10" t="s">
        <v>1297</v>
      </c>
    </row>
    <row r="11" spans="1:1">
      <c r="A11" t="s">
        <v>1298</v>
      </c>
    </row>
    <row r="12" spans="1:1">
      <c r="A12" t="s">
        <v>1299</v>
      </c>
    </row>
    <row r="13" spans="1:1">
      <c r="A13" t="s">
        <v>1300</v>
      </c>
    </row>
    <row r="14" spans="1:1">
      <c r="A14" t="s">
        <v>1301</v>
      </c>
    </row>
    <row r="15" spans="1:1">
      <c r="A15" t="s">
        <v>1302</v>
      </c>
    </row>
    <row r="16" spans="1:1">
      <c r="A16" t="s">
        <v>1303</v>
      </c>
    </row>
    <row r="17" spans="1:1">
      <c r="A17" t="s">
        <v>1304</v>
      </c>
    </row>
    <row r="18" spans="1:1">
      <c r="A18" t="s">
        <v>1305</v>
      </c>
    </row>
    <row r="19" spans="1:1">
      <c r="A19" t="s">
        <v>1306</v>
      </c>
    </row>
    <row r="20" spans="1:1">
      <c r="A20" t="s">
        <v>1307</v>
      </c>
    </row>
    <row r="21" spans="1:1">
      <c r="A21" t="s">
        <v>975</v>
      </c>
    </row>
    <row r="22" spans="1:1">
      <c r="A22" t="s">
        <v>1308</v>
      </c>
    </row>
    <row r="23" spans="1:1">
      <c r="A23" t="s">
        <v>1309</v>
      </c>
    </row>
    <row r="24" spans="1:1">
      <c r="A24" t="s">
        <v>1310</v>
      </c>
    </row>
    <row r="25" spans="1:1">
      <c r="A25" t="s">
        <v>1311</v>
      </c>
    </row>
    <row r="26" spans="1:1">
      <c r="A26" t="s">
        <v>1312</v>
      </c>
    </row>
    <row r="27" spans="1:1">
      <c r="A27" t="s">
        <v>1313</v>
      </c>
    </row>
    <row r="28" spans="1:1">
      <c r="A28" t="s">
        <v>1053</v>
      </c>
    </row>
    <row r="29" spans="1:1">
      <c r="A29" t="s">
        <v>1314</v>
      </c>
    </row>
    <row r="30" spans="1:1">
      <c r="A30" t="s">
        <v>1315</v>
      </c>
    </row>
    <row r="31" spans="1:1">
      <c r="A31" t="s">
        <v>1316</v>
      </c>
    </row>
    <row r="32" spans="1:1">
      <c r="A32" t="s">
        <v>1317</v>
      </c>
    </row>
    <row r="33" spans="1:1">
      <c r="A33" t="s">
        <v>1318</v>
      </c>
    </row>
    <row r="34" spans="1:1">
      <c r="A34" t="s">
        <v>1057</v>
      </c>
    </row>
    <row r="35" spans="1:1">
      <c r="A35" t="s">
        <v>1319</v>
      </c>
    </row>
    <row r="36" spans="1:1">
      <c r="A36" t="s">
        <v>1320</v>
      </c>
    </row>
    <row r="37" spans="1:1">
      <c r="A37" t="s">
        <v>1321</v>
      </c>
    </row>
    <row r="38" spans="1:1">
      <c r="A38" t="s">
        <v>1322</v>
      </c>
    </row>
    <row r="39" spans="1:1">
      <c r="A39" t="s">
        <v>1323</v>
      </c>
    </row>
    <row r="40" spans="1:1">
      <c r="A40" t="s">
        <v>1324</v>
      </c>
    </row>
    <row r="41" spans="1:1">
      <c r="A41" t="s">
        <v>1325</v>
      </c>
    </row>
    <row r="42" spans="1:1">
      <c r="A42" t="s">
        <v>1326</v>
      </c>
    </row>
    <row r="43" spans="1:1">
      <c r="A43" t="s">
        <v>936</v>
      </c>
    </row>
    <row r="44" spans="1:1">
      <c r="A44" t="s">
        <v>1327</v>
      </c>
    </row>
    <row r="45" spans="1:1">
      <c r="A45" t="s">
        <v>1328</v>
      </c>
    </row>
    <row r="46" spans="1:1">
      <c r="A46" t="s">
        <v>1329</v>
      </c>
    </row>
    <row r="47" spans="1:1">
      <c r="A47" t="s">
        <v>1330</v>
      </c>
    </row>
    <row r="48" spans="1:1">
      <c r="A48" t="s">
        <v>1331</v>
      </c>
    </row>
    <row r="49" spans="1:1">
      <c r="A49" t="s">
        <v>1332</v>
      </c>
    </row>
    <row r="50" spans="1:1">
      <c r="A50" t="s">
        <v>1333</v>
      </c>
    </row>
    <row r="51" spans="1:1">
      <c r="A51" t="s">
        <v>1334</v>
      </c>
    </row>
    <row r="52" spans="1:1">
      <c r="A52" t="s">
        <v>1335</v>
      </c>
    </row>
    <row r="53" spans="1:1">
      <c r="A53" t="s">
        <v>1282</v>
      </c>
    </row>
    <row r="54" spans="1:1">
      <c r="A54" t="s">
        <v>1336</v>
      </c>
    </row>
    <row r="55" spans="1:1">
      <c r="A55" t="s">
        <v>1337</v>
      </c>
    </row>
    <row r="56" spans="1:1">
      <c r="A56" t="s">
        <v>1338</v>
      </c>
    </row>
    <row r="57" spans="1:1">
      <c r="A57" t="s">
        <v>1339</v>
      </c>
    </row>
    <row r="58" spans="1:1">
      <c r="A58" t="s">
        <v>1081</v>
      </c>
    </row>
    <row r="59" spans="1:1">
      <c r="A59" t="s">
        <v>1087</v>
      </c>
    </row>
    <row r="60" spans="1:1">
      <c r="A60" t="s">
        <v>1340</v>
      </c>
    </row>
    <row r="61" spans="1:1">
      <c r="A61" t="s">
        <v>1341</v>
      </c>
    </row>
    <row r="62" spans="1:1">
      <c r="A62" t="s">
        <v>1342</v>
      </c>
    </row>
  </sheetData>
  <pageMargins left="0.7" right="0.7" top="0.75" bottom="0.75" header="0.3" footer="0.3"/>
  <pageSetup paperSize="9"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D2A76E-B3FA-4B18-9281-1A13D48BDC4B}">
  <dimension ref="A1:A21"/>
  <sheetViews>
    <sheetView workbookViewId="0">
      <selection sqref="A1:A21"/>
    </sheetView>
  </sheetViews>
  <sheetFormatPr defaultRowHeight="15"/>
  <cols>
    <col min="1" max="1" width="119.28515625" bestFit="1" customWidth="1"/>
  </cols>
  <sheetData>
    <row r="1" spans="1:1">
      <c r="A1" s="19" t="s">
        <v>1420</v>
      </c>
    </row>
    <row r="2" spans="1:1">
      <c r="A2" t="s">
        <v>1421</v>
      </c>
    </row>
    <row r="3" spans="1:1">
      <c r="A3" t="s">
        <v>1422</v>
      </c>
    </row>
    <row r="4" spans="1:1">
      <c r="A4" t="s">
        <v>1423</v>
      </c>
    </row>
    <row r="5" spans="1:1">
      <c r="A5" t="s">
        <v>1424</v>
      </c>
    </row>
    <row r="6" spans="1:1">
      <c r="A6" t="s">
        <v>1425</v>
      </c>
    </row>
    <row r="7" spans="1:1">
      <c r="A7" t="s">
        <v>1426</v>
      </c>
    </row>
    <row r="8" spans="1:1">
      <c r="A8" t="s">
        <v>1427</v>
      </c>
    </row>
    <row r="9" spans="1:1">
      <c r="A9" t="s">
        <v>1428</v>
      </c>
    </row>
    <row r="10" spans="1:1">
      <c r="A10" t="s">
        <v>1429</v>
      </c>
    </row>
    <row r="11" spans="1:1">
      <c r="A11" t="s">
        <v>1430</v>
      </c>
    </row>
    <row r="12" spans="1:1">
      <c r="A12" t="s">
        <v>1190</v>
      </c>
    </row>
    <row r="13" spans="1:1">
      <c r="A13" t="s">
        <v>1431</v>
      </c>
    </row>
    <row r="14" spans="1:1">
      <c r="A14" t="s">
        <v>1432</v>
      </c>
    </row>
    <row r="15" spans="1:1">
      <c r="A15" t="s">
        <v>1433</v>
      </c>
    </row>
    <row r="16" spans="1:1">
      <c r="A16" t="s">
        <v>1434</v>
      </c>
    </row>
    <row r="17" spans="1:1">
      <c r="A17" t="s">
        <v>1435</v>
      </c>
    </row>
    <row r="18" spans="1:1">
      <c r="A18" t="s">
        <v>1436</v>
      </c>
    </row>
    <row r="19" spans="1:1">
      <c r="A19" t="s">
        <v>1437</v>
      </c>
    </row>
    <row r="20" spans="1:1">
      <c r="A20" t="s">
        <v>1438</v>
      </c>
    </row>
    <row r="21" spans="1:1">
      <c r="A21" t="s">
        <v>1439</v>
      </c>
    </row>
  </sheetData>
  <pageMargins left="0.7" right="0.7" top="0.75" bottom="0.75" header="0.3" footer="0.3"/>
  <pageSetup paperSize="9"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6DFEC5-4BC3-466C-BCD2-E74A050F8A5D}">
  <dimension ref="A1:A176"/>
  <sheetViews>
    <sheetView workbookViewId="0">
      <selection sqref="A1:A1048576"/>
    </sheetView>
  </sheetViews>
  <sheetFormatPr defaultRowHeight="15"/>
  <cols>
    <col min="1" max="1" width="136.28515625" bestFit="1" customWidth="1"/>
  </cols>
  <sheetData>
    <row r="1" spans="1:1">
      <c r="A1" s="19" t="s">
        <v>1366</v>
      </c>
    </row>
    <row r="2" spans="1:1">
      <c r="A2" t="s">
        <v>1367</v>
      </c>
    </row>
    <row r="4" spans="1:1">
      <c r="A4" s="19" t="s">
        <v>1406</v>
      </c>
    </row>
    <row r="5" spans="1:1">
      <c r="A5" t="s">
        <v>1407</v>
      </c>
    </row>
    <row r="6" spans="1:1">
      <c r="A6" t="s">
        <v>1408</v>
      </c>
    </row>
    <row r="7" spans="1:1">
      <c r="A7" t="s">
        <v>1409</v>
      </c>
    </row>
    <row r="9" spans="1:1">
      <c r="A9" s="19" t="s">
        <v>1411</v>
      </c>
    </row>
    <row r="10" spans="1:1">
      <c r="A10" t="s">
        <v>1412</v>
      </c>
    </row>
    <row r="11" spans="1:1">
      <c r="A11" t="s">
        <v>1413</v>
      </c>
    </row>
    <row r="12" spans="1:1">
      <c r="A12" t="s">
        <v>1414</v>
      </c>
    </row>
    <row r="13" spans="1:1">
      <c r="A13" t="s">
        <v>1415</v>
      </c>
    </row>
    <row r="15" spans="1:1">
      <c r="A15" s="19" t="s">
        <v>1440</v>
      </c>
    </row>
    <row r="16" spans="1:1">
      <c r="A16" t="s">
        <v>1441</v>
      </c>
    </row>
    <row r="17" spans="1:1">
      <c r="A17" t="s">
        <v>1442</v>
      </c>
    </row>
    <row r="18" spans="1:1">
      <c r="A18" t="s">
        <v>1443</v>
      </c>
    </row>
    <row r="20" spans="1:1">
      <c r="A20" s="19" t="s">
        <v>1445</v>
      </c>
    </row>
    <row r="21" spans="1:1">
      <c r="A21" t="s">
        <v>1446</v>
      </c>
    </row>
    <row r="22" spans="1:1">
      <c r="A22" t="s">
        <v>1447</v>
      </c>
    </row>
    <row r="23" spans="1:1">
      <c r="A23" t="s">
        <v>1364</v>
      </c>
    </row>
    <row r="24" spans="1:1">
      <c r="A24" t="s">
        <v>1448</v>
      </c>
    </row>
    <row r="25" spans="1:1">
      <c r="A25" t="s">
        <v>1104</v>
      </c>
    </row>
    <row r="26" spans="1:1">
      <c r="A26" t="s">
        <v>948</v>
      </c>
    </row>
    <row r="27" spans="1:1">
      <c r="A27" t="s">
        <v>1449</v>
      </c>
    </row>
    <row r="28" spans="1:1">
      <c r="A28" t="s">
        <v>1395</v>
      </c>
    </row>
    <row r="29" spans="1:1">
      <c r="A29" t="s">
        <v>1450</v>
      </c>
    </row>
    <row r="30" spans="1:1">
      <c r="A30" t="s">
        <v>1451</v>
      </c>
    </row>
    <row r="31" spans="1:1">
      <c r="A31" t="s">
        <v>1452</v>
      </c>
    </row>
    <row r="32" spans="1:1">
      <c r="A32" t="s">
        <v>1453</v>
      </c>
    </row>
    <row r="33" spans="1:1">
      <c r="A33" t="s">
        <v>1172</v>
      </c>
    </row>
    <row r="34" spans="1:1">
      <c r="A34" t="s">
        <v>1454</v>
      </c>
    </row>
    <row r="35" spans="1:1">
      <c r="A35" t="s">
        <v>1455</v>
      </c>
    </row>
    <row r="37" spans="1:1">
      <c r="A37" s="19" t="s">
        <v>1456</v>
      </c>
    </row>
    <row r="38" spans="1:1">
      <c r="A38" t="s">
        <v>1457</v>
      </c>
    </row>
    <row r="39" spans="1:1">
      <c r="A39" t="s">
        <v>1458</v>
      </c>
    </row>
    <row r="40" spans="1:1">
      <c r="A40" t="s">
        <v>1459</v>
      </c>
    </row>
    <row r="41" spans="1:1">
      <c r="A41" t="s">
        <v>1460</v>
      </c>
    </row>
    <row r="42" spans="1:1">
      <c r="A42" t="s">
        <v>1461</v>
      </c>
    </row>
    <row r="43" spans="1:1">
      <c r="A43" t="s">
        <v>1462</v>
      </c>
    </row>
    <row r="44" spans="1:1">
      <c r="A44" t="s">
        <v>1463</v>
      </c>
    </row>
    <row r="45" spans="1:1">
      <c r="A45" t="s">
        <v>1098</v>
      </c>
    </row>
    <row r="46" spans="1:1">
      <c r="A46" t="s">
        <v>1464</v>
      </c>
    </row>
    <row r="47" spans="1:1">
      <c r="A47" t="s">
        <v>1127</v>
      </c>
    </row>
    <row r="48" spans="1:1">
      <c r="A48" t="s">
        <v>1465</v>
      </c>
    </row>
    <row r="49" spans="1:1">
      <c r="A49" t="s">
        <v>1466</v>
      </c>
    </row>
    <row r="50" spans="1:1">
      <c r="A50" t="s">
        <v>1467</v>
      </c>
    </row>
    <row r="51" spans="1:1">
      <c r="A51" t="s">
        <v>1468</v>
      </c>
    </row>
    <row r="52" spans="1:1">
      <c r="A52" t="s">
        <v>1469</v>
      </c>
    </row>
    <row r="53" spans="1:1">
      <c r="A53" t="s">
        <v>1405</v>
      </c>
    </row>
    <row r="54" spans="1:1">
      <c r="A54" t="s">
        <v>1470</v>
      </c>
    </row>
    <row r="55" spans="1:1">
      <c r="A55" t="s">
        <v>1471</v>
      </c>
    </row>
    <row r="56" spans="1:1">
      <c r="A56" t="s">
        <v>1472</v>
      </c>
    </row>
    <row r="57" spans="1:1">
      <c r="A57" t="s">
        <v>1473</v>
      </c>
    </row>
    <row r="59" spans="1:1">
      <c r="A59" s="19" t="s">
        <v>1474</v>
      </c>
    </row>
    <row r="60" spans="1:1">
      <c r="A60" t="s">
        <v>1475</v>
      </c>
    </row>
    <row r="61" spans="1:1">
      <c r="A61" t="s">
        <v>1167</v>
      </c>
    </row>
    <row r="62" spans="1:1">
      <c r="A62" t="s">
        <v>1476</v>
      </c>
    </row>
    <row r="63" spans="1:1">
      <c r="A63" t="s">
        <v>1405</v>
      </c>
    </row>
    <row r="64" spans="1:1">
      <c r="A64" t="s">
        <v>1477</v>
      </c>
    </row>
    <row r="65" spans="1:1">
      <c r="A65" t="s">
        <v>1437</v>
      </c>
    </row>
    <row r="66" spans="1:1">
      <c r="A66" t="s">
        <v>1478</v>
      </c>
    </row>
    <row r="68" spans="1:1">
      <c r="A68" s="19" t="s">
        <v>1406</v>
      </c>
    </row>
    <row r="69" spans="1:1">
      <c r="A69" t="s">
        <v>1407</v>
      </c>
    </row>
    <row r="70" spans="1:1">
      <c r="A70" t="s">
        <v>1408</v>
      </c>
    </row>
    <row r="71" spans="1:1">
      <c r="A71" t="s">
        <v>1409</v>
      </c>
    </row>
    <row r="73" spans="1:1">
      <c r="A73" s="19" t="s">
        <v>1402</v>
      </c>
    </row>
    <row r="74" spans="1:1">
      <c r="A74" t="s">
        <v>1403</v>
      </c>
    </row>
    <row r="75" spans="1:1">
      <c r="A75" t="s">
        <v>948</v>
      </c>
    </row>
    <row r="76" spans="1:1">
      <c r="A76" t="s">
        <v>1162</v>
      </c>
    </row>
    <row r="77" spans="1:1">
      <c r="A77" t="s">
        <v>1404</v>
      </c>
    </row>
    <row r="78" spans="1:1">
      <c r="A78" t="s">
        <v>1405</v>
      </c>
    </row>
    <row r="80" spans="1:1">
      <c r="A80" s="19" t="s">
        <v>1524</v>
      </c>
    </row>
    <row r="81" spans="1:1">
      <c r="A81" t="s">
        <v>1525</v>
      </c>
    </row>
    <row r="82" spans="1:1">
      <c r="A82" t="s">
        <v>1526</v>
      </c>
    </row>
    <row r="83" spans="1:1">
      <c r="A83" t="s">
        <v>1476</v>
      </c>
    </row>
    <row r="85" spans="1:1">
      <c r="A85" s="19" t="s">
        <v>1527</v>
      </c>
    </row>
    <row r="86" spans="1:1">
      <c r="A86" t="s">
        <v>1528</v>
      </c>
    </row>
    <row r="87" spans="1:1">
      <c r="A87" t="s">
        <v>1529</v>
      </c>
    </row>
    <row r="88" spans="1:1">
      <c r="A88" t="s">
        <v>1530</v>
      </c>
    </row>
    <row r="89" spans="1:1">
      <c r="A89" t="s">
        <v>1531</v>
      </c>
    </row>
    <row r="90" spans="1:1">
      <c r="A90" t="s">
        <v>1146</v>
      </c>
    </row>
    <row r="91" spans="1:1">
      <c r="A91" t="s">
        <v>1405</v>
      </c>
    </row>
    <row r="93" spans="1:1">
      <c r="A93" s="19" t="s">
        <v>1532</v>
      </c>
    </row>
    <row r="94" spans="1:1">
      <c r="A94" t="s">
        <v>1403</v>
      </c>
    </row>
    <row r="95" spans="1:1">
      <c r="A95" t="s">
        <v>1533</v>
      </c>
    </row>
    <row r="97" spans="1:1">
      <c r="A97" s="19" t="s">
        <v>1534</v>
      </c>
    </row>
    <row r="98" spans="1:1">
      <c r="A98" t="s">
        <v>1535</v>
      </c>
    </row>
    <row r="99" spans="1:1">
      <c r="A99" t="s">
        <v>1536</v>
      </c>
    </row>
    <row r="100" spans="1:1">
      <c r="A100" t="s">
        <v>1537</v>
      </c>
    </row>
    <row r="101" spans="1:1">
      <c r="A101" t="s">
        <v>949</v>
      </c>
    </row>
    <row r="102" spans="1:1">
      <c r="A102" t="s">
        <v>1538</v>
      </c>
    </row>
    <row r="103" spans="1:1">
      <c r="A103" t="s">
        <v>1478</v>
      </c>
    </row>
    <row r="105" spans="1:1">
      <c r="A105" s="19" t="s">
        <v>1539</v>
      </c>
    </row>
    <row r="106" spans="1:1">
      <c r="A106" t="s">
        <v>1540</v>
      </c>
    </row>
    <row r="107" spans="1:1">
      <c r="A107" t="s">
        <v>1541</v>
      </c>
    </row>
    <row r="108" spans="1:1">
      <c r="A108" t="s">
        <v>1542</v>
      </c>
    </row>
    <row r="109" spans="1:1">
      <c r="A109" t="s">
        <v>1543</v>
      </c>
    </row>
    <row r="110" spans="1:1">
      <c r="A110" t="s">
        <v>1544</v>
      </c>
    </row>
    <row r="111" spans="1:1">
      <c r="A111" t="s">
        <v>1405</v>
      </c>
    </row>
    <row r="112" spans="1:1">
      <c r="A112" t="s">
        <v>1453</v>
      </c>
    </row>
    <row r="114" spans="1:1">
      <c r="A114" s="19" t="s">
        <v>1545</v>
      </c>
    </row>
    <row r="115" spans="1:1">
      <c r="A115" t="s">
        <v>1546</v>
      </c>
    </row>
    <row r="116" spans="1:1">
      <c r="A116" t="s">
        <v>1353</v>
      </c>
    </row>
    <row r="117" spans="1:1">
      <c r="A117" t="s">
        <v>1547</v>
      </c>
    </row>
    <row r="118" spans="1:1">
      <c r="A118" t="s">
        <v>1548</v>
      </c>
    </row>
    <row r="119" spans="1:1">
      <c r="A119" t="s">
        <v>1395</v>
      </c>
    </row>
    <row r="120" spans="1:1">
      <c r="A120" t="s">
        <v>1183</v>
      </c>
    </row>
    <row r="122" spans="1:1">
      <c r="A122" s="19" t="s">
        <v>1406</v>
      </c>
    </row>
    <row r="123" spans="1:1">
      <c r="A123" t="s">
        <v>1407</v>
      </c>
    </row>
    <row r="124" spans="1:1">
      <c r="A124" t="s">
        <v>1408</v>
      </c>
    </row>
    <row r="125" spans="1:1">
      <c r="A125" t="s">
        <v>1409</v>
      </c>
    </row>
    <row r="127" spans="1:1">
      <c r="A127" s="19" t="s">
        <v>1445</v>
      </c>
    </row>
    <row r="128" spans="1:1">
      <c r="A128" t="s">
        <v>1446</v>
      </c>
    </row>
    <row r="129" spans="1:1">
      <c r="A129" t="s">
        <v>1447</v>
      </c>
    </row>
    <row r="130" spans="1:1">
      <c r="A130" t="s">
        <v>1364</v>
      </c>
    </row>
    <row r="131" spans="1:1">
      <c r="A131" t="s">
        <v>1448</v>
      </c>
    </row>
    <row r="132" spans="1:1">
      <c r="A132" t="s">
        <v>1104</v>
      </c>
    </row>
    <row r="133" spans="1:1">
      <c r="A133" t="s">
        <v>948</v>
      </c>
    </row>
    <row r="134" spans="1:1">
      <c r="A134" t="s">
        <v>1449</v>
      </c>
    </row>
    <row r="135" spans="1:1">
      <c r="A135" t="s">
        <v>1395</v>
      </c>
    </row>
    <row r="136" spans="1:1">
      <c r="A136" t="s">
        <v>1450</v>
      </c>
    </row>
    <row r="137" spans="1:1">
      <c r="A137" t="s">
        <v>1451</v>
      </c>
    </row>
    <row r="138" spans="1:1">
      <c r="A138" t="s">
        <v>1452</v>
      </c>
    </row>
    <row r="139" spans="1:1">
      <c r="A139" t="s">
        <v>1453</v>
      </c>
    </row>
    <row r="140" spans="1:1">
      <c r="A140" t="s">
        <v>1172</v>
      </c>
    </row>
    <row r="141" spans="1:1">
      <c r="A141" t="s">
        <v>1454</v>
      </c>
    </row>
    <row r="142" spans="1:1">
      <c r="A142" t="s">
        <v>1455</v>
      </c>
    </row>
    <row r="144" spans="1:1">
      <c r="A144" s="19" t="s">
        <v>1564</v>
      </c>
    </row>
    <row r="145" spans="1:1">
      <c r="A145" t="s">
        <v>1565</v>
      </c>
    </row>
    <row r="146" spans="1:1">
      <c r="A146" t="s">
        <v>1566</v>
      </c>
    </row>
    <row r="147" spans="1:1">
      <c r="A147" t="s">
        <v>1567</v>
      </c>
    </row>
    <row r="148" spans="1:1">
      <c r="A148" t="s">
        <v>1511</v>
      </c>
    </row>
    <row r="149" spans="1:1">
      <c r="A149" t="s">
        <v>1384</v>
      </c>
    </row>
    <row r="150" spans="1:1">
      <c r="A150" t="s">
        <v>1568</v>
      </c>
    </row>
    <row r="151" spans="1:1">
      <c r="A151" t="s">
        <v>1569</v>
      </c>
    </row>
    <row r="152" spans="1:1">
      <c r="A152" t="s">
        <v>1570</v>
      </c>
    </row>
    <row r="153" spans="1:1">
      <c r="A153" t="s">
        <v>1571</v>
      </c>
    </row>
    <row r="154" spans="1:1">
      <c r="A154" t="s">
        <v>1183</v>
      </c>
    </row>
    <row r="156" spans="1:1">
      <c r="A156" s="19" t="s">
        <v>1572</v>
      </c>
    </row>
    <row r="157" spans="1:1">
      <c r="A157" t="s">
        <v>1573</v>
      </c>
    </row>
    <row r="158" spans="1:1">
      <c r="A158" t="s">
        <v>1574</v>
      </c>
    </row>
    <row r="159" spans="1:1">
      <c r="A159" t="s">
        <v>1575</v>
      </c>
    </row>
    <row r="160" spans="1:1">
      <c r="A160" t="s">
        <v>1576</v>
      </c>
    </row>
    <row r="161" spans="1:1">
      <c r="A161" t="s">
        <v>1577</v>
      </c>
    </row>
    <row r="162" spans="1:1">
      <c r="A162" t="s">
        <v>1578</v>
      </c>
    </row>
    <row r="163" spans="1:1">
      <c r="A163" t="s">
        <v>1579</v>
      </c>
    </row>
    <row r="164" spans="1:1">
      <c r="A164" t="s">
        <v>1580</v>
      </c>
    </row>
    <row r="165" spans="1:1">
      <c r="A165" t="s">
        <v>1581</v>
      </c>
    </row>
    <row r="166" spans="1:1">
      <c r="A166" t="s">
        <v>1582</v>
      </c>
    </row>
    <row r="167" spans="1:1">
      <c r="A167" t="s">
        <v>1583</v>
      </c>
    </row>
    <row r="168" spans="1:1">
      <c r="A168" t="s">
        <v>1206</v>
      </c>
    </row>
    <row r="169" spans="1:1">
      <c r="A169" t="s">
        <v>1388</v>
      </c>
    </row>
    <row r="170" spans="1:1">
      <c r="A170" t="s">
        <v>1584</v>
      </c>
    </row>
    <row r="171" spans="1:1">
      <c r="A171" t="s">
        <v>1160</v>
      </c>
    </row>
    <row r="172" spans="1:1">
      <c r="A172" t="s">
        <v>1585</v>
      </c>
    </row>
    <row r="173" spans="1:1">
      <c r="A173" t="s">
        <v>1586</v>
      </c>
    </row>
    <row r="174" spans="1:1">
      <c r="A174" t="s">
        <v>1587</v>
      </c>
    </row>
    <row r="175" spans="1:1">
      <c r="A175" t="s">
        <v>1453</v>
      </c>
    </row>
    <row r="176" spans="1:1">
      <c r="A176" t="s">
        <v>1588</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211"/>
  <sheetViews>
    <sheetView topLeftCell="A178" workbookViewId="0">
      <selection sqref="A1:A1048576"/>
    </sheetView>
  </sheetViews>
  <sheetFormatPr defaultRowHeight="15"/>
  <cols>
    <col min="1" max="1" width="99.5703125" bestFit="1" customWidth="1"/>
  </cols>
  <sheetData>
    <row r="1" spans="1:1" ht="20.25">
      <c r="A1" s="4" t="s">
        <v>0</v>
      </c>
    </row>
    <row r="2" spans="1:1">
      <c r="A2" s="2" t="s">
        <v>1</v>
      </c>
    </row>
    <row r="3" spans="1:1">
      <c r="A3" s="5" t="s">
        <v>2</v>
      </c>
    </row>
    <row r="4" spans="1:1">
      <c r="A4" s="5" t="s">
        <v>3</v>
      </c>
    </row>
    <row r="5" spans="1:1">
      <c r="A5" s="5" t="s">
        <v>4</v>
      </c>
    </row>
    <row r="6" spans="1:1">
      <c r="A6" s="5" t="s">
        <v>5</v>
      </c>
    </row>
    <row r="7" spans="1:1">
      <c r="A7" s="5" t="s">
        <v>6</v>
      </c>
    </row>
    <row r="8" spans="1:1">
      <c r="A8" s="5" t="s">
        <v>7</v>
      </c>
    </row>
    <row r="9" spans="1:1">
      <c r="A9" s="5" t="s">
        <v>8</v>
      </c>
    </row>
    <row r="10" spans="1:1">
      <c r="A10" s="5" t="s">
        <v>9</v>
      </c>
    </row>
    <row r="11" spans="1:1">
      <c r="A11" s="5" t="s">
        <v>10</v>
      </c>
    </row>
    <row r="12" spans="1:1">
      <c r="A12" s="5" t="s">
        <v>11</v>
      </c>
    </row>
    <row r="13" spans="1:1">
      <c r="A13" s="5" t="s">
        <v>12</v>
      </c>
    </row>
    <row r="14" spans="1:1">
      <c r="A14" s="5" t="s">
        <v>13</v>
      </c>
    </row>
    <row r="15" spans="1:1">
      <c r="A15" s="2"/>
    </row>
    <row r="16" spans="1:1">
      <c r="A16" s="2" t="s">
        <v>14</v>
      </c>
    </row>
    <row r="17" spans="1:1">
      <c r="A17" s="5" t="s">
        <v>15</v>
      </c>
    </row>
    <row r="18" spans="1:1">
      <c r="A18" s="5" t="s">
        <v>16</v>
      </c>
    </row>
    <row r="19" spans="1:1">
      <c r="A19" s="5" t="s">
        <v>17</v>
      </c>
    </row>
    <row r="20" spans="1:1">
      <c r="A20" s="5" t="s">
        <v>18</v>
      </c>
    </row>
    <row r="21" spans="1:1">
      <c r="A21" s="5" t="s">
        <v>19</v>
      </c>
    </row>
    <row r="22" spans="1:1">
      <c r="A22" s="5" t="s">
        <v>20</v>
      </c>
    </row>
    <row r="23" spans="1:1">
      <c r="A23" s="3"/>
    </row>
    <row r="24" spans="1:1" ht="20.25">
      <c r="A24" s="4" t="s">
        <v>21</v>
      </c>
    </row>
    <row r="25" spans="1:1">
      <c r="A25" s="2" t="s">
        <v>1</v>
      </c>
    </row>
    <row r="26" spans="1:1">
      <c r="A26" s="5" t="s">
        <v>22</v>
      </c>
    </row>
    <row r="27" spans="1:1">
      <c r="A27" s="5" t="s">
        <v>23</v>
      </c>
    </row>
    <row r="28" spans="1:1">
      <c r="A28" s="5" t="s">
        <v>24</v>
      </c>
    </row>
    <row r="29" spans="1:1">
      <c r="A29" s="5" t="s">
        <v>25</v>
      </c>
    </row>
    <row r="30" spans="1:1">
      <c r="A30" s="5" t="s">
        <v>26</v>
      </c>
    </row>
    <row r="31" spans="1:1">
      <c r="A31" s="2"/>
    </row>
    <row r="32" spans="1:1">
      <c r="A32" s="2" t="s">
        <v>14</v>
      </c>
    </row>
    <row r="33" spans="1:1">
      <c r="A33" s="5" t="s">
        <v>27</v>
      </c>
    </row>
    <row r="34" spans="1:1">
      <c r="A34" s="5" t="s">
        <v>28</v>
      </c>
    </row>
    <row r="35" spans="1:1">
      <c r="A35" s="5" t="s">
        <v>29</v>
      </c>
    </row>
    <row r="36" spans="1:1">
      <c r="A36" s="5" t="s">
        <v>30</v>
      </c>
    </row>
    <row r="37" spans="1:1" ht="20.25">
      <c r="A37" s="4" t="s">
        <v>31</v>
      </c>
    </row>
    <row r="38" spans="1:1">
      <c r="A38" s="2" t="s">
        <v>1</v>
      </c>
    </row>
    <row r="39" spans="1:1">
      <c r="A39" s="5" t="s">
        <v>32</v>
      </c>
    </row>
    <row r="40" spans="1:1">
      <c r="A40" s="5" t="s">
        <v>33</v>
      </c>
    </row>
    <row r="41" spans="1:1">
      <c r="A41" s="5" t="s">
        <v>34</v>
      </c>
    </row>
    <row r="42" spans="1:1">
      <c r="A42" s="5" t="s">
        <v>35</v>
      </c>
    </row>
    <row r="43" spans="1:1">
      <c r="A43" s="5" t="s">
        <v>36</v>
      </c>
    </row>
    <row r="44" spans="1:1">
      <c r="A44" s="2"/>
    </row>
    <row r="45" spans="1:1">
      <c r="A45" s="2" t="s">
        <v>14</v>
      </c>
    </row>
    <row r="46" spans="1:1">
      <c r="A46" s="5" t="s">
        <v>37</v>
      </c>
    </row>
    <row r="47" spans="1:1">
      <c r="A47" s="5" t="s">
        <v>38</v>
      </c>
    </row>
    <row r="48" spans="1:1">
      <c r="A48" s="5" t="s">
        <v>39</v>
      </c>
    </row>
    <row r="49" spans="1:1">
      <c r="A49" s="5" t="s">
        <v>40</v>
      </c>
    </row>
    <row r="50" spans="1:1">
      <c r="A50" s="5" t="s">
        <v>41</v>
      </c>
    </row>
    <row r="51" spans="1:1" ht="20.25">
      <c r="A51" s="4" t="s">
        <v>42</v>
      </c>
    </row>
    <row r="52" spans="1:1">
      <c r="A52" s="2" t="s">
        <v>43</v>
      </c>
    </row>
    <row r="53" spans="1:1">
      <c r="A53" s="5" t="s">
        <v>44</v>
      </c>
    </row>
    <row r="54" spans="1:1">
      <c r="A54" s="2"/>
    </row>
    <row r="55" spans="1:1">
      <c r="A55" s="2" t="s">
        <v>45</v>
      </c>
    </row>
    <row r="56" spans="1:1">
      <c r="A56" s="33" t="s">
        <v>46</v>
      </c>
    </row>
    <row r="57" spans="1:1">
      <c r="A57" s="33" t="s">
        <v>47</v>
      </c>
    </row>
    <row r="58" spans="1:1">
      <c r="A58" s="33" t="s">
        <v>48</v>
      </c>
    </row>
    <row r="59" spans="1:1">
      <c r="A59" s="33" t="s">
        <v>49</v>
      </c>
    </row>
    <row r="60" spans="1:1">
      <c r="A60" s="33" t="s">
        <v>50</v>
      </c>
    </row>
    <row r="61" spans="1:1" ht="20.25">
      <c r="A61" s="4" t="s">
        <v>51</v>
      </c>
    </row>
    <row r="62" spans="1:1">
      <c r="A62" s="33" t="s">
        <v>33</v>
      </c>
    </row>
    <row r="63" spans="1:1">
      <c r="A63" s="33" t="s">
        <v>52</v>
      </c>
    </row>
    <row r="64" spans="1:1">
      <c r="A64" s="33" t="s">
        <v>53</v>
      </c>
    </row>
    <row r="65" spans="1:1">
      <c r="A65" s="33" t="s">
        <v>54</v>
      </c>
    </row>
    <row r="66" spans="1:1">
      <c r="A66" s="33" t="s">
        <v>50</v>
      </c>
    </row>
    <row r="67" spans="1:1">
      <c r="A67" s="33" t="s">
        <v>55</v>
      </c>
    </row>
    <row r="68" spans="1:1">
      <c r="A68" s="33" t="s">
        <v>56</v>
      </c>
    </row>
    <row r="69" spans="1:1" ht="20.25">
      <c r="A69" s="4" t="s">
        <v>57</v>
      </c>
    </row>
    <row r="70" spans="1:1">
      <c r="A70" s="2" t="s">
        <v>58</v>
      </c>
    </row>
    <row r="71" spans="1:1">
      <c r="A71" s="5" t="s">
        <v>3</v>
      </c>
    </row>
    <row r="72" spans="1:1">
      <c r="A72" s="5" t="s">
        <v>59</v>
      </c>
    </row>
    <row r="73" spans="1:1">
      <c r="A73" s="5" t="s">
        <v>60</v>
      </c>
    </row>
    <row r="74" spans="1:1">
      <c r="A74" s="3"/>
    </row>
    <row r="75" spans="1:1">
      <c r="A75" s="2" t="s">
        <v>61</v>
      </c>
    </row>
    <row r="76" spans="1:1">
      <c r="A76" s="5" t="s">
        <v>62</v>
      </c>
    </row>
    <row r="77" spans="1:1">
      <c r="A77" s="5" t="s">
        <v>63</v>
      </c>
    </row>
    <row r="78" spans="1:1">
      <c r="A78" s="5" t="s">
        <v>64</v>
      </c>
    </row>
    <row r="79" spans="1:1">
      <c r="A79" s="5" t="s">
        <v>65</v>
      </c>
    </row>
    <row r="80" spans="1:1">
      <c r="A80" s="5" t="s">
        <v>66</v>
      </c>
    </row>
    <row r="81" spans="1:1" ht="20.25">
      <c r="A81" s="4" t="s">
        <v>67</v>
      </c>
    </row>
    <row r="82" spans="1:1">
      <c r="A82" s="2" t="s">
        <v>43</v>
      </c>
    </row>
    <row r="83" spans="1:1">
      <c r="A83" s="5" t="s">
        <v>68</v>
      </c>
    </row>
    <row r="84" spans="1:1">
      <c r="A84" s="5" t="s">
        <v>69</v>
      </c>
    </row>
    <row r="85" spans="1:1">
      <c r="A85" s="3"/>
    </row>
    <row r="86" spans="1:1">
      <c r="A86" s="2" t="s">
        <v>70</v>
      </c>
    </row>
    <row r="87" spans="1:1">
      <c r="A87" s="5" t="s">
        <v>71</v>
      </c>
    </row>
    <row r="88" spans="1:1">
      <c r="A88" s="5" t="s">
        <v>72</v>
      </c>
    </row>
    <row r="89" spans="1:1">
      <c r="A89" s="5" t="s">
        <v>73</v>
      </c>
    </row>
    <row r="90" spans="1:1">
      <c r="A90" s="5" t="s">
        <v>74</v>
      </c>
    </row>
    <row r="91" spans="1:1">
      <c r="A91" s="5" t="s">
        <v>75</v>
      </c>
    </row>
    <row r="92" spans="1:1">
      <c r="A92" s="5" t="s">
        <v>76</v>
      </c>
    </row>
    <row r="93" spans="1:1">
      <c r="A93" s="5" t="s">
        <v>77</v>
      </c>
    </row>
    <row r="94" spans="1:1">
      <c r="A94" s="5" t="s">
        <v>78</v>
      </c>
    </row>
    <row r="95" spans="1:1">
      <c r="A95" s="5" t="s">
        <v>79</v>
      </c>
    </row>
    <row r="96" spans="1:1">
      <c r="A96" s="5" t="s">
        <v>80</v>
      </c>
    </row>
    <row r="97" spans="1:1">
      <c r="A97" s="5" t="s">
        <v>81</v>
      </c>
    </row>
    <row r="98" spans="1:1">
      <c r="A98" s="5" t="s">
        <v>82</v>
      </c>
    </row>
    <row r="99" spans="1:1">
      <c r="A99" s="5" t="s">
        <v>77</v>
      </c>
    </row>
    <row r="100" spans="1:1">
      <c r="A100" s="5" t="s">
        <v>83</v>
      </c>
    </row>
    <row r="101" spans="1:1">
      <c r="A101" s="5" t="s">
        <v>84</v>
      </c>
    </row>
    <row r="102" spans="1:1" ht="20.25">
      <c r="A102" s="4" t="s">
        <v>85</v>
      </c>
    </row>
    <row r="103" spans="1:1">
      <c r="A103" s="2" t="s">
        <v>1</v>
      </c>
    </row>
    <row r="104" spans="1:1">
      <c r="A104" s="5" t="s">
        <v>86</v>
      </c>
    </row>
    <row r="105" spans="1:1">
      <c r="A105" s="5" t="s">
        <v>87</v>
      </c>
    </row>
    <row r="106" spans="1:1">
      <c r="A106" s="5" t="s">
        <v>88</v>
      </c>
    </row>
    <row r="107" spans="1:1">
      <c r="A107" s="5" t="s">
        <v>89</v>
      </c>
    </row>
    <row r="108" spans="1:1">
      <c r="A108" s="5" t="s">
        <v>90</v>
      </c>
    </row>
    <row r="109" spans="1:1">
      <c r="A109" s="5" t="s">
        <v>91</v>
      </c>
    </row>
    <row r="110" spans="1:1">
      <c r="A110" s="5" t="s">
        <v>92</v>
      </c>
    </row>
    <row r="111" spans="1:1" ht="20.25">
      <c r="A111" s="4" t="s">
        <v>93</v>
      </c>
    </row>
    <row r="112" spans="1:1">
      <c r="A112" s="2" t="s">
        <v>43</v>
      </c>
    </row>
    <row r="113" spans="1:1">
      <c r="A113" s="5" t="s">
        <v>94</v>
      </c>
    </row>
    <row r="114" spans="1:1">
      <c r="A114" s="5" t="s">
        <v>95</v>
      </c>
    </row>
    <row r="115" spans="1:1">
      <c r="A115" s="3"/>
    </row>
    <row r="116" spans="1:1">
      <c r="A116" s="2" t="s">
        <v>1</v>
      </c>
    </row>
    <row r="117" spans="1:1">
      <c r="A117" s="5" t="s">
        <v>96</v>
      </c>
    </row>
    <row r="118" spans="1:1">
      <c r="A118" s="5" t="s">
        <v>97</v>
      </c>
    </row>
    <row r="119" spans="1:1">
      <c r="A119" s="5" t="s">
        <v>98</v>
      </c>
    </row>
    <row r="120" spans="1:1">
      <c r="A120" s="5" t="s">
        <v>99</v>
      </c>
    </row>
    <row r="121" spans="1:1">
      <c r="A121" s="2"/>
    </row>
    <row r="122" spans="1:1">
      <c r="A122" s="2" t="s">
        <v>14</v>
      </c>
    </row>
    <row r="123" spans="1:1">
      <c r="A123" s="5" t="s">
        <v>100</v>
      </c>
    </row>
    <row r="124" spans="1:1">
      <c r="A124" s="5" t="s">
        <v>101</v>
      </c>
    </row>
    <row r="125" spans="1:1">
      <c r="A125" s="5" t="s">
        <v>102</v>
      </c>
    </row>
    <row r="126" spans="1:1">
      <c r="A126" s="5" t="s">
        <v>103</v>
      </c>
    </row>
    <row r="127" spans="1:1">
      <c r="A127" s="5" t="s">
        <v>104</v>
      </c>
    </row>
    <row r="128" spans="1:1">
      <c r="A128" s="5" t="s">
        <v>105</v>
      </c>
    </row>
    <row r="129" spans="1:1">
      <c r="A129" s="5" t="s">
        <v>106</v>
      </c>
    </row>
    <row r="130" spans="1:1">
      <c r="A130" s="5" t="s">
        <v>107</v>
      </c>
    </row>
    <row r="131" spans="1:1">
      <c r="A131" s="5" t="s">
        <v>108</v>
      </c>
    </row>
    <row r="132" spans="1:1">
      <c r="A132" s="5" t="s">
        <v>109</v>
      </c>
    </row>
    <row r="133" spans="1:1" ht="20.25">
      <c r="A133" s="4" t="s">
        <v>110</v>
      </c>
    </row>
    <row r="134" spans="1:1">
      <c r="A134" s="2" t="s">
        <v>43</v>
      </c>
    </row>
    <row r="135" spans="1:1">
      <c r="A135" s="5" t="s">
        <v>111</v>
      </c>
    </row>
    <row r="136" spans="1:1">
      <c r="A136" s="2"/>
    </row>
    <row r="137" spans="1:1">
      <c r="A137" s="2" t="s">
        <v>1</v>
      </c>
    </row>
    <row r="138" spans="1:1">
      <c r="A138" s="5" t="s">
        <v>72</v>
      </c>
    </row>
    <row r="139" spans="1:1">
      <c r="A139" s="5" t="s">
        <v>112</v>
      </c>
    </row>
    <row r="140" spans="1:1">
      <c r="A140" s="5" t="s">
        <v>113</v>
      </c>
    </row>
    <row r="141" spans="1:1">
      <c r="A141" s="5" t="s">
        <v>114</v>
      </c>
    </row>
    <row r="142" spans="1:1">
      <c r="A142" s="5" t="s">
        <v>115</v>
      </c>
    </row>
    <row r="143" spans="1:1">
      <c r="A143" s="5" t="s">
        <v>116</v>
      </c>
    </row>
    <row r="144" spans="1:1">
      <c r="A144" s="5" t="s">
        <v>117</v>
      </c>
    </row>
    <row r="145" spans="1:1">
      <c r="A145" s="5" t="s">
        <v>118</v>
      </c>
    </row>
    <row r="146" spans="1:1">
      <c r="A146" s="5" t="s">
        <v>119</v>
      </c>
    </row>
    <row r="147" spans="1:1">
      <c r="A147" s="5" t="s">
        <v>120</v>
      </c>
    </row>
    <row r="148" spans="1:1">
      <c r="A148" s="3"/>
    </row>
    <row r="149" spans="1:1">
      <c r="A149" s="2" t="s">
        <v>61</v>
      </c>
    </row>
    <row r="150" spans="1:1">
      <c r="A150" s="5" t="s">
        <v>114</v>
      </c>
    </row>
    <row r="151" spans="1:1">
      <c r="A151" s="5" t="s">
        <v>121</v>
      </c>
    </row>
    <row r="152" spans="1:1">
      <c r="A152" s="5" t="s">
        <v>122</v>
      </c>
    </row>
    <row r="153" spans="1:1">
      <c r="A153" s="5" t="s">
        <v>123</v>
      </c>
    </row>
    <row r="154" spans="1:1">
      <c r="A154" s="5" t="s">
        <v>124</v>
      </c>
    </row>
    <row r="155" spans="1:1">
      <c r="A155" s="5" t="s">
        <v>125</v>
      </c>
    </row>
    <row r="156" spans="1:1">
      <c r="A156" s="5" t="s">
        <v>126</v>
      </c>
    </row>
    <row r="157" spans="1:1">
      <c r="A157" s="5" t="s">
        <v>127</v>
      </c>
    </row>
    <row r="158" spans="1:1">
      <c r="A158" s="3"/>
    </row>
    <row r="159" spans="1:1" ht="20.25">
      <c r="A159" s="4" t="s">
        <v>128</v>
      </c>
    </row>
    <row r="160" spans="1:1">
      <c r="A160" s="2" t="s">
        <v>1</v>
      </c>
    </row>
    <row r="161" spans="1:1">
      <c r="A161" s="5" t="s">
        <v>129</v>
      </c>
    </row>
    <row r="162" spans="1:1">
      <c r="A162" s="5" t="s">
        <v>130</v>
      </c>
    </row>
    <row r="163" spans="1:1">
      <c r="A163" s="5" t="s">
        <v>131</v>
      </c>
    </row>
    <row r="164" spans="1:1">
      <c r="A164" s="5" t="s">
        <v>132</v>
      </c>
    </row>
    <row r="165" spans="1:1">
      <c r="A165" s="5" t="s">
        <v>1712</v>
      </c>
    </row>
    <row r="166" spans="1:1">
      <c r="A166" s="3"/>
    </row>
    <row r="167" spans="1:1">
      <c r="A167" s="2" t="s">
        <v>14</v>
      </c>
    </row>
    <row r="168" spans="1:1">
      <c r="A168" s="53" t="s">
        <v>228</v>
      </c>
    </row>
    <row r="169" spans="1:1">
      <c r="A169" s="53" t="s">
        <v>1713</v>
      </c>
    </row>
    <row r="170" spans="1:1">
      <c r="A170" s="53" t="s">
        <v>1714</v>
      </c>
    </row>
    <row r="171" spans="1:1">
      <c r="A171" s="53" t="s">
        <v>1716</v>
      </c>
    </row>
    <row r="172" spans="1:1">
      <c r="A172" s="53" t="s">
        <v>184</v>
      </c>
    </row>
    <row r="173" spans="1:1">
      <c r="A173" s="54" t="s">
        <v>1715</v>
      </c>
    </row>
    <row r="174" spans="1:1">
      <c r="A174" s="53" t="s">
        <v>1717</v>
      </c>
    </row>
    <row r="175" spans="1:1">
      <c r="A175" s="54" t="s">
        <v>1718</v>
      </c>
    </row>
    <row r="176" spans="1:1">
      <c r="A176" s="54" t="s">
        <v>1444</v>
      </c>
    </row>
    <row r="177" spans="1:1">
      <c r="A177" s="54" t="s">
        <v>248</v>
      </c>
    </row>
    <row r="178" spans="1:1">
      <c r="A178" s="53" t="s">
        <v>256</v>
      </c>
    </row>
    <row r="179" spans="1:1">
      <c r="A179" s="53" t="s">
        <v>240</v>
      </c>
    </row>
    <row r="180" spans="1:1">
      <c r="A180" s="53" t="s">
        <v>1719</v>
      </c>
    </row>
    <row r="181" spans="1:1">
      <c r="A181" s="53" t="s">
        <v>232</v>
      </c>
    </row>
    <row r="182" spans="1:1" ht="20.25">
      <c r="A182" s="4" t="s">
        <v>133</v>
      </c>
    </row>
    <row r="183" spans="1:1">
      <c r="A183" s="2" t="s">
        <v>1</v>
      </c>
    </row>
    <row r="184" spans="1:1">
      <c r="A184" s="5" t="s">
        <v>134</v>
      </c>
    </row>
    <row r="185" spans="1:1">
      <c r="A185" s="5" t="s">
        <v>135</v>
      </c>
    </row>
    <row r="186" spans="1:1">
      <c r="A186" s="3"/>
    </row>
    <row r="187" spans="1:1">
      <c r="A187" s="2" t="s">
        <v>14</v>
      </c>
    </row>
    <row r="188" spans="1:1">
      <c r="A188" s="5" t="s">
        <v>136</v>
      </c>
    </row>
    <row r="189" spans="1:1">
      <c r="A189" s="5" t="s">
        <v>137</v>
      </c>
    </row>
    <row r="190" spans="1:1">
      <c r="A190" s="5" t="s">
        <v>138</v>
      </c>
    </row>
    <row r="191" spans="1:1">
      <c r="A191" s="5" t="s">
        <v>139</v>
      </c>
    </row>
    <row r="192" spans="1:1">
      <c r="A192" s="5" t="s">
        <v>140</v>
      </c>
    </row>
    <row r="193" spans="1:1">
      <c r="A193" s="5" t="s">
        <v>141</v>
      </c>
    </row>
    <row r="194" spans="1:1">
      <c r="A194" s="5" t="s">
        <v>142</v>
      </c>
    </row>
    <row r="195" spans="1:1">
      <c r="A195" s="5" t="s">
        <v>143</v>
      </c>
    </row>
    <row r="196" spans="1:1">
      <c r="A196" s="5" t="s">
        <v>144</v>
      </c>
    </row>
    <row r="197" spans="1:1">
      <c r="A197" s="5" t="s">
        <v>145</v>
      </c>
    </row>
    <row r="198" spans="1:1">
      <c r="A198" s="5" t="s">
        <v>82</v>
      </c>
    </row>
    <row r="199" spans="1:1">
      <c r="A199" s="5" t="s">
        <v>146</v>
      </c>
    </row>
    <row r="200" spans="1:1">
      <c r="A200" s="3"/>
    </row>
    <row r="201" spans="1:1" ht="20.25">
      <c r="A201" s="4" t="s">
        <v>147</v>
      </c>
    </row>
    <row r="202" spans="1:1">
      <c r="A202" s="5" t="s">
        <v>148</v>
      </c>
    </row>
    <row r="203" spans="1:1">
      <c r="A203" s="5" t="s">
        <v>149</v>
      </c>
    </row>
    <row r="204" spans="1:1" ht="20.25">
      <c r="A204" s="4" t="s">
        <v>150</v>
      </c>
    </row>
    <row r="205" spans="1:1">
      <c r="A205" s="5" t="s">
        <v>151</v>
      </c>
    </row>
    <row r="206" spans="1:1">
      <c r="A206" s="5"/>
    </row>
    <row r="207" spans="1:1" ht="20.25">
      <c r="A207" s="1" t="s">
        <v>152</v>
      </c>
    </row>
    <row r="208" spans="1:1">
      <c r="A208" s="3" t="s">
        <v>153</v>
      </c>
    </row>
    <row r="209" spans="1:1">
      <c r="A209" s="5" t="s">
        <v>154</v>
      </c>
    </row>
    <row r="210" spans="1:1">
      <c r="A210" s="5" t="s">
        <v>155</v>
      </c>
    </row>
    <row r="211" spans="1:1">
      <c r="A211" s="5" t="s">
        <v>156</v>
      </c>
    </row>
  </sheetData>
  <hyperlinks>
    <hyperlink ref="A3" r:id="rId1" display="https://leetcode.com/problems/roman-to-integer/" xr:uid="{A7897A87-E8C1-4914-BFAE-6A13E31DE86A}"/>
    <hyperlink ref="A4" r:id="rId2" display="https://leetcode.com/problems/valid-parentheses/" xr:uid="{CF966B68-06BF-483F-86C8-A2A0007B847A}"/>
    <hyperlink ref="A5" r:id="rId3" display="https://leetcode.com/problems/remove-duplicates-from-sorted-array/" xr:uid="{F28FC658-AF0E-488E-8062-785A9DA85928}"/>
    <hyperlink ref="A6" r:id="rId4" display="https://leetcode.com/problems/remove-element/" xr:uid="{5E04E09C-FB06-45D7-A9D5-218408CCB7B0}"/>
    <hyperlink ref="A7" r:id="rId5" display="https://leetcode.com/problems/best-time-to-buy-and-sell-stock/" xr:uid="{05A447BC-F5FE-4401-B68A-320C43C97FA4}"/>
    <hyperlink ref="A8" r:id="rId6" display="https://leetcode.com/problems/best-time-to-buy-and-sell-stock-ii/" xr:uid="{3ED31988-926C-42D7-A660-F47BFD6B30A7}"/>
    <hyperlink ref="A9" r:id="rId7" display="https://leetcode.com/problems/intersection-of-two-arrays-ii/" xr:uid="{F2A3EFE2-E9AE-472A-9F87-F9E406D53795}"/>
    <hyperlink ref="A10" r:id="rId8" display="https://leetcode.com/problems/single-number/" xr:uid="{598D38DD-EFE7-4370-96D4-1744CF288EAA}"/>
    <hyperlink ref="A11" r:id="rId9" display="https://leetcode.com/problems/contains-duplicate/" xr:uid="{31AB8375-7EE8-4981-8615-62898C127DD9}"/>
    <hyperlink ref="A12" r:id="rId10" display="https://leetcode.com/problems/plus-one/" xr:uid="{A332E4B6-75DD-474D-9F2B-C6A9A078AB94}"/>
    <hyperlink ref="A13" r:id="rId11" display="https://leetcode.com/problems/move-zeroes/" xr:uid="{4AC46923-827F-42DA-A88D-60D2061539CA}"/>
    <hyperlink ref="A14" r:id="rId12" display="https://leetcode.com/problems/rotate-image/" xr:uid="{46FEBED3-C3EC-4BC9-9E9C-4803E1937849}"/>
    <hyperlink ref="A17" r:id="rId13" display="https://leetcode.com/problems/3sum/" xr:uid="{09033558-028F-4025-A82E-1CF274A4AC5F}"/>
    <hyperlink ref="A18" r:id="rId14" display="https://leetcode.com/problems/4sum/" xr:uid="{6CFB7D49-5B56-46D7-B18E-8DCCA35CC017}"/>
    <hyperlink ref="A19" r:id="rId15" display="https://leetcode.com/problems/find-first-and-last-position-of-element-in-sorted-array/" xr:uid="{3255D3AE-9B19-4BDE-8EFC-4A60B488BB3B}"/>
    <hyperlink ref="A20" r:id="rId16" display="https://leetcode.com/problems/group-anagrams/" xr:uid="{685D6314-EB98-4FFB-87B8-1B63765B8434}"/>
    <hyperlink ref="A21" r:id="rId17" display="https://leetcode.com/problems/reduce-array-size-to-the-half/" xr:uid="{6137BBD5-3AB9-4224-91BC-C9E756354E3F}"/>
    <hyperlink ref="A22" r:id="rId18" display="https://leetcode.com/problems/merge-intervals/" xr:uid="{9959CED6-92AF-4F05-9CF6-52DC84B070CC}"/>
    <hyperlink ref="A26" r:id="rId19" display="https://leetcode.com/problems/delete-node-in-a-linked-list/" xr:uid="{5A0E34CD-3A06-4814-93A6-F7A8F147FC0D}"/>
    <hyperlink ref="A27" r:id="rId20" display="https://leetcode.com/problems/remove-nth-node-from-end-of-list/" xr:uid="{3DB4A901-CB76-48BF-B0C0-7E89B2B0D6D9}"/>
    <hyperlink ref="A28" r:id="rId21" display="https://leetcode.com/problems/merge-two-sorted-lists/" xr:uid="{4C386BC5-4526-45A2-975E-4307F4EA27F4}"/>
    <hyperlink ref="A29" r:id="rId22" display="https://leetcode.com/problems/palindrome-linked-list/" xr:uid="{74C724F9-8D85-4194-847A-F1E84D95AC75}"/>
    <hyperlink ref="A30" r:id="rId23" display="https://leetcode.com/problems/linked-list-cycle/" xr:uid="{AEBDEACD-56EA-42C4-99E9-76DE0642E8C3}"/>
    <hyperlink ref="A33" r:id="rId24" display="https://leetcode.com/problems/intersection-of-two-linked-lists/" xr:uid="{28D54405-C701-439F-8848-954FD056C57F}"/>
    <hyperlink ref="A34" r:id="rId25" display="https://leetcode.com/problems/remove-linked-list-elements/" xr:uid="{77214E23-D436-4122-A48E-15E1451C4341}"/>
    <hyperlink ref="A35" r:id="rId26" display="https://leetcode.com/problems/middle-of-the-linked-list/" xr:uid="{872B8781-7B35-4656-9EA4-497F6872B1B3}"/>
    <hyperlink ref="A36" r:id="rId27" display="https://leetcode.com/problems/merge-k-sorted-lists/" xr:uid="{170A36CB-8973-400A-A5DD-09413B554115}"/>
    <hyperlink ref="A39" r:id="rId28" display="https://leetcode.com/problems/binary-search/" xr:uid="{FAD6C1B8-2B99-413A-8CA6-9789A80EA44C}"/>
    <hyperlink ref="A40" r:id="rId29" display="https://leetcode.com/problems/intersection-of-two-arrays/" xr:uid="{3922FEA1-BCDA-402D-9FE5-FD626EA23605}"/>
    <hyperlink ref="A41" r:id="rId30" display="https://leetcode.com/problems/first-bad-version/" xr:uid="{6956F8B8-658F-4C74-8440-11015127910C}"/>
    <hyperlink ref="A42" r:id="rId31" display="https://leetcode.com/problems/arranging-coins/" xr:uid="{2867C9BD-97F3-484E-8490-C01E7A12F6FC}"/>
    <hyperlink ref="A43" r:id="rId32" display="https://leetcode.com/problems/search-insert-position/" xr:uid="{62815F44-9247-4559-B181-06648A4C456A}"/>
    <hyperlink ref="A46" r:id="rId33" display="https://leetcode.com/problems/search-in-rotated-sorted-array/" xr:uid="{42AD5EAB-444D-45E5-AD86-F31BDE37D0A9}"/>
    <hyperlink ref="A47" r:id="rId34" display="https://leetcode.com/problems/find-first-and-last-position-of-element-in-sorted-array/" xr:uid="{D2DC12B8-BC8B-4C6D-8039-829DAFEB45E9}"/>
    <hyperlink ref="A48" r:id="rId35" display="https://leetcode.com/problems/kth-smallest-element-in-a-bst/" xr:uid="{520A8A7C-584E-44CA-8211-2BBFDBCEB033}"/>
    <hyperlink ref="A49" r:id="rId36" display="https://leetcode.com/problems/find-peak-element/" xr:uid="{090ACF44-DE0D-4B69-B3E0-8737CD73A1D8}"/>
    <hyperlink ref="A50" r:id="rId37" display="https://leetcode.com/problems/split-array-largest-sum/" xr:uid="{5105648B-5424-4553-B1CB-9169B2A18602}"/>
    <hyperlink ref="A53" r:id="rId38" display="https://medium.com/leetcode-patterns/leetcode-pattern-2-sliding-windows-for-strings-e19af105316b" xr:uid="{EED70CF7-856D-44DE-AAD5-4883A89942E1}"/>
    <hyperlink ref="A56" r:id="rId39" display="https://leetcode.com/problems/longest-substring-without-repeating-characters/" xr:uid="{A242D600-4E74-4240-A8BA-C323EA4072A7}"/>
    <hyperlink ref="A57" r:id="rId40" display="https://leetcode.com/problems/find-all-anagrams-in-a-string/description/" xr:uid="{AF47D1F1-B7D4-41BC-A8F1-955B784B8C6A}"/>
    <hyperlink ref="A58" r:id="rId41" display="https://leetcode.com/problems/minimum-window-substring/description/" xr:uid="{4F091E89-A64B-4A97-A02F-864D209A54C2}"/>
    <hyperlink ref="A59" r:id="rId42" display="https://leetcode.com/problems/count-number-of-nice-subarrays/" xr:uid="{EF14C740-9F3C-4669-A8EE-F6117663E5E3}"/>
    <hyperlink ref="A60" r:id="rId43" display="https://leetcode.com/problems/fruit-into-baskets/" xr:uid="{0A1F011D-53A2-4B25-A6E1-CCC94A578EFB}"/>
    <hyperlink ref="A62" r:id="rId44" display="https://leetcode.com/problems/intersection-of-two-arrays/" xr:uid="{A373449F-09DC-4ECF-B4DB-071D5FCBA6EA}"/>
    <hyperlink ref="A63" r:id="rId45" display="https://leetcode.com/problems/maximum-ascending-subarray-sum/" xr:uid="{DA5F2279-7E43-438E-8588-94E3A496359D}"/>
    <hyperlink ref="A64" r:id="rId46" display="https://leetcode.com/problems/backspace-string-compare/" xr:uid="{5CC4A6DB-639F-4843-AB07-559E4074A616}"/>
    <hyperlink ref="A65" r:id="rId47" display="https://leetcode.com/problems/long-pressed-name/" xr:uid="{AFAF701D-4C92-4A4C-8EE7-197C98BFFDB8}"/>
    <hyperlink ref="A66" r:id="rId48" display="https://leetcode.com/problems/fruit-into-baskets/" xr:uid="{374004FD-FA7E-4564-A2F2-3C8FB43DB3F4}"/>
    <hyperlink ref="A67" r:id="rId49" display="https://leetcode.com/problems/max-consecutive-ones-iii/" xr:uid="{85911D5D-BA45-4ED1-AAF8-BB776ACA4DE6}"/>
    <hyperlink ref="A68" r:id="rId50" display="https://leetcode.com/problems/container-with-most-water/" xr:uid="{79393622-5C1B-49E5-B9E8-7F23A37DF2EF}"/>
    <hyperlink ref="A71" r:id="rId51" display="https://leetcode.com/problems/valid-parentheses/" xr:uid="{48281825-60D3-484D-9F65-D5218665D5F2}"/>
    <hyperlink ref="A72" r:id="rId52" display="https://leetcode.com/problems/implement-queue-using-stacks/" xr:uid="{B3B11CB7-91B3-47B2-BB12-241FC696439C}"/>
    <hyperlink ref="A73" r:id="rId53" display="https://leetcode.com/problems/min-stack/" xr:uid="{197F5792-BBAA-4E97-A037-B915C13DE007}"/>
    <hyperlink ref="A76" r:id="rId54" display="https://leetcode.com/problems/design-circular-queue/" xr:uid="{4EDA8BF3-3AEB-4D65-B3CC-359B5ED844CC}"/>
    <hyperlink ref="A77" r:id="rId55" display="https://leetcode.com/problems/decode-string/" xr:uid="{B5746101-E4DC-4572-B60C-442A830268DB}"/>
    <hyperlink ref="A78" r:id="rId56" display="https://leetcode.com/problems/open-the-lock/" xr:uid="{3DB0467E-827D-411E-9522-2B0F5826FECE}"/>
    <hyperlink ref="A79" r:id="rId57" display="https://leetcode.com/problems/daily-temperatures/" xr:uid="{96A78C59-4D20-435B-B946-66B49F40BDE5}"/>
    <hyperlink ref="A80" r:id="rId58" display="https://leetcode.com/problems/minimum-add-to-make-parentheses-valid/" xr:uid="{9045FD94-51D0-41F4-A8EA-0A13B61A6B74}"/>
    <hyperlink ref="A83" r:id="rId59" display="https://medium.com/leetcode-patterns/leetcode-pattern-1-bfs-dfs-25-of-the-problems-part-1-519450a84353" xr:uid="{A95C3758-F2D3-4DF4-BEE7-7321C1BD675E}"/>
    <hyperlink ref="A84" r:id="rId60" display="https://medium.com/leetcode-patterns/leetcode-pattern-2-dfs-bfs-25-of-the-problems-part-2-a5b269597f52" xr:uid="{FFC3DF3C-7F1F-4C6B-B720-52C2A2F4CBB4}"/>
    <hyperlink ref="A87" r:id="rId61" display="https://leetcode.com/problems/flood-fill/" xr:uid="{9F3A6DCC-305C-498C-B81B-0DD0FFB8CE15}"/>
    <hyperlink ref="A88" r:id="rId62" display="https://leetcode.com/problems/binary-tree-preorder-traversal/" xr:uid="{92C6C018-6BB7-4A79-8670-429589B28B38}"/>
    <hyperlink ref="A89" r:id="rId63" display="https://leetcode.com/problems/number-of-islands/" xr:uid="{92B358E0-C826-460E-BC29-8542922B4991}"/>
    <hyperlink ref="A90" r:id="rId64" display="https://leetcode.com/problems/walls-and-gates/" xr:uid="{C20012F0-BD4C-4D99-B358-A363625255EC}"/>
    <hyperlink ref="A91" r:id="rId65" display="https://leetcode.com/problems/max-area-of-island/" xr:uid="{2DA602BF-6A36-4BA0-B5D6-32AD265A7F6E}"/>
    <hyperlink ref="A92" r:id="rId66" display="https://leetcode.com/problems/number-of-provinces/description/" xr:uid="{A11D41C8-E13A-446F-9C42-1EABB2783C66}"/>
    <hyperlink ref="A93" r:id="rId67" display="https://leetcode.com/problems/perfect-squares/" xr:uid="{887A3512-5205-4731-992D-A505A64F924C}"/>
    <hyperlink ref="A94" r:id="rId68" display="https://leetcode.com/problems/course-schedule/" xr:uid="{42B996CE-C209-44A8-A75C-615248F2F58E}"/>
    <hyperlink ref="A95" r:id="rId69" display="https://www.geeksforgeeks.org/detect-cycle-undirected-graph/" xr:uid="{B0DBB03B-0E70-4B22-A5BB-DC2F69DDDE09}"/>
    <hyperlink ref="A96" r:id="rId70" display="https://leetcode.com/problems/word-ladder/" xr:uid="{E270DD7E-FD29-4C60-AF6A-CD3D4DA22D4B}"/>
    <hyperlink ref="A97" r:id="rId71" display="https://leetcode.com/problems/01-matrix/" xr:uid="{6B47EF10-6889-4BA3-8EB9-B19EFB6B1DEB}"/>
    <hyperlink ref="A98" r:id="rId72" display="https://leetcode.com/problems/rotting-oranges/" xr:uid="{EA287E5F-3FEA-494D-9A07-AE724C5C9463}"/>
    <hyperlink ref="A99" r:id="rId73" display="https://leetcode.com/problems/perfect-squares/" xr:uid="{E6B04662-7247-4578-A470-D6BA214F0BF9}"/>
    <hyperlink ref="A100" r:id="rId74" display="https://leetcode.com/problems/all-paths-from-source-to-target/" xr:uid="{9257C9D6-6383-4895-9C72-D5ED343F40EC}"/>
    <hyperlink ref="A101" r:id="rId75" display="https://leetcode.com/problems/number-of-closed-islands/" xr:uid="{D03EC1AB-DB34-483C-AC6F-17D2E9DACDEE}"/>
    <hyperlink ref="A104" r:id="rId76" display="https://leetcode.com/problems/fibonacci-number/" xr:uid="{60765B03-15DD-4C4F-9085-B68FFCBC929E}"/>
    <hyperlink ref="A105" r:id="rId77" display="https://leetcode.com/problems/reverse-string/" xr:uid="{0986DA4F-F628-40B5-918E-2E9ED79D0FF3}"/>
    <hyperlink ref="A106" r:id="rId78" display="https://leetcode.com/problems/swap-nodes-in-pairs/" xr:uid="{50F1D6C9-4AD7-4AB6-AF23-D63C68991B0E}"/>
    <hyperlink ref="A107" r:id="rId79" display="https://leetcode.com/problems/reverse-linked-list/" xr:uid="{57BA4920-0D61-4572-8833-21D174666B6E}"/>
    <hyperlink ref="A108" r:id="rId80" display="https://leetcode.com/problems/search-in-a-binary-search-tree/" xr:uid="{42B12D99-CCC7-4582-BD51-9E41659BD89B}"/>
    <hyperlink ref="A109" r:id="rId81" display="https://leetcode.com/problems/climbing-stairs/" xr:uid="{CF70D914-05CE-4E57-A3CB-D4F9E018DB2A}"/>
    <hyperlink ref="A110" r:id="rId82" display="https://leetcode.com/problems/powx-n/" xr:uid="{5C4FBFC8-A4E5-4385-B5CD-4CC7AD7FCE7B}"/>
    <hyperlink ref="A113" r:id="rId83" display="https://medium.com/leetcode-patterns/leetcode-pattern-3-backtracking-5d9e5a03dc26" xr:uid="{531D94B5-727C-40D6-9024-50BBA6A4FED0}"/>
    <hyperlink ref="A114" r:id="rId84" display="https://leetcode.com/problems/subsets/discuss/27281/a-general-approach-to-backtracking-questions-in-java-subsets-permutations-combination-sum-palindrome-partitioning" xr:uid="{96A8E751-E85D-44E8-AB08-3B4BA5FD2393}"/>
    <hyperlink ref="A117" r:id="rId85" display="https://leetcode.com/problems/word-search/" xr:uid="{BFE8A79F-EFA4-4CC4-AD69-0029187B2EB8}"/>
    <hyperlink ref="A118" r:id="rId86" display="https://leetcode.com/problems/subsets/" xr:uid="{760C4C2F-94BD-4612-96B0-15EA7D21BEBE}"/>
    <hyperlink ref="A119" r:id="rId87" display="https://leetcode.com/problems/subsets-ii/" xr:uid="{6B787A6F-6DE3-4199-91C7-95E5BE8D1A7F}"/>
    <hyperlink ref="A120" r:id="rId88" display="https://leetcode.com/problems/letter-case-permutation/" xr:uid="{6C98E8C4-0C8C-47AD-A202-77144B89B194}"/>
    <hyperlink ref="A123" r:id="rId89" display="https://leetcode.com/problems/combination-sum/" xr:uid="{CC941C6C-39FE-441F-8223-EC45BACEA5EA}"/>
    <hyperlink ref="A124" r:id="rId90" display="https://leetcode.com/problems/letter-combinations-of-a-phone-number/" xr:uid="{B909914A-7D18-400E-BCFD-B7FEBD692D1D}"/>
    <hyperlink ref="A125" r:id="rId91" display="https://leetcode.com/problems/combinations/" xr:uid="{3D60CCC4-AC29-41DC-B8C1-A4A41350B4F1}"/>
    <hyperlink ref="A126" r:id="rId92" display="https://leetcode.com/problems/combination-sum-ii/" xr:uid="{A403413A-632D-4494-B236-117374C98685}"/>
    <hyperlink ref="A127" r:id="rId93" display="https://leetcode.com/problems/combination-sum-iii/" xr:uid="{303E147E-B22F-4A33-B336-C5B024C849EC}"/>
    <hyperlink ref="A128" r:id="rId94" display="https://leetcode.com/problems/combination-sum-iv/" xr:uid="{CBD90D0E-C5A3-489C-B741-6EBA6FEB072D}"/>
    <hyperlink ref="A129" r:id="rId95" display="https://leetcode.com/problems/permutations/" xr:uid="{5F4E2396-C74D-468D-B383-9BA982C804DB}"/>
    <hyperlink ref="A130" r:id="rId96" display="https://leetcode.com/problems/permutations-ii/" xr:uid="{C9223384-39AD-429C-898E-97C54A729FB3}"/>
    <hyperlink ref="A131" r:id="rId97" display="https://leetcode.com/problems/next-permutation/" xr:uid="{692F82D9-BE3D-48EB-94BE-1008F2F452E0}"/>
    <hyperlink ref="A132" r:id="rId98" display="https://leetcode.com/problems/n-queens/description/" xr:uid="{9CECFCF0-8723-41F2-B926-4D73EC6F04F0}"/>
    <hyperlink ref="A135" r:id="rId99" display="https://medium.com/leetcode-patterns/leetcode-pattern-0-iterative-traversals-on-trees-d373568eb0ec" xr:uid="{F408C0F9-8533-4C30-B12B-F734C1703C6F}"/>
    <hyperlink ref="A138" r:id="rId100" display="https://leetcode.com/problems/binary-tree-preorder-traversal/" xr:uid="{BC158B15-5D59-4669-AFF2-B07E015D23A7}"/>
    <hyperlink ref="A139" r:id="rId101" display="https://leetcode.com/problems/binary-tree-inorder-traversal/" xr:uid="{6B14A53B-460C-4E43-A370-04450F43A252}"/>
    <hyperlink ref="A140" r:id="rId102" display="https://leetcode.com/problems/binary-tree-postorder-traversal/" xr:uid="{51171714-3102-45A7-A17E-40BDB35CD8CC}"/>
    <hyperlink ref="A141" r:id="rId103" display="https://leetcode.com/problems/validate-binary-search-tree/" xr:uid="{3DC30A49-0EA0-4BAA-96C9-8D526F7261B3}"/>
    <hyperlink ref="A142" r:id="rId104" display="https://leetcode.com/problems/minimum-distance-between-bst-nodes/" xr:uid="{4ABAA60E-839E-447E-AD26-96087F6F2E39}"/>
    <hyperlink ref="A143" r:id="rId105" display="https://leetcode.com/problems/symmetric-tree/" xr:uid="{22D2AFEC-6791-45EA-8CBF-925DE57BBF7D}"/>
    <hyperlink ref="A144" r:id="rId106" display="https://leetcode.com/problems/same-tree/" xr:uid="{613F77D1-204B-47C7-82A9-7B09337DE7D2}"/>
    <hyperlink ref="A145" r:id="rId107" display="https://leetcode.com/problems/path-sum/" xr:uid="{8FE3A4C7-226B-474B-A0DF-3BA97C56F647}"/>
    <hyperlink ref="A146" r:id="rId108" display="https://leetcode.com/problems/maximum-depth-of-binary-tree/" xr:uid="{F6DB6ADD-DB10-411F-A06F-D1C0BE1A0A09}"/>
    <hyperlink ref="A147" r:id="rId109" display="https://leetcode.com/problems/convert-sorted-array-to-binary-search-tree/" xr:uid="{9D906778-C9E7-4650-A3CC-1D31A6E4DD21}"/>
    <hyperlink ref="A150" r:id="rId110" display="https://leetcode.com/problems/validate-binary-search-tree/" xr:uid="{2F30C7F6-622B-4748-8353-35E77AF572E2}"/>
    <hyperlink ref="A151" r:id="rId111" display="https://leetcode.com/problems/binary-search-tree-iterator/" xr:uid="{6A165059-F4E5-4537-8EF1-40B6CD7E8BF5}"/>
    <hyperlink ref="A152" r:id="rId112" display="https://leetcode.com/problems/unique-binary-search-trees/" xr:uid="{420E7BA1-C1BF-4084-9343-17EAE382D02F}"/>
    <hyperlink ref="A153" r:id="rId113" display="https://leetcode.com/problems/serialize-and-deserialize-bst/" xr:uid="{ADECCB96-BFAB-420E-AB1B-D944D6ECA931}"/>
    <hyperlink ref="A154" r:id="rId114" display="https://leetcode.com/problems/binary-tree-right-side-view/" xr:uid="{BD812B1A-6F73-47B4-8F02-AB6ED84DD0A5}"/>
    <hyperlink ref="A155" r:id="rId115" display="https://leetcode.com/problems/binary-tree-level-order-traversal/" xr:uid="{9476DD87-D62C-42DC-9FFF-8F02CC9EEEAD}"/>
    <hyperlink ref="A156" r:id="rId116" display="https://leetcode.com/problems/binary-tree-level-order-traversal-ii/" xr:uid="{304327A5-7F1E-458A-8E49-E4AF22B614B3}"/>
    <hyperlink ref="A157" r:id="rId117" display="https://leetcode.com/problems/binary-tree-zigzag-level-order-traversal/" xr:uid="{33C29995-7388-46DE-9C01-298371EABAC5}"/>
    <hyperlink ref="A161" r:id="rId118" display="https://leetcode.com/problems/maximum-subarray/" xr:uid="{C2CD6094-A689-4540-97A5-192C3D632C48}"/>
    <hyperlink ref="A162" r:id="rId119" display="https://leetcode.com/problems/fibonacci-number/" xr:uid="{1B744135-63F6-4B8B-B29C-9028EF8A3073}"/>
    <hyperlink ref="A163" r:id="rId120" display="https://leetcode.com/problems/climbing-stairs/" xr:uid="{DD4D632A-F506-4626-9ACC-39BE2FAFE5D2}"/>
    <hyperlink ref="A164" r:id="rId121" display="https://leetcode.com/problems/min-cost-climbing-stairs/" xr:uid="{5BBFF45D-4D06-48B9-9556-975B1280B621}"/>
    <hyperlink ref="A184" r:id="rId122" display="https://leetcode.com/problems/employee-importance/" xr:uid="{595D4547-08D4-4C37-A8AA-D686B8606BB7}"/>
    <hyperlink ref="A185" r:id="rId123" display="https://leetcode.com/problems/find-the-town-judge/" xr:uid="{F41E9F3A-B558-42CC-B68B-7D14ECB4D881}"/>
    <hyperlink ref="A188" r:id="rId124" display="https://leetcode.com/problems/course-schedule-ii/" xr:uid="{02163D3A-6E84-4F3C-82F5-3CB18B047A8D}"/>
    <hyperlink ref="A189" r:id="rId125" display="https://leetcode.com/problems/redundant-connection/" xr:uid="{8BEB8958-D4C7-4527-AEF6-58DC6EF30FC0}"/>
    <hyperlink ref="A190" r:id="rId126" display="https://leetcode.com/problems/surrounded-regions/" xr:uid="{33E69410-49D2-4C42-AE56-7303F5E11A56}"/>
    <hyperlink ref="A191" r:id="rId127" display="https://leetcode.com/problems/accounts-merge/" xr:uid="{1D64C172-8B12-4C46-A0B5-8FF24B8C95F4}"/>
    <hyperlink ref="A192" r:id="rId128" display="https://leetcode.com/problems/network-delay-time/" xr:uid="{3D67E11B-2591-472F-9BF8-4A814F1321C9}"/>
    <hyperlink ref="A193" r:id="rId129" display="https://leetcode.com/problems/is-graph-bipartite/" xr:uid="{F5FB0515-B2DD-40B4-BD2D-18D0BDE71BF4}"/>
    <hyperlink ref="A194" r:id="rId130" display="https://leetcode.com/problems/find-eventual-safe-states/" xr:uid="{A69A89B3-7BC9-4E60-9AF8-6CDED254FD82}"/>
    <hyperlink ref="A195" r:id="rId131" display="https://leetcode.com/problems/keys-and-rooms/" xr:uid="{9F8E0361-3268-4CC2-BCDD-AC4126CC3699}"/>
    <hyperlink ref="A196" r:id="rId132" display="https://leetcode.com/problems/possible-bipartition/" xr:uid="{CA54463A-7F04-47BF-9CC6-F92C781997D4}"/>
    <hyperlink ref="A197" r:id="rId133" display="https://leetcode.com/problems/most-stones-removed-with-same-row-or-column/" xr:uid="{F6765489-4AEF-499B-881A-BC12670BBA77}"/>
    <hyperlink ref="A198" r:id="rId134" display="https://leetcode.com/problems/rotting-oranges/" xr:uid="{7C4C3CF8-E166-4F94-8C73-81CCAB17B22B}"/>
    <hyperlink ref="A199" r:id="rId135" display="https://leetcode.com/problems/number-of-operations-to-make-network-connected/" xr:uid="{AB7C74D8-C70A-4257-A3AF-72CB5AD7092E}"/>
    <hyperlink ref="A202" r:id="rId136" display="https://leetcode.com/problems/longest-common-prefix/" xr:uid="{1FBE0A07-C07B-42B4-8853-ABD58046EC46}"/>
    <hyperlink ref="A203" r:id="rId137" display="https://leetcode.com/problems/implement-trie-prefix-tree/" xr:uid="{771B66F9-3186-42FC-BF2B-BEEF49C304FF}"/>
    <hyperlink ref="A205" r:id="rId138" display="https://leetcode.com/explore/" xr:uid="{607EF647-5379-4971-87E0-0C9DACC09F50}"/>
    <hyperlink ref="A209" r:id="rId139" display="https://www.youtube.com/watch?v=RBSGKlAvoiM&amp;ab_channel=freeCodeCamp.org" xr:uid="{F321D3B1-E224-49EE-ABCE-045D8262759D}"/>
    <hyperlink ref="A210" r:id="rId140" display="https://www.youtube.com/watch?v=XCyuHSJS7XE&amp;list=PLIY8eNdw5tW_zX3OCzX7NJ8bL1p6pWfgG&amp;ab_channel=SimpleSnippets" xr:uid="{A3A50EC7-7D3A-43EF-BCB7-787006B23319}"/>
    <hyperlink ref="A211" r:id="rId141" display="https://youtu.be/09_LlHjoEiY" xr:uid="{108BC1B1-17D8-4DA4-9EEE-04F1BA8D24A5}"/>
    <hyperlink ref="A165" r:id="rId142" xr:uid="{78144556-A266-433B-884B-BE0EF85EF60B}"/>
    <hyperlink ref="A173" r:id="rId143" xr:uid="{EB814BD2-01A8-4633-B20A-FA44F88089BA}"/>
    <hyperlink ref="A175" r:id="rId144" xr:uid="{F72E106A-A92E-48BC-81CF-24EE6DAFA695}"/>
    <hyperlink ref="A176" r:id="rId145" xr:uid="{2D966D16-A1FF-4172-A21B-89A062F93266}"/>
    <hyperlink ref="A177" r:id="rId146" xr:uid="{AE17891B-E22C-45A0-BA77-B9A1885EB282}"/>
  </hyperlinks>
  <pageMargins left="0.7" right="0.7" top="0.75" bottom="0.75" header="0.3" footer="0.3"/>
  <pageSetup paperSize="9" orientation="portrait" r:id="rId14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27934A-621C-4609-864F-0A2F281C3689}">
  <dimension ref="A1:E1000"/>
  <sheetViews>
    <sheetView topLeftCell="B10" workbookViewId="0">
      <selection activeCell="B10" sqref="A1:XFD1048576"/>
    </sheetView>
  </sheetViews>
  <sheetFormatPr defaultColWidth="14.42578125" defaultRowHeight="15"/>
  <cols>
    <col min="1" max="1" width="54.7109375" customWidth="1"/>
    <col min="2" max="2" width="21.140625" bestFit="1" customWidth="1"/>
    <col min="3" max="3" width="73.7109375" bestFit="1" customWidth="1"/>
    <col min="4" max="4" width="95.5703125" customWidth="1"/>
    <col min="5" max="5" width="167.5703125" customWidth="1"/>
  </cols>
  <sheetData>
    <row r="1" spans="1:5" ht="15.75" customHeight="1">
      <c r="A1" s="36" t="s">
        <v>157</v>
      </c>
      <c r="B1" s="37" t="s">
        <v>158</v>
      </c>
      <c r="C1" s="37" t="s">
        <v>159</v>
      </c>
      <c r="D1" s="37" t="s">
        <v>160</v>
      </c>
      <c r="E1" s="37" t="s">
        <v>161</v>
      </c>
    </row>
    <row r="2" spans="1:5" ht="15.75" customHeight="1">
      <c r="A2" s="38" t="s">
        <v>162</v>
      </c>
      <c r="B2" s="49" t="s">
        <v>0</v>
      </c>
      <c r="C2" s="40" t="s">
        <v>163</v>
      </c>
      <c r="D2" s="41" t="s">
        <v>164</v>
      </c>
      <c r="E2" s="39" t="s">
        <v>165</v>
      </c>
    </row>
    <row r="3" spans="1:5" ht="15.75" customHeight="1">
      <c r="A3" s="38" t="s">
        <v>166</v>
      </c>
      <c r="B3" s="49" t="s">
        <v>0</v>
      </c>
      <c r="C3" s="40" t="s">
        <v>167</v>
      </c>
      <c r="D3" s="41" t="s">
        <v>168</v>
      </c>
      <c r="E3" s="39" t="s">
        <v>169</v>
      </c>
    </row>
    <row r="4" spans="1:5" ht="15.75" customHeight="1">
      <c r="A4" s="38" t="s">
        <v>170</v>
      </c>
      <c r="B4" s="49" t="s">
        <v>0</v>
      </c>
      <c r="C4" s="40" t="s">
        <v>171</v>
      </c>
      <c r="D4" s="41" t="s">
        <v>172</v>
      </c>
      <c r="E4" s="39" t="s">
        <v>173</v>
      </c>
    </row>
    <row r="5" spans="1:5" ht="15.75" customHeight="1">
      <c r="A5" s="38" t="s">
        <v>174</v>
      </c>
      <c r="B5" s="49" t="s">
        <v>0</v>
      </c>
      <c r="C5" s="42" t="s">
        <v>175</v>
      </c>
      <c r="D5" s="41" t="s">
        <v>176</v>
      </c>
      <c r="E5" s="39" t="s">
        <v>177</v>
      </c>
    </row>
    <row r="6" spans="1:5" ht="15.75" customHeight="1">
      <c r="A6" s="38" t="s">
        <v>178</v>
      </c>
      <c r="B6" s="49" t="s">
        <v>0</v>
      </c>
      <c r="C6" s="40" t="s">
        <v>179</v>
      </c>
      <c r="D6" s="41" t="s">
        <v>180</v>
      </c>
      <c r="E6" s="39" t="s">
        <v>181</v>
      </c>
    </row>
    <row r="7" spans="1:5" ht="15.75" customHeight="1">
      <c r="A7" s="38" t="s">
        <v>182</v>
      </c>
      <c r="B7" s="49" t="s">
        <v>0</v>
      </c>
      <c r="C7" s="42" t="s">
        <v>183</v>
      </c>
      <c r="D7" s="41" t="s">
        <v>184</v>
      </c>
      <c r="E7" s="39" t="s">
        <v>185</v>
      </c>
    </row>
    <row r="8" spans="1:5" ht="15.75" customHeight="1">
      <c r="A8" s="38" t="s">
        <v>186</v>
      </c>
      <c r="B8" s="49" t="s">
        <v>0</v>
      </c>
      <c r="C8" s="42" t="s">
        <v>187</v>
      </c>
      <c r="D8" s="41" t="s">
        <v>188</v>
      </c>
      <c r="E8" s="39" t="s">
        <v>189</v>
      </c>
    </row>
    <row r="9" spans="1:5" ht="15.75" customHeight="1">
      <c r="A9" s="38" t="s">
        <v>190</v>
      </c>
      <c r="B9" s="49" t="s">
        <v>0</v>
      </c>
      <c r="C9" s="42" t="s">
        <v>191</v>
      </c>
      <c r="D9" s="41" t="s">
        <v>192</v>
      </c>
      <c r="E9" s="39" t="s">
        <v>193</v>
      </c>
    </row>
    <row r="10" spans="1:5" ht="15.75" customHeight="1">
      <c r="A10" s="38" t="s">
        <v>194</v>
      </c>
      <c r="B10" s="49" t="s">
        <v>0</v>
      </c>
      <c r="C10" s="42" t="s">
        <v>195</v>
      </c>
      <c r="D10" s="41" t="s">
        <v>196</v>
      </c>
      <c r="E10" s="39" t="s">
        <v>197</v>
      </c>
    </row>
    <row r="11" spans="1:5" ht="15.75" customHeight="1">
      <c r="A11" s="38" t="s">
        <v>198</v>
      </c>
      <c r="B11" s="49" t="s">
        <v>0</v>
      </c>
      <c r="C11" s="42" t="s">
        <v>199</v>
      </c>
      <c r="D11" s="41" t="s">
        <v>200</v>
      </c>
      <c r="E11" s="39" t="s">
        <v>201</v>
      </c>
    </row>
    <row r="12" spans="1:5" ht="30" customHeight="1">
      <c r="A12" s="51" t="s">
        <v>1708</v>
      </c>
      <c r="B12" s="49" t="s">
        <v>202</v>
      </c>
      <c r="C12" s="40" t="s">
        <v>203</v>
      </c>
      <c r="D12" s="43" t="s">
        <v>204</v>
      </c>
      <c r="E12" s="39" t="s">
        <v>205</v>
      </c>
    </row>
    <row r="13" spans="1:5" ht="15.75" customHeight="1">
      <c r="A13" s="38" t="s">
        <v>206</v>
      </c>
      <c r="B13" s="49" t="s">
        <v>202</v>
      </c>
      <c r="C13" s="40" t="s">
        <v>207</v>
      </c>
      <c r="D13" s="43" t="s">
        <v>208</v>
      </c>
      <c r="E13" s="39" t="s">
        <v>209</v>
      </c>
    </row>
    <row r="14" spans="1:5" ht="15.75" customHeight="1">
      <c r="A14" s="38" t="s">
        <v>210</v>
      </c>
      <c r="B14" s="49" t="s">
        <v>202</v>
      </c>
      <c r="C14" s="42" t="s">
        <v>211</v>
      </c>
      <c r="D14" s="43" t="s">
        <v>212</v>
      </c>
      <c r="E14" s="39" t="s">
        <v>213</v>
      </c>
    </row>
    <row r="15" spans="1:5" ht="15.75" customHeight="1">
      <c r="A15" s="38" t="s">
        <v>214</v>
      </c>
      <c r="B15" s="49" t="s">
        <v>202</v>
      </c>
      <c r="C15" s="40" t="s">
        <v>215</v>
      </c>
      <c r="D15" s="43" t="s">
        <v>216</v>
      </c>
      <c r="E15" s="39" t="s">
        <v>217</v>
      </c>
    </row>
    <row r="16" spans="1:5" ht="15.75" customHeight="1">
      <c r="A16" s="38" t="s">
        <v>218</v>
      </c>
      <c r="B16" s="49" t="s">
        <v>202</v>
      </c>
      <c r="C16" s="40" t="s">
        <v>219</v>
      </c>
      <c r="D16" s="43" t="s">
        <v>220</v>
      </c>
      <c r="E16" s="39" t="s">
        <v>221</v>
      </c>
    </row>
    <row r="17" spans="1:5" ht="15.75" customHeight="1">
      <c r="A17" s="38" t="s">
        <v>222</v>
      </c>
      <c r="B17" s="39" t="s">
        <v>223</v>
      </c>
      <c r="C17" s="40" t="s">
        <v>224</v>
      </c>
      <c r="D17" s="52" t="s">
        <v>225</v>
      </c>
      <c r="E17" s="39" t="s">
        <v>226</v>
      </c>
    </row>
    <row r="18" spans="1:5" ht="15.75" customHeight="1">
      <c r="A18" s="38" t="s">
        <v>227</v>
      </c>
      <c r="B18" s="39" t="s">
        <v>223</v>
      </c>
      <c r="C18" s="42" t="s">
        <v>1711</v>
      </c>
      <c r="D18" s="52" t="s">
        <v>228</v>
      </c>
      <c r="E18" s="39" t="s">
        <v>229</v>
      </c>
    </row>
    <row r="19" spans="1:5" ht="15.75" customHeight="1">
      <c r="A19" s="38" t="s">
        <v>230</v>
      </c>
      <c r="B19" s="39" t="s">
        <v>223</v>
      </c>
      <c r="C19" s="42" t="s">
        <v>1709</v>
      </c>
      <c r="D19" s="52" t="s">
        <v>232</v>
      </c>
      <c r="E19" s="39" t="s">
        <v>233</v>
      </c>
    </row>
    <row r="20" spans="1:5" ht="15.75" customHeight="1">
      <c r="A20" s="38" t="s">
        <v>234</v>
      </c>
      <c r="B20" s="39" t="s">
        <v>223</v>
      </c>
      <c r="C20" s="42" t="s">
        <v>1710</v>
      </c>
      <c r="D20" s="52" t="s">
        <v>236</v>
      </c>
      <c r="E20" s="39" t="s">
        <v>237</v>
      </c>
    </row>
    <row r="21" spans="1:5" ht="15.75" customHeight="1">
      <c r="A21" s="38" t="s">
        <v>238</v>
      </c>
      <c r="B21" s="39" t="s">
        <v>223</v>
      </c>
      <c r="C21" s="42" t="s">
        <v>239</v>
      </c>
      <c r="D21" s="52" t="s">
        <v>240</v>
      </c>
      <c r="E21" s="39" t="s">
        <v>241</v>
      </c>
    </row>
    <row r="22" spans="1:5" ht="15.75" customHeight="1">
      <c r="A22" s="38" t="s">
        <v>242</v>
      </c>
      <c r="B22" s="39" t="s">
        <v>223</v>
      </c>
      <c r="C22" s="42" t="s">
        <v>243</v>
      </c>
      <c r="D22" s="52" t="s">
        <v>244</v>
      </c>
      <c r="E22" s="39" t="s">
        <v>245</v>
      </c>
    </row>
    <row r="23" spans="1:5" ht="15.75" customHeight="1">
      <c r="A23" s="38" t="s">
        <v>246</v>
      </c>
      <c r="B23" s="39" t="s">
        <v>223</v>
      </c>
      <c r="C23" s="40" t="s">
        <v>247</v>
      </c>
      <c r="D23" s="52" t="s">
        <v>248</v>
      </c>
      <c r="E23" s="39" t="s">
        <v>249</v>
      </c>
    </row>
    <row r="24" spans="1:5" ht="15.75" customHeight="1">
      <c r="A24" s="38" t="s">
        <v>250</v>
      </c>
      <c r="B24" s="39" t="s">
        <v>223</v>
      </c>
      <c r="C24" s="42" t="s">
        <v>251</v>
      </c>
      <c r="D24" s="52" t="s">
        <v>252</v>
      </c>
      <c r="E24" s="39" t="s">
        <v>253</v>
      </c>
    </row>
    <row r="25" spans="1:5" ht="15.75" customHeight="1">
      <c r="A25" s="38" t="s">
        <v>254</v>
      </c>
      <c r="B25" s="39" t="s">
        <v>223</v>
      </c>
      <c r="C25" s="42" t="s">
        <v>255</v>
      </c>
      <c r="D25" s="52" t="s">
        <v>256</v>
      </c>
      <c r="E25" s="39" t="s">
        <v>257</v>
      </c>
    </row>
    <row r="26" spans="1:5" ht="15.75" customHeight="1">
      <c r="A26" s="38" t="s">
        <v>258</v>
      </c>
      <c r="B26" s="39" t="s">
        <v>223</v>
      </c>
      <c r="C26" s="42" t="s">
        <v>259</v>
      </c>
      <c r="D26" s="52" t="s">
        <v>260</v>
      </c>
      <c r="E26" s="39" t="s">
        <v>261</v>
      </c>
    </row>
    <row r="27" spans="1:5" ht="15.75" customHeight="1">
      <c r="A27" s="38" t="s">
        <v>262</v>
      </c>
      <c r="B27" s="39" t="s">
        <v>223</v>
      </c>
      <c r="C27" s="42" t="s">
        <v>263</v>
      </c>
      <c r="D27" s="52" t="s">
        <v>264</v>
      </c>
      <c r="E27" s="39" t="s">
        <v>265</v>
      </c>
    </row>
    <row r="28" spans="1:5" ht="15.75" customHeight="1">
      <c r="A28" s="38" t="s">
        <v>266</v>
      </c>
      <c r="B28" s="39" t="s">
        <v>267</v>
      </c>
      <c r="C28" s="42" t="s">
        <v>268</v>
      </c>
      <c r="D28" s="41" t="s">
        <v>269</v>
      </c>
      <c r="E28" s="39" t="s">
        <v>270</v>
      </c>
    </row>
    <row r="29" spans="1:5" ht="15.75" customHeight="1">
      <c r="A29" s="38" t="s">
        <v>271</v>
      </c>
      <c r="B29" s="39" t="s">
        <v>267</v>
      </c>
      <c r="C29" s="42" t="s">
        <v>272</v>
      </c>
      <c r="D29" s="41" t="s">
        <v>273</v>
      </c>
      <c r="E29" s="39" t="s">
        <v>274</v>
      </c>
    </row>
    <row r="30" spans="1:5" ht="15.75" customHeight="1">
      <c r="A30" s="38" t="s">
        <v>275</v>
      </c>
      <c r="B30" s="39" t="s">
        <v>267</v>
      </c>
      <c r="C30" s="42" t="s">
        <v>276</v>
      </c>
      <c r="D30" s="41" t="s">
        <v>277</v>
      </c>
      <c r="E30" s="39" t="s">
        <v>278</v>
      </c>
    </row>
    <row r="31" spans="1:5" ht="15.75" customHeight="1">
      <c r="A31" s="38" t="s">
        <v>279</v>
      </c>
      <c r="B31" s="39" t="s">
        <v>267</v>
      </c>
      <c r="C31" s="42" t="s">
        <v>280</v>
      </c>
      <c r="D31" s="41" t="s">
        <v>281</v>
      </c>
      <c r="E31" s="39" t="s">
        <v>282</v>
      </c>
    </row>
    <row r="32" spans="1:5" ht="15.75" customHeight="1">
      <c r="A32" s="38" t="s">
        <v>283</v>
      </c>
      <c r="B32" s="39" t="s">
        <v>267</v>
      </c>
      <c r="C32" s="44" t="s">
        <v>284</v>
      </c>
      <c r="D32" s="41" t="s">
        <v>285</v>
      </c>
      <c r="E32" s="39" t="s">
        <v>286</v>
      </c>
    </row>
    <row r="33" spans="1:5" ht="15.75" customHeight="1">
      <c r="A33" s="45" t="s">
        <v>287</v>
      </c>
      <c r="B33" s="39" t="s">
        <v>267</v>
      </c>
      <c r="C33" s="44" t="s">
        <v>288</v>
      </c>
      <c r="D33" s="41" t="s">
        <v>289</v>
      </c>
      <c r="E33" s="39" t="s">
        <v>290</v>
      </c>
    </row>
    <row r="34" spans="1:5" ht="15.75" customHeight="1">
      <c r="A34" s="45" t="s">
        <v>291</v>
      </c>
      <c r="B34" s="39" t="s">
        <v>267</v>
      </c>
      <c r="C34" s="42" t="s">
        <v>292</v>
      </c>
      <c r="D34" s="41" t="s">
        <v>293</v>
      </c>
      <c r="E34" s="39" t="s">
        <v>294</v>
      </c>
    </row>
    <row r="35" spans="1:5" ht="15.75" customHeight="1">
      <c r="A35" s="45" t="s">
        <v>295</v>
      </c>
      <c r="B35" s="39" t="s">
        <v>267</v>
      </c>
      <c r="C35" s="42" t="s">
        <v>296</v>
      </c>
      <c r="D35" s="41" t="s">
        <v>297</v>
      </c>
      <c r="E35" s="39" t="s">
        <v>298</v>
      </c>
    </row>
    <row r="36" spans="1:5" ht="15.75">
      <c r="A36" s="38" t="s">
        <v>299</v>
      </c>
      <c r="B36" s="49" t="s">
        <v>300</v>
      </c>
      <c r="C36" s="44" t="s">
        <v>301</v>
      </c>
      <c r="D36" s="41" t="s">
        <v>302</v>
      </c>
      <c r="E36" s="39" t="s">
        <v>303</v>
      </c>
    </row>
    <row r="37" spans="1:5" ht="15.75">
      <c r="A37" s="38" t="s">
        <v>304</v>
      </c>
      <c r="B37" s="49" t="s">
        <v>300</v>
      </c>
      <c r="C37" s="42" t="s">
        <v>305</v>
      </c>
      <c r="D37" s="41" t="s">
        <v>306</v>
      </c>
      <c r="E37" s="39" t="s">
        <v>307</v>
      </c>
    </row>
    <row r="38" spans="1:5" ht="15.75">
      <c r="A38" s="38" t="s">
        <v>308</v>
      </c>
      <c r="B38" s="49" t="s">
        <v>300</v>
      </c>
      <c r="C38" s="42" t="s">
        <v>309</v>
      </c>
      <c r="D38" s="41" t="s">
        <v>310</v>
      </c>
      <c r="E38" s="39" t="s">
        <v>311</v>
      </c>
    </row>
    <row r="39" spans="1:5" ht="15.75">
      <c r="A39" s="38" t="s">
        <v>312</v>
      </c>
      <c r="B39" s="49" t="s">
        <v>300</v>
      </c>
      <c r="C39" s="40" t="s">
        <v>313</v>
      </c>
      <c r="D39" s="41" t="s">
        <v>314</v>
      </c>
      <c r="E39" s="39" t="s">
        <v>315</v>
      </c>
    </row>
    <row r="40" spans="1:5" ht="15.75">
      <c r="A40" s="46" t="s">
        <v>316</v>
      </c>
      <c r="B40" s="49" t="s">
        <v>300</v>
      </c>
      <c r="C40" s="42" t="s">
        <v>317</v>
      </c>
      <c r="D40" s="41" t="s">
        <v>318</v>
      </c>
      <c r="E40" s="39" t="s">
        <v>319</v>
      </c>
    </row>
    <row r="41" spans="1:5">
      <c r="A41" s="38" t="s">
        <v>320</v>
      </c>
      <c r="B41" s="39" t="s">
        <v>321</v>
      </c>
      <c r="C41" s="40" t="s">
        <v>322</v>
      </c>
      <c r="D41" s="41" t="s">
        <v>323</v>
      </c>
      <c r="E41" s="39" t="s">
        <v>324</v>
      </c>
    </row>
    <row r="42" spans="1:5">
      <c r="A42" s="38" t="s">
        <v>325</v>
      </c>
      <c r="B42" s="39" t="s">
        <v>321</v>
      </c>
      <c r="C42" s="40" t="s">
        <v>326</v>
      </c>
      <c r="D42" s="41" t="s">
        <v>327</v>
      </c>
      <c r="E42" s="39" t="s">
        <v>328</v>
      </c>
    </row>
    <row r="43" spans="1:5">
      <c r="A43" s="38" t="s">
        <v>329</v>
      </c>
      <c r="B43" s="39" t="s">
        <v>321</v>
      </c>
      <c r="C43" s="40" t="s">
        <v>330</v>
      </c>
      <c r="D43" s="41" t="s">
        <v>331</v>
      </c>
      <c r="E43" s="39" t="s">
        <v>332</v>
      </c>
    </row>
    <row r="44" spans="1:5">
      <c r="A44" s="38" t="s">
        <v>333</v>
      </c>
      <c r="B44" s="39" t="s">
        <v>321</v>
      </c>
      <c r="C44" s="44" t="s">
        <v>334</v>
      </c>
      <c r="D44" s="41" t="s">
        <v>335</v>
      </c>
      <c r="E44" s="39" t="s">
        <v>336</v>
      </c>
    </row>
    <row r="45" spans="1:5">
      <c r="A45" s="38" t="s">
        <v>337</v>
      </c>
      <c r="B45" s="39" t="s">
        <v>321</v>
      </c>
      <c r="C45" s="42" t="s">
        <v>338</v>
      </c>
      <c r="D45" s="41" t="s">
        <v>339</v>
      </c>
      <c r="E45" s="39" t="s">
        <v>340</v>
      </c>
    </row>
    <row r="46" spans="1:5">
      <c r="A46" s="38" t="s">
        <v>341</v>
      </c>
      <c r="B46" s="39" t="s">
        <v>321</v>
      </c>
      <c r="C46" s="42" t="s">
        <v>342</v>
      </c>
      <c r="D46" s="41" t="s">
        <v>343</v>
      </c>
      <c r="E46" s="39" t="s">
        <v>344</v>
      </c>
    </row>
    <row r="47" spans="1:5">
      <c r="A47" s="38" t="s">
        <v>345</v>
      </c>
      <c r="B47" s="39" t="s">
        <v>346</v>
      </c>
      <c r="C47" s="42" t="s">
        <v>347</v>
      </c>
      <c r="D47" s="41" t="s">
        <v>348</v>
      </c>
      <c r="E47" s="39" t="s">
        <v>349</v>
      </c>
    </row>
    <row r="48" spans="1:5">
      <c r="A48" s="38" t="s">
        <v>350</v>
      </c>
      <c r="B48" s="39" t="s">
        <v>346</v>
      </c>
      <c r="C48" s="42" t="s">
        <v>351</v>
      </c>
      <c r="D48" s="41" t="s">
        <v>352</v>
      </c>
      <c r="E48" s="39" t="s">
        <v>353</v>
      </c>
    </row>
    <row r="49" spans="1:5">
      <c r="A49" s="38" t="s">
        <v>354</v>
      </c>
      <c r="B49" s="39" t="s">
        <v>346</v>
      </c>
      <c r="C49" s="42" t="s">
        <v>355</v>
      </c>
      <c r="D49" s="41" t="s">
        <v>356</v>
      </c>
      <c r="E49" s="39" t="s">
        <v>357</v>
      </c>
    </row>
    <row r="50" spans="1:5">
      <c r="A50" s="38" t="s">
        <v>358</v>
      </c>
      <c r="B50" s="39" t="s">
        <v>346</v>
      </c>
      <c r="C50" s="42" t="s">
        <v>359</v>
      </c>
      <c r="D50" s="41" t="s">
        <v>360</v>
      </c>
      <c r="E50" s="39" t="s">
        <v>361</v>
      </c>
    </row>
    <row r="51" spans="1:5" s="34" customFormat="1" ht="15.75">
      <c r="A51" s="38" t="s">
        <v>362</v>
      </c>
      <c r="B51" s="49" t="s">
        <v>363</v>
      </c>
      <c r="C51" s="42" t="s">
        <v>364</v>
      </c>
      <c r="D51" s="41" t="s">
        <v>365</v>
      </c>
      <c r="E51" s="39" t="s">
        <v>366</v>
      </c>
    </row>
    <row r="52" spans="1:5" s="34" customFormat="1" ht="15.75">
      <c r="A52" s="38" t="s">
        <v>367</v>
      </c>
      <c r="B52" s="49" t="s">
        <v>363</v>
      </c>
      <c r="C52" s="42" t="s">
        <v>368</v>
      </c>
      <c r="D52" s="41" t="s">
        <v>369</v>
      </c>
      <c r="E52" s="39" t="s">
        <v>370</v>
      </c>
    </row>
    <row r="53" spans="1:5" s="34" customFormat="1" ht="15.75">
      <c r="A53" s="47" t="s">
        <v>371</v>
      </c>
      <c r="B53" s="49" t="s">
        <v>363</v>
      </c>
      <c r="C53" s="44" t="s">
        <v>372</v>
      </c>
      <c r="D53" s="41" t="s">
        <v>373</v>
      </c>
      <c r="E53" s="39" t="s">
        <v>374</v>
      </c>
    </row>
    <row r="54" spans="1:5" s="34" customFormat="1" ht="15.75">
      <c r="A54" s="38" t="s">
        <v>375</v>
      </c>
      <c r="B54" s="49" t="s">
        <v>363</v>
      </c>
      <c r="C54" s="40" t="s">
        <v>376</v>
      </c>
      <c r="D54" s="41" t="s">
        <v>377</v>
      </c>
      <c r="E54" s="39" t="s">
        <v>378</v>
      </c>
    </row>
    <row r="55" spans="1:5" s="34" customFormat="1" ht="15.75">
      <c r="A55" s="38" t="s">
        <v>379</v>
      </c>
      <c r="B55" s="49" t="s">
        <v>363</v>
      </c>
      <c r="C55" s="42" t="s">
        <v>380</v>
      </c>
      <c r="D55" s="41" t="s">
        <v>381</v>
      </c>
      <c r="E55" s="39" t="s">
        <v>382</v>
      </c>
    </row>
    <row r="56" spans="1:5" s="34" customFormat="1" ht="15.75">
      <c r="A56" s="38" t="s">
        <v>383</v>
      </c>
      <c r="B56" s="49" t="s">
        <v>363</v>
      </c>
      <c r="C56" s="40" t="s">
        <v>384</v>
      </c>
      <c r="D56" s="41" t="s">
        <v>385</v>
      </c>
      <c r="E56" s="39" t="s">
        <v>386</v>
      </c>
    </row>
    <row r="57" spans="1:5" s="34" customFormat="1" ht="15.75">
      <c r="A57" s="38" t="s">
        <v>387</v>
      </c>
      <c r="B57" s="49" t="s">
        <v>363</v>
      </c>
      <c r="C57" s="40" t="s">
        <v>388</v>
      </c>
      <c r="D57" s="41" t="s">
        <v>389</v>
      </c>
      <c r="E57" s="39" t="s">
        <v>390</v>
      </c>
    </row>
    <row r="58" spans="1:5" s="34" customFormat="1" ht="15.75">
      <c r="A58" s="38" t="s">
        <v>391</v>
      </c>
      <c r="B58" s="49" t="s">
        <v>363</v>
      </c>
      <c r="C58" s="42" t="s">
        <v>392</v>
      </c>
      <c r="D58" s="41" t="s">
        <v>393</v>
      </c>
      <c r="E58" s="39" t="s">
        <v>394</v>
      </c>
    </row>
    <row r="59" spans="1:5" s="34" customFormat="1" ht="15.75">
      <c r="A59" s="38" t="s">
        <v>395</v>
      </c>
      <c r="B59" s="49" t="s">
        <v>363</v>
      </c>
      <c r="C59" s="42" t="s">
        <v>396</v>
      </c>
      <c r="D59" s="41" t="s">
        <v>397</v>
      </c>
      <c r="E59" s="39" t="s">
        <v>398</v>
      </c>
    </row>
    <row r="60" spans="1:5" s="34" customFormat="1" ht="15.75">
      <c r="A60" s="45" t="s">
        <v>399</v>
      </c>
      <c r="B60" s="49" t="s">
        <v>363</v>
      </c>
      <c r="C60" s="42" t="s">
        <v>400</v>
      </c>
      <c r="D60" s="41" t="s">
        <v>401</v>
      </c>
      <c r="E60" s="39" t="s">
        <v>402</v>
      </c>
    </row>
    <row r="61" spans="1:5" ht="15.75">
      <c r="A61" s="38" t="s">
        <v>403</v>
      </c>
      <c r="B61" s="49" t="s">
        <v>404</v>
      </c>
      <c r="C61" s="40" t="s">
        <v>405</v>
      </c>
      <c r="D61" s="41" t="s">
        <v>406</v>
      </c>
      <c r="E61" s="39" t="s">
        <v>407</v>
      </c>
    </row>
    <row r="62" spans="1:5" ht="15.75">
      <c r="A62" s="38" t="s">
        <v>408</v>
      </c>
      <c r="B62" s="49" t="s">
        <v>404</v>
      </c>
      <c r="C62" s="40" t="s">
        <v>409</v>
      </c>
      <c r="D62" s="41" t="s">
        <v>410</v>
      </c>
      <c r="E62" s="39" t="s">
        <v>411</v>
      </c>
    </row>
    <row r="63" spans="1:5" ht="15.75">
      <c r="A63" s="38" t="s">
        <v>412</v>
      </c>
      <c r="B63" s="49" t="s">
        <v>404</v>
      </c>
      <c r="C63" s="40" t="s">
        <v>413</v>
      </c>
      <c r="D63" s="41" t="s">
        <v>414</v>
      </c>
      <c r="E63" s="39" t="s">
        <v>415</v>
      </c>
    </row>
    <row r="64" spans="1:5" ht="15.75">
      <c r="A64" s="38" t="s">
        <v>416</v>
      </c>
      <c r="B64" s="49" t="s">
        <v>404</v>
      </c>
      <c r="C64" s="44" t="s">
        <v>417</v>
      </c>
      <c r="D64" s="41" t="s">
        <v>418</v>
      </c>
      <c r="E64" s="39" t="s">
        <v>419</v>
      </c>
    </row>
    <row r="65" spans="1:5" ht="15.75">
      <c r="A65" s="38" t="s">
        <v>420</v>
      </c>
      <c r="B65" s="49" t="s">
        <v>404</v>
      </c>
      <c r="C65" s="42" t="s">
        <v>421</v>
      </c>
      <c r="D65" s="41" t="s">
        <v>422</v>
      </c>
      <c r="E65" s="39" t="s">
        <v>423</v>
      </c>
    </row>
    <row r="66" spans="1:5">
      <c r="A66" s="38" t="s">
        <v>424</v>
      </c>
      <c r="B66" s="39" t="s">
        <v>404</v>
      </c>
      <c r="C66" s="44" t="s">
        <v>425</v>
      </c>
      <c r="D66" s="41" t="s">
        <v>426</v>
      </c>
      <c r="E66" s="39" t="s">
        <v>427</v>
      </c>
    </row>
    <row r="67" spans="1:5" ht="15.75">
      <c r="A67" s="38" t="s">
        <v>428</v>
      </c>
      <c r="B67" s="49" t="s">
        <v>404</v>
      </c>
      <c r="C67" s="40" t="s">
        <v>429</v>
      </c>
      <c r="D67" s="41" t="s">
        <v>430</v>
      </c>
      <c r="E67" s="39" t="s">
        <v>431</v>
      </c>
    </row>
    <row r="68" spans="1:5" ht="15.75">
      <c r="A68" s="38" t="s">
        <v>432</v>
      </c>
      <c r="B68" s="49" t="s">
        <v>404</v>
      </c>
      <c r="C68" s="42" t="s">
        <v>433</v>
      </c>
      <c r="D68" s="41" t="s">
        <v>434</v>
      </c>
      <c r="E68" s="39" t="s">
        <v>435</v>
      </c>
    </row>
    <row r="69" spans="1:5" ht="15.75">
      <c r="A69" s="38" t="s">
        <v>436</v>
      </c>
      <c r="B69" s="49" t="s">
        <v>404</v>
      </c>
      <c r="C69" s="42" t="s">
        <v>437</v>
      </c>
      <c r="D69" s="41" t="s">
        <v>438</v>
      </c>
      <c r="E69" s="39" t="s">
        <v>439</v>
      </c>
    </row>
    <row r="70" spans="1:5" ht="15.75">
      <c r="A70" s="38" t="s">
        <v>440</v>
      </c>
      <c r="B70" s="49" t="s">
        <v>404</v>
      </c>
      <c r="C70" s="42" t="s">
        <v>441</v>
      </c>
      <c r="D70" s="41" t="s">
        <v>442</v>
      </c>
      <c r="E70" s="39" t="s">
        <v>443</v>
      </c>
    </row>
    <row r="71" spans="1:5" ht="15.75">
      <c r="A71" s="38" t="s">
        <v>444</v>
      </c>
      <c r="B71" s="49" t="s">
        <v>404</v>
      </c>
      <c r="C71" s="40" t="s">
        <v>445</v>
      </c>
      <c r="D71" s="41" t="s">
        <v>446</v>
      </c>
      <c r="E71" s="39" t="s">
        <v>447</v>
      </c>
    </row>
    <row r="72" spans="1:5">
      <c r="A72" s="38" t="s">
        <v>448</v>
      </c>
      <c r="B72" s="39" t="s">
        <v>404</v>
      </c>
      <c r="C72" s="42" t="s">
        <v>449</v>
      </c>
      <c r="D72" s="41" t="s">
        <v>450</v>
      </c>
      <c r="E72" s="39" t="s">
        <v>451</v>
      </c>
    </row>
    <row r="73" spans="1:5">
      <c r="A73" s="38" t="s">
        <v>452</v>
      </c>
      <c r="B73" s="39" t="s">
        <v>404</v>
      </c>
      <c r="C73" s="42" t="s">
        <v>453</v>
      </c>
      <c r="D73" s="41" t="s">
        <v>454</v>
      </c>
      <c r="E73" s="39" t="s">
        <v>455</v>
      </c>
    </row>
    <row r="74" spans="1:5">
      <c r="A74" s="38" t="s">
        <v>456</v>
      </c>
      <c r="B74" s="39" t="s">
        <v>404</v>
      </c>
      <c r="C74" s="44" t="s">
        <v>457</v>
      </c>
      <c r="D74" s="41" t="s">
        <v>458</v>
      </c>
      <c r="E74" s="39" t="s">
        <v>459</v>
      </c>
    </row>
    <row r="75" spans="1:5">
      <c r="A75" s="38" t="s">
        <v>333</v>
      </c>
      <c r="B75" s="39" t="s">
        <v>460</v>
      </c>
      <c r="C75" s="44" t="s">
        <v>334</v>
      </c>
      <c r="D75" s="41" t="s">
        <v>335</v>
      </c>
      <c r="E75" s="39" t="s">
        <v>461</v>
      </c>
    </row>
    <row r="76" spans="1:5">
      <c r="A76" s="38" t="s">
        <v>462</v>
      </c>
      <c r="B76" s="39" t="s">
        <v>460</v>
      </c>
      <c r="C76" s="42" t="s">
        <v>463</v>
      </c>
      <c r="D76" s="41" t="s">
        <v>464</v>
      </c>
      <c r="E76" s="39" t="s">
        <v>465</v>
      </c>
    </row>
    <row r="77" spans="1:5">
      <c r="A77" s="38" t="s">
        <v>466</v>
      </c>
      <c r="B77" s="39" t="s">
        <v>460</v>
      </c>
      <c r="C77" s="44" t="s">
        <v>467</v>
      </c>
      <c r="D77" s="43" t="s">
        <v>468</v>
      </c>
      <c r="E77" s="39" t="s">
        <v>469</v>
      </c>
    </row>
    <row r="78" spans="1:5">
      <c r="A78" s="48"/>
      <c r="B78" s="35"/>
      <c r="C78" s="35"/>
      <c r="D78" s="35"/>
      <c r="E78" s="35"/>
    </row>
    <row r="79" spans="1:5">
      <c r="A79" s="48"/>
      <c r="B79" s="35"/>
      <c r="C79" s="35"/>
      <c r="D79" s="35"/>
      <c r="E79" s="35"/>
    </row>
    <row r="80" spans="1:5">
      <c r="A80" s="48"/>
      <c r="B80" s="35"/>
      <c r="C80" s="35"/>
      <c r="D80" s="35"/>
      <c r="E80" s="35"/>
    </row>
    <row r="81" spans="1:2">
      <c r="A81" s="48"/>
    </row>
    <row r="82" spans="1:2">
      <c r="A82" s="48"/>
    </row>
    <row r="83" spans="1:2">
      <c r="A83" s="48"/>
    </row>
    <row r="84" spans="1:2">
      <c r="A84" s="48"/>
    </row>
    <row r="85" spans="1:2" ht="15.75">
      <c r="A85" s="48"/>
      <c r="B85" s="50"/>
    </row>
    <row r="86" spans="1:2" ht="15.75">
      <c r="A86" s="48"/>
      <c r="B86" s="50"/>
    </row>
    <row r="87" spans="1:2" ht="15.75">
      <c r="A87" s="48"/>
      <c r="B87" s="50"/>
    </row>
    <row r="88" spans="1:2" ht="15.75">
      <c r="A88" s="48"/>
      <c r="B88" s="50"/>
    </row>
    <row r="89" spans="1:2" ht="15.75">
      <c r="A89" s="48"/>
      <c r="B89" s="50"/>
    </row>
    <row r="90" spans="1:2">
      <c r="A90" s="48"/>
    </row>
    <row r="91" spans="1:2">
      <c r="A91" s="48"/>
    </row>
    <row r="92" spans="1:2">
      <c r="A92" s="48"/>
    </row>
    <row r="93" spans="1:2">
      <c r="A93" s="48"/>
    </row>
    <row r="94" spans="1:2">
      <c r="A94" s="48"/>
    </row>
    <row r="95" spans="1:2">
      <c r="A95" s="48"/>
    </row>
    <row r="96" spans="1:2">
      <c r="A96" s="48"/>
    </row>
    <row r="97" spans="1:1">
      <c r="A97" s="48"/>
    </row>
    <row r="98" spans="1:1">
      <c r="A98" s="48"/>
    </row>
    <row r="99" spans="1:1">
      <c r="A99" s="48"/>
    </row>
    <row r="100" spans="1:1">
      <c r="A100" s="48"/>
    </row>
    <row r="101" spans="1:1">
      <c r="A101" s="48"/>
    </row>
    <row r="102" spans="1:1">
      <c r="A102" s="48"/>
    </row>
    <row r="103" spans="1:1">
      <c r="A103" s="48"/>
    </row>
    <row r="104" spans="1:1">
      <c r="A104" s="48"/>
    </row>
    <row r="105" spans="1:1">
      <c r="A105" s="48"/>
    </row>
    <row r="106" spans="1:1">
      <c r="A106" s="48"/>
    </row>
    <row r="107" spans="1:1">
      <c r="A107" s="48"/>
    </row>
    <row r="108" spans="1:1">
      <c r="A108" s="48"/>
    </row>
    <row r="109" spans="1:1">
      <c r="A109" s="48"/>
    </row>
    <row r="110" spans="1:1">
      <c r="A110" s="48"/>
    </row>
    <row r="111" spans="1:1">
      <c r="A111" s="48"/>
    </row>
    <row r="112" spans="1:1">
      <c r="A112" s="48"/>
    </row>
    <row r="113" spans="1:1">
      <c r="A113" s="48"/>
    </row>
    <row r="114" spans="1:1">
      <c r="A114" s="48"/>
    </row>
    <row r="115" spans="1:1">
      <c r="A115" s="48"/>
    </row>
    <row r="116" spans="1:1">
      <c r="A116" s="48"/>
    </row>
    <row r="117" spans="1:1">
      <c r="A117" s="48"/>
    </row>
    <row r="118" spans="1:1">
      <c r="A118" s="48"/>
    </row>
    <row r="119" spans="1:1">
      <c r="A119" s="48"/>
    </row>
    <row r="120" spans="1:1">
      <c r="A120" s="48"/>
    </row>
    <row r="121" spans="1:1">
      <c r="A121" s="48"/>
    </row>
    <row r="122" spans="1:1">
      <c r="A122" s="48"/>
    </row>
    <row r="123" spans="1:1">
      <c r="A123" s="48"/>
    </row>
    <row r="124" spans="1:1">
      <c r="A124" s="48"/>
    </row>
    <row r="125" spans="1:1">
      <c r="A125" s="48"/>
    </row>
    <row r="126" spans="1:1">
      <c r="A126" s="48"/>
    </row>
    <row r="127" spans="1:1">
      <c r="A127" s="48"/>
    </row>
    <row r="128" spans="1:1">
      <c r="A128" s="48"/>
    </row>
    <row r="129" spans="1:1">
      <c r="A129" s="48"/>
    </row>
    <row r="130" spans="1:1">
      <c r="A130" s="48"/>
    </row>
    <row r="131" spans="1:1">
      <c r="A131" s="48"/>
    </row>
    <row r="132" spans="1:1">
      <c r="A132" s="48"/>
    </row>
    <row r="133" spans="1:1">
      <c r="A133" s="48"/>
    </row>
    <row r="134" spans="1:1">
      <c r="A134" s="48"/>
    </row>
    <row r="135" spans="1:1">
      <c r="A135" s="48"/>
    </row>
    <row r="136" spans="1:1">
      <c r="A136" s="48"/>
    </row>
    <row r="137" spans="1:1">
      <c r="A137" s="48"/>
    </row>
    <row r="138" spans="1:1">
      <c r="A138" s="48"/>
    </row>
    <row r="139" spans="1:1">
      <c r="A139" s="48"/>
    </row>
    <row r="140" spans="1:1">
      <c r="A140" s="48"/>
    </row>
    <row r="141" spans="1:1">
      <c r="A141" s="48"/>
    </row>
    <row r="142" spans="1:1">
      <c r="A142" s="48"/>
    </row>
    <row r="143" spans="1:1">
      <c r="A143" s="48"/>
    </row>
    <row r="144" spans="1:1">
      <c r="A144" s="48"/>
    </row>
    <row r="145" spans="1:1">
      <c r="A145" s="48"/>
    </row>
    <row r="146" spans="1:1">
      <c r="A146" s="48"/>
    </row>
    <row r="147" spans="1:1">
      <c r="A147" s="48"/>
    </row>
    <row r="148" spans="1:1">
      <c r="A148" s="48"/>
    </row>
    <row r="149" spans="1:1">
      <c r="A149" s="48"/>
    </row>
    <row r="150" spans="1:1">
      <c r="A150" s="48"/>
    </row>
    <row r="151" spans="1:1">
      <c r="A151" s="48"/>
    </row>
    <row r="152" spans="1:1">
      <c r="A152" s="48"/>
    </row>
    <row r="153" spans="1:1">
      <c r="A153" s="48"/>
    </row>
    <row r="154" spans="1:1">
      <c r="A154" s="48"/>
    </row>
    <row r="155" spans="1:1">
      <c r="A155" s="48"/>
    </row>
    <row r="156" spans="1:1">
      <c r="A156" s="48"/>
    </row>
    <row r="157" spans="1:1">
      <c r="A157" s="48"/>
    </row>
    <row r="158" spans="1:1">
      <c r="A158" s="48"/>
    </row>
    <row r="159" spans="1:1">
      <c r="A159" s="48"/>
    </row>
    <row r="160" spans="1:1">
      <c r="A160" s="48"/>
    </row>
    <row r="161" spans="1:1">
      <c r="A161" s="48"/>
    </row>
    <row r="162" spans="1:1">
      <c r="A162" s="48"/>
    </row>
    <row r="163" spans="1:1">
      <c r="A163" s="48"/>
    </row>
    <row r="164" spans="1:1">
      <c r="A164" s="48"/>
    </row>
    <row r="165" spans="1:1">
      <c r="A165" s="48"/>
    </row>
    <row r="166" spans="1:1">
      <c r="A166" s="48"/>
    </row>
    <row r="167" spans="1:1">
      <c r="A167" s="48"/>
    </row>
    <row r="168" spans="1:1">
      <c r="A168" s="48"/>
    </row>
    <row r="169" spans="1:1">
      <c r="A169" s="48"/>
    </row>
    <row r="170" spans="1:1">
      <c r="A170" s="48"/>
    </row>
    <row r="171" spans="1:1">
      <c r="A171" s="48"/>
    </row>
    <row r="172" spans="1:1">
      <c r="A172" s="48"/>
    </row>
    <row r="173" spans="1:1">
      <c r="A173" s="48"/>
    </row>
    <row r="174" spans="1:1">
      <c r="A174" s="48"/>
    </row>
    <row r="175" spans="1:1">
      <c r="A175" s="48"/>
    </row>
    <row r="176" spans="1:1">
      <c r="A176" s="48"/>
    </row>
    <row r="177" spans="1:1">
      <c r="A177" s="48"/>
    </row>
    <row r="178" spans="1:1">
      <c r="A178" s="48"/>
    </row>
    <row r="179" spans="1:1">
      <c r="A179" s="48"/>
    </row>
    <row r="180" spans="1:1">
      <c r="A180" s="48"/>
    </row>
    <row r="181" spans="1:1">
      <c r="A181" s="48"/>
    </row>
    <row r="182" spans="1:1">
      <c r="A182" s="48"/>
    </row>
    <row r="183" spans="1:1">
      <c r="A183" s="48"/>
    </row>
    <row r="184" spans="1:1">
      <c r="A184" s="48"/>
    </row>
    <row r="185" spans="1:1">
      <c r="A185" s="48"/>
    </row>
    <row r="186" spans="1:1">
      <c r="A186" s="48"/>
    </row>
    <row r="187" spans="1:1">
      <c r="A187" s="48"/>
    </row>
    <row r="188" spans="1:1">
      <c r="A188" s="48"/>
    </row>
    <row r="189" spans="1:1">
      <c r="A189" s="48"/>
    </row>
    <row r="190" spans="1:1">
      <c r="A190" s="48"/>
    </row>
    <row r="191" spans="1:1">
      <c r="A191" s="48"/>
    </row>
    <row r="192" spans="1:1">
      <c r="A192" s="48"/>
    </row>
    <row r="193" spans="1:1">
      <c r="A193" s="48"/>
    </row>
    <row r="194" spans="1:1">
      <c r="A194" s="48"/>
    </row>
    <row r="195" spans="1:1">
      <c r="A195" s="48"/>
    </row>
    <row r="196" spans="1:1">
      <c r="A196" s="48"/>
    </row>
    <row r="197" spans="1:1">
      <c r="A197" s="48"/>
    </row>
    <row r="198" spans="1:1">
      <c r="A198" s="48"/>
    </row>
    <row r="199" spans="1:1">
      <c r="A199" s="48"/>
    </row>
    <row r="200" spans="1:1">
      <c r="A200" s="48"/>
    </row>
    <row r="201" spans="1:1">
      <c r="A201" s="48"/>
    </row>
    <row r="202" spans="1:1">
      <c r="A202" s="48"/>
    </row>
    <row r="203" spans="1:1">
      <c r="A203" s="48"/>
    </row>
    <row r="204" spans="1:1">
      <c r="A204" s="48"/>
    </row>
    <row r="205" spans="1:1">
      <c r="A205" s="48"/>
    </row>
    <row r="206" spans="1:1">
      <c r="A206" s="48"/>
    </row>
    <row r="207" spans="1:1">
      <c r="A207" s="48"/>
    </row>
    <row r="208" spans="1:1">
      <c r="A208" s="48"/>
    </row>
    <row r="209" spans="1:1">
      <c r="A209" s="48"/>
    </row>
    <row r="210" spans="1:1">
      <c r="A210" s="48"/>
    </row>
    <row r="211" spans="1:1">
      <c r="A211" s="48"/>
    </row>
    <row r="212" spans="1:1">
      <c r="A212" s="48"/>
    </row>
    <row r="213" spans="1:1">
      <c r="A213" s="48"/>
    </row>
    <row r="214" spans="1:1">
      <c r="A214" s="48"/>
    </row>
    <row r="215" spans="1:1">
      <c r="A215" s="48"/>
    </row>
    <row r="216" spans="1:1">
      <c r="A216" s="48"/>
    </row>
    <row r="217" spans="1:1">
      <c r="A217" s="48"/>
    </row>
    <row r="218" spans="1:1">
      <c r="A218" s="48"/>
    </row>
    <row r="219" spans="1:1">
      <c r="A219" s="48"/>
    </row>
    <row r="220" spans="1:1">
      <c r="A220" s="48"/>
    </row>
    <row r="221" spans="1:1">
      <c r="A221" s="48"/>
    </row>
    <row r="222" spans="1:1">
      <c r="A222" s="48"/>
    </row>
    <row r="223" spans="1:1">
      <c r="A223" s="48"/>
    </row>
    <row r="224" spans="1:1">
      <c r="A224" s="48"/>
    </row>
    <row r="225" spans="1:1">
      <c r="A225" s="48"/>
    </row>
    <row r="226" spans="1:1">
      <c r="A226" s="48"/>
    </row>
    <row r="227" spans="1:1">
      <c r="A227" s="48"/>
    </row>
    <row r="228" spans="1:1">
      <c r="A228" s="48"/>
    </row>
    <row r="229" spans="1:1">
      <c r="A229" s="48"/>
    </row>
    <row r="230" spans="1:1">
      <c r="A230" s="48"/>
    </row>
    <row r="231" spans="1:1">
      <c r="A231" s="48"/>
    </row>
    <row r="232" spans="1:1">
      <c r="A232" s="48"/>
    </row>
    <row r="233" spans="1:1">
      <c r="A233" s="48"/>
    </row>
    <row r="234" spans="1:1">
      <c r="A234" s="48"/>
    </row>
    <row r="235" spans="1:1">
      <c r="A235" s="48"/>
    </row>
    <row r="236" spans="1:1">
      <c r="A236" s="48"/>
    </row>
    <row r="237" spans="1:1">
      <c r="A237" s="48"/>
    </row>
    <row r="238" spans="1:1">
      <c r="A238" s="48"/>
    </row>
    <row r="239" spans="1:1">
      <c r="A239" s="48"/>
    </row>
    <row r="240" spans="1:1">
      <c r="A240" s="48"/>
    </row>
    <row r="241" spans="1:1">
      <c r="A241" s="48"/>
    </row>
    <row r="242" spans="1:1">
      <c r="A242" s="48"/>
    </row>
    <row r="243" spans="1:1">
      <c r="A243" s="48"/>
    </row>
    <row r="244" spans="1:1">
      <c r="A244" s="48"/>
    </row>
    <row r="245" spans="1:1">
      <c r="A245" s="48"/>
    </row>
    <row r="246" spans="1:1">
      <c r="A246" s="48"/>
    </row>
    <row r="247" spans="1:1">
      <c r="A247" s="48"/>
    </row>
    <row r="248" spans="1:1">
      <c r="A248" s="48"/>
    </row>
    <row r="249" spans="1:1">
      <c r="A249" s="48"/>
    </row>
    <row r="250" spans="1:1">
      <c r="A250" s="48"/>
    </row>
    <row r="251" spans="1:1">
      <c r="A251" s="48"/>
    </row>
    <row r="252" spans="1:1">
      <c r="A252" s="48"/>
    </row>
    <row r="253" spans="1:1">
      <c r="A253" s="48"/>
    </row>
    <row r="254" spans="1:1">
      <c r="A254" s="48"/>
    </row>
    <row r="255" spans="1:1">
      <c r="A255" s="48"/>
    </row>
    <row r="256" spans="1:1">
      <c r="A256" s="48"/>
    </row>
    <row r="257" spans="1:1">
      <c r="A257" s="48"/>
    </row>
    <row r="258" spans="1:1">
      <c r="A258" s="48"/>
    </row>
    <row r="259" spans="1:1">
      <c r="A259" s="48"/>
    </row>
    <row r="260" spans="1:1">
      <c r="A260" s="48"/>
    </row>
    <row r="261" spans="1:1">
      <c r="A261" s="48"/>
    </row>
    <row r="262" spans="1:1">
      <c r="A262" s="48"/>
    </row>
    <row r="263" spans="1:1">
      <c r="A263" s="48"/>
    </row>
    <row r="264" spans="1:1">
      <c r="A264" s="48"/>
    </row>
    <row r="265" spans="1:1">
      <c r="A265" s="48"/>
    </row>
    <row r="266" spans="1:1">
      <c r="A266" s="48"/>
    </row>
    <row r="267" spans="1:1">
      <c r="A267" s="48"/>
    </row>
    <row r="268" spans="1:1">
      <c r="A268" s="48"/>
    </row>
    <row r="269" spans="1:1">
      <c r="A269" s="48"/>
    </row>
    <row r="270" spans="1:1">
      <c r="A270" s="48"/>
    </row>
    <row r="271" spans="1:1">
      <c r="A271" s="48"/>
    </row>
    <row r="272" spans="1:1">
      <c r="A272" s="48"/>
    </row>
    <row r="273" spans="1:1">
      <c r="A273" s="48"/>
    </row>
    <row r="274" spans="1:1">
      <c r="A274" s="48"/>
    </row>
    <row r="275" spans="1:1">
      <c r="A275" s="48"/>
    </row>
    <row r="276" spans="1:1">
      <c r="A276" s="48"/>
    </row>
    <row r="277" spans="1:1">
      <c r="A277" s="48"/>
    </row>
    <row r="278" spans="1:1">
      <c r="A278" s="48"/>
    </row>
    <row r="279" spans="1:1">
      <c r="A279" s="48"/>
    </row>
    <row r="280" spans="1:1">
      <c r="A280" s="48"/>
    </row>
    <row r="281" spans="1:1">
      <c r="A281" s="48"/>
    </row>
    <row r="282" spans="1:1">
      <c r="A282" s="48"/>
    </row>
    <row r="283" spans="1:1">
      <c r="A283" s="48"/>
    </row>
    <row r="284" spans="1:1">
      <c r="A284" s="48"/>
    </row>
    <row r="285" spans="1:1">
      <c r="A285" s="48"/>
    </row>
    <row r="286" spans="1:1">
      <c r="A286" s="48"/>
    </row>
    <row r="287" spans="1:1">
      <c r="A287" s="48"/>
    </row>
    <row r="288" spans="1:1">
      <c r="A288" s="48"/>
    </row>
    <row r="289" spans="1:1">
      <c r="A289" s="48"/>
    </row>
    <row r="290" spans="1:1">
      <c r="A290" s="48"/>
    </row>
    <row r="291" spans="1:1">
      <c r="A291" s="48"/>
    </row>
    <row r="292" spans="1:1">
      <c r="A292" s="48"/>
    </row>
    <row r="293" spans="1:1">
      <c r="A293" s="48"/>
    </row>
    <row r="294" spans="1:1">
      <c r="A294" s="48"/>
    </row>
    <row r="295" spans="1:1">
      <c r="A295" s="48"/>
    </row>
    <row r="296" spans="1:1">
      <c r="A296" s="48"/>
    </row>
    <row r="297" spans="1:1">
      <c r="A297" s="48"/>
    </row>
    <row r="298" spans="1:1">
      <c r="A298" s="48"/>
    </row>
    <row r="299" spans="1:1">
      <c r="A299" s="48"/>
    </row>
    <row r="300" spans="1:1">
      <c r="A300" s="48"/>
    </row>
    <row r="301" spans="1:1">
      <c r="A301" s="48"/>
    </row>
    <row r="302" spans="1:1">
      <c r="A302" s="48"/>
    </row>
    <row r="303" spans="1:1">
      <c r="A303" s="48"/>
    </row>
    <row r="304" spans="1:1">
      <c r="A304" s="48"/>
    </row>
    <row r="305" spans="1:1">
      <c r="A305" s="48"/>
    </row>
    <row r="306" spans="1:1">
      <c r="A306" s="48"/>
    </row>
    <row r="307" spans="1:1">
      <c r="A307" s="48"/>
    </row>
    <row r="308" spans="1:1">
      <c r="A308" s="48"/>
    </row>
    <row r="309" spans="1:1">
      <c r="A309" s="48"/>
    </row>
    <row r="310" spans="1:1">
      <c r="A310" s="48"/>
    </row>
    <row r="311" spans="1:1">
      <c r="A311" s="48"/>
    </row>
    <row r="312" spans="1:1">
      <c r="A312" s="48"/>
    </row>
    <row r="313" spans="1:1">
      <c r="A313" s="48"/>
    </row>
    <row r="314" spans="1:1">
      <c r="A314" s="48"/>
    </row>
    <row r="315" spans="1:1">
      <c r="A315" s="48"/>
    </row>
    <row r="316" spans="1:1">
      <c r="A316" s="48"/>
    </row>
    <row r="317" spans="1:1">
      <c r="A317" s="48"/>
    </row>
    <row r="318" spans="1:1">
      <c r="A318" s="48"/>
    </row>
    <row r="319" spans="1:1">
      <c r="A319" s="48"/>
    </row>
    <row r="320" spans="1:1">
      <c r="A320" s="48"/>
    </row>
    <row r="321" spans="1:1">
      <c r="A321" s="48"/>
    </row>
    <row r="322" spans="1:1">
      <c r="A322" s="48"/>
    </row>
    <row r="323" spans="1:1">
      <c r="A323" s="48"/>
    </row>
    <row r="324" spans="1:1">
      <c r="A324" s="48"/>
    </row>
    <row r="325" spans="1:1">
      <c r="A325" s="48"/>
    </row>
    <row r="326" spans="1:1">
      <c r="A326" s="48"/>
    </row>
    <row r="327" spans="1:1">
      <c r="A327" s="48"/>
    </row>
    <row r="328" spans="1:1">
      <c r="A328" s="48"/>
    </row>
    <row r="329" spans="1:1">
      <c r="A329" s="48"/>
    </row>
    <row r="330" spans="1:1">
      <c r="A330" s="48"/>
    </row>
    <row r="331" spans="1:1">
      <c r="A331" s="48"/>
    </row>
    <row r="332" spans="1:1">
      <c r="A332" s="48"/>
    </row>
    <row r="333" spans="1:1">
      <c r="A333" s="48"/>
    </row>
    <row r="334" spans="1:1">
      <c r="A334" s="48"/>
    </row>
    <row r="335" spans="1:1">
      <c r="A335" s="48"/>
    </row>
    <row r="336" spans="1:1">
      <c r="A336" s="48"/>
    </row>
    <row r="337" spans="1:1">
      <c r="A337" s="48"/>
    </row>
    <row r="338" spans="1:1">
      <c r="A338" s="48"/>
    </row>
    <row r="339" spans="1:1">
      <c r="A339" s="48"/>
    </row>
    <row r="340" spans="1:1">
      <c r="A340" s="48"/>
    </row>
    <row r="341" spans="1:1">
      <c r="A341" s="48"/>
    </row>
    <row r="342" spans="1:1">
      <c r="A342" s="48"/>
    </row>
    <row r="343" spans="1:1">
      <c r="A343" s="48"/>
    </row>
    <row r="344" spans="1:1">
      <c r="A344" s="48"/>
    </row>
    <row r="345" spans="1:1">
      <c r="A345" s="48"/>
    </row>
    <row r="346" spans="1:1">
      <c r="A346" s="48"/>
    </row>
    <row r="347" spans="1:1">
      <c r="A347" s="48"/>
    </row>
    <row r="348" spans="1:1">
      <c r="A348" s="48"/>
    </row>
    <row r="349" spans="1:1">
      <c r="A349" s="48"/>
    </row>
    <row r="350" spans="1:1">
      <c r="A350" s="48"/>
    </row>
    <row r="351" spans="1:1">
      <c r="A351" s="48"/>
    </row>
    <row r="352" spans="1:1">
      <c r="A352" s="48"/>
    </row>
    <row r="353" spans="1:1">
      <c r="A353" s="48"/>
    </row>
    <row r="354" spans="1:1">
      <c r="A354" s="48"/>
    </row>
    <row r="355" spans="1:1">
      <c r="A355" s="48"/>
    </row>
    <row r="356" spans="1:1">
      <c r="A356" s="48"/>
    </row>
    <row r="357" spans="1:1">
      <c r="A357" s="48"/>
    </row>
    <row r="358" spans="1:1">
      <c r="A358" s="48"/>
    </row>
    <row r="359" spans="1:1">
      <c r="A359" s="48"/>
    </row>
    <row r="360" spans="1:1">
      <c r="A360" s="48"/>
    </row>
    <row r="361" spans="1:1">
      <c r="A361" s="48"/>
    </row>
    <row r="362" spans="1:1">
      <c r="A362" s="48"/>
    </row>
    <row r="363" spans="1:1">
      <c r="A363" s="48"/>
    </row>
    <row r="364" spans="1:1">
      <c r="A364" s="48"/>
    </row>
    <row r="365" spans="1:1">
      <c r="A365" s="48"/>
    </row>
    <row r="366" spans="1:1">
      <c r="A366" s="48"/>
    </row>
    <row r="367" spans="1:1">
      <c r="A367" s="48"/>
    </row>
    <row r="368" spans="1:1">
      <c r="A368" s="48"/>
    </row>
    <row r="369" spans="1:1">
      <c r="A369" s="48"/>
    </row>
    <row r="370" spans="1:1">
      <c r="A370" s="48"/>
    </row>
    <row r="371" spans="1:1">
      <c r="A371" s="48"/>
    </row>
    <row r="372" spans="1:1">
      <c r="A372" s="48"/>
    </row>
    <row r="373" spans="1:1">
      <c r="A373" s="48"/>
    </row>
    <row r="374" spans="1:1">
      <c r="A374" s="48"/>
    </row>
    <row r="375" spans="1:1">
      <c r="A375" s="48"/>
    </row>
    <row r="376" spans="1:1">
      <c r="A376" s="48"/>
    </row>
    <row r="377" spans="1:1">
      <c r="A377" s="48"/>
    </row>
    <row r="378" spans="1:1">
      <c r="A378" s="48"/>
    </row>
    <row r="379" spans="1:1">
      <c r="A379" s="48"/>
    </row>
    <row r="380" spans="1:1">
      <c r="A380" s="48"/>
    </row>
    <row r="381" spans="1:1">
      <c r="A381" s="48"/>
    </row>
    <row r="382" spans="1:1">
      <c r="A382" s="48"/>
    </row>
    <row r="383" spans="1:1">
      <c r="A383" s="48"/>
    </row>
    <row r="384" spans="1:1">
      <c r="A384" s="48"/>
    </row>
    <row r="385" spans="1:1">
      <c r="A385" s="48"/>
    </row>
    <row r="386" spans="1:1">
      <c r="A386" s="48"/>
    </row>
    <row r="387" spans="1:1">
      <c r="A387" s="48"/>
    </row>
    <row r="388" spans="1:1">
      <c r="A388" s="48"/>
    </row>
    <row r="389" spans="1:1">
      <c r="A389" s="48"/>
    </row>
    <row r="390" spans="1:1">
      <c r="A390" s="48"/>
    </row>
    <row r="391" spans="1:1">
      <c r="A391" s="48"/>
    </row>
    <row r="392" spans="1:1">
      <c r="A392" s="48"/>
    </row>
    <row r="393" spans="1:1">
      <c r="A393" s="48"/>
    </row>
    <row r="394" spans="1:1">
      <c r="A394" s="48"/>
    </row>
    <row r="395" spans="1:1">
      <c r="A395" s="48"/>
    </row>
    <row r="396" spans="1:1">
      <c r="A396" s="48"/>
    </row>
    <row r="397" spans="1:1">
      <c r="A397" s="48"/>
    </row>
    <row r="398" spans="1:1">
      <c r="A398" s="48"/>
    </row>
    <row r="399" spans="1:1">
      <c r="A399" s="48"/>
    </row>
    <row r="400" spans="1:1">
      <c r="A400" s="48"/>
    </row>
    <row r="401" spans="1:1">
      <c r="A401" s="48"/>
    </row>
    <row r="402" spans="1:1">
      <c r="A402" s="48"/>
    </row>
    <row r="403" spans="1:1">
      <c r="A403" s="48"/>
    </row>
    <row r="404" spans="1:1">
      <c r="A404" s="48"/>
    </row>
    <row r="405" spans="1:1">
      <c r="A405" s="48"/>
    </row>
    <row r="406" spans="1:1">
      <c r="A406" s="48"/>
    </row>
    <row r="407" spans="1:1">
      <c r="A407" s="48"/>
    </row>
    <row r="408" spans="1:1">
      <c r="A408" s="48"/>
    </row>
    <row r="409" spans="1:1">
      <c r="A409" s="48"/>
    </row>
    <row r="410" spans="1:1">
      <c r="A410" s="48"/>
    </row>
    <row r="411" spans="1:1">
      <c r="A411" s="48"/>
    </row>
    <row r="412" spans="1:1">
      <c r="A412" s="48"/>
    </row>
    <row r="413" spans="1:1">
      <c r="A413" s="48"/>
    </row>
    <row r="414" spans="1:1">
      <c r="A414" s="48"/>
    </row>
    <row r="415" spans="1:1">
      <c r="A415" s="48"/>
    </row>
    <row r="416" spans="1:1">
      <c r="A416" s="48"/>
    </row>
    <row r="417" spans="1:1">
      <c r="A417" s="48"/>
    </row>
    <row r="418" spans="1:1">
      <c r="A418" s="48"/>
    </row>
    <row r="419" spans="1:1">
      <c r="A419" s="48"/>
    </row>
    <row r="420" spans="1:1">
      <c r="A420" s="48"/>
    </row>
    <row r="421" spans="1:1">
      <c r="A421" s="48"/>
    </row>
    <row r="422" spans="1:1">
      <c r="A422" s="48"/>
    </row>
    <row r="423" spans="1:1">
      <c r="A423" s="48"/>
    </row>
    <row r="424" spans="1:1">
      <c r="A424" s="48"/>
    </row>
    <row r="425" spans="1:1">
      <c r="A425" s="48"/>
    </row>
    <row r="426" spans="1:1">
      <c r="A426" s="48"/>
    </row>
    <row r="427" spans="1:1">
      <c r="A427" s="48"/>
    </row>
    <row r="428" spans="1:1">
      <c r="A428" s="48"/>
    </row>
    <row r="429" spans="1:1">
      <c r="A429" s="48"/>
    </row>
    <row r="430" spans="1:1">
      <c r="A430" s="48"/>
    </row>
    <row r="431" spans="1:1">
      <c r="A431" s="48"/>
    </row>
    <row r="432" spans="1:1">
      <c r="A432" s="48"/>
    </row>
    <row r="433" spans="1:1">
      <c r="A433" s="48"/>
    </row>
    <row r="434" spans="1:1">
      <c r="A434" s="48"/>
    </row>
    <row r="435" spans="1:1">
      <c r="A435" s="48"/>
    </row>
    <row r="436" spans="1:1">
      <c r="A436" s="48"/>
    </row>
    <row r="437" spans="1:1">
      <c r="A437" s="48"/>
    </row>
    <row r="438" spans="1:1">
      <c r="A438" s="48"/>
    </row>
    <row r="439" spans="1:1">
      <c r="A439" s="48"/>
    </row>
    <row r="440" spans="1:1">
      <c r="A440" s="48"/>
    </row>
    <row r="441" spans="1:1">
      <c r="A441" s="48"/>
    </row>
    <row r="442" spans="1:1">
      <c r="A442" s="48"/>
    </row>
    <row r="443" spans="1:1">
      <c r="A443" s="48"/>
    </row>
    <row r="444" spans="1:1">
      <c r="A444" s="48"/>
    </row>
    <row r="445" spans="1:1">
      <c r="A445" s="48"/>
    </row>
    <row r="446" spans="1:1">
      <c r="A446" s="48"/>
    </row>
    <row r="447" spans="1:1">
      <c r="A447" s="48"/>
    </row>
    <row r="448" spans="1:1">
      <c r="A448" s="48"/>
    </row>
    <row r="449" spans="1:1">
      <c r="A449" s="48"/>
    </row>
    <row r="450" spans="1:1">
      <c r="A450" s="48"/>
    </row>
    <row r="451" spans="1:1">
      <c r="A451" s="48"/>
    </row>
    <row r="452" spans="1:1">
      <c r="A452" s="48"/>
    </row>
    <row r="453" spans="1:1">
      <c r="A453" s="48"/>
    </row>
    <row r="454" spans="1:1">
      <c r="A454" s="48"/>
    </row>
    <row r="455" spans="1:1">
      <c r="A455" s="48"/>
    </row>
    <row r="456" spans="1:1">
      <c r="A456" s="48"/>
    </row>
    <row r="457" spans="1:1">
      <c r="A457" s="48"/>
    </row>
    <row r="458" spans="1:1">
      <c r="A458" s="48"/>
    </row>
    <row r="459" spans="1:1">
      <c r="A459" s="48"/>
    </row>
    <row r="460" spans="1:1">
      <c r="A460" s="48"/>
    </row>
    <row r="461" spans="1:1">
      <c r="A461" s="48"/>
    </row>
    <row r="462" spans="1:1">
      <c r="A462" s="48"/>
    </row>
    <row r="463" spans="1:1">
      <c r="A463" s="48"/>
    </row>
    <row r="464" spans="1:1">
      <c r="A464" s="48"/>
    </row>
    <row r="465" spans="1:1">
      <c r="A465" s="48"/>
    </row>
    <row r="466" spans="1:1">
      <c r="A466" s="48"/>
    </row>
    <row r="467" spans="1:1">
      <c r="A467" s="48"/>
    </row>
    <row r="468" spans="1:1">
      <c r="A468" s="48"/>
    </row>
    <row r="469" spans="1:1">
      <c r="A469" s="48"/>
    </row>
    <row r="470" spans="1:1">
      <c r="A470" s="48"/>
    </row>
    <row r="471" spans="1:1">
      <c r="A471" s="48"/>
    </row>
    <row r="472" spans="1:1">
      <c r="A472" s="48"/>
    </row>
    <row r="473" spans="1:1">
      <c r="A473" s="48"/>
    </row>
    <row r="474" spans="1:1">
      <c r="A474" s="48"/>
    </row>
    <row r="475" spans="1:1">
      <c r="A475" s="48"/>
    </row>
    <row r="476" spans="1:1">
      <c r="A476" s="48"/>
    </row>
    <row r="477" spans="1:1">
      <c r="A477" s="48"/>
    </row>
    <row r="478" spans="1:1">
      <c r="A478" s="48"/>
    </row>
    <row r="479" spans="1:1">
      <c r="A479" s="48"/>
    </row>
    <row r="480" spans="1:1">
      <c r="A480" s="48"/>
    </row>
    <row r="481" spans="1:1">
      <c r="A481" s="48"/>
    </row>
    <row r="482" spans="1:1">
      <c r="A482" s="48"/>
    </row>
    <row r="483" spans="1:1">
      <c r="A483" s="48"/>
    </row>
    <row r="484" spans="1:1">
      <c r="A484" s="48"/>
    </row>
    <row r="485" spans="1:1">
      <c r="A485" s="48"/>
    </row>
    <row r="486" spans="1:1">
      <c r="A486" s="48"/>
    </row>
    <row r="487" spans="1:1">
      <c r="A487" s="48"/>
    </row>
    <row r="488" spans="1:1">
      <c r="A488" s="48"/>
    </row>
    <row r="489" spans="1:1">
      <c r="A489" s="48"/>
    </row>
    <row r="490" spans="1:1">
      <c r="A490" s="48"/>
    </row>
    <row r="491" spans="1:1">
      <c r="A491" s="48"/>
    </row>
    <row r="492" spans="1:1">
      <c r="A492" s="48"/>
    </row>
    <row r="493" spans="1:1">
      <c r="A493" s="48"/>
    </row>
    <row r="494" spans="1:1">
      <c r="A494" s="48"/>
    </row>
    <row r="495" spans="1:1">
      <c r="A495" s="48"/>
    </row>
    <row r="496" spans="1:1">
      <c r="A496" s="48"/>
    </row>
    <row r="497" spans="1:1">
      <c r="A497" s="48"/>
    </row>
    <row r="498" spans="1:1">
      <c r="A498" s="48"/>
    </row>
    <row r="499" spans="1:1">
      <c r="A499" s="48"/>
    </row>
    <row r="500" spans="1:1">
      <c r="A500" s="48"/>
    </row>
    <row r="501" spans="1:1">
      <c r="A501" s="48"/>
    </row>
    <row r="502" spans="1:1">
      <c r="A502" s="48"/>
    </row>
    <row r="503" spans="1:1">
      <c r="A503" s="48"/>
    </row>
    <row r="504" spans="1:1">
      <c r="A504" s="48"/>
    </row>
    <row r="505" spans="1:1">
      <c r="A505" s="48"/>
    </row>
    <row r="506" spans="1:1">
      <c r="A506" s="48"/>
    </row>
    <row r="507" spans="1:1">
      <c r="A507" s="48"/>
    </row>
    <row r="508" spans="1:1">
      <c r="A508" s="48"/>
    </row>
    <row r="509" spans="1:1">
      <c r="A509" s="48"/>
    </row>
    <row r="510" spans="1:1">
      <c r="A510" s="48"/>
    </row>
    <row r="511" spans="1:1">
      <c r="A511" s="48"/>
    </row>
    <row r="512" spans="1:1">
      <c r="A512" s="48"/>
    </row>
    <row r="513" spans="1:1">
      <c r="A513" s="48"/>
    </row>
    <row r="514" spans="1:1">
      <c r="A514" s="48"/>
    </row>
    <row r="515" spans="1:1">
      <c r="A515" s="48"/>
    </row>
    <row r="516" spans="1:1">
      <c r="A516" s="48"/>
    </row>
    <row r="517" spans="1:1">
      <c r="A517" s="48"/>
    </row>
    <row r="518" spans="1:1">
      <c r="A518" s="48"/>
    </row>
    <row r="519" spans="1:1">
      <c r="A519" s="48"/>
    </row>
    <row r="520" spans="1:1">
      <c r="A520" s="48"/>
    </row>
    <row r="521" spans="1:1">
      <c r="A521" s="48"/>
    </row>
    <row r="522" spans="1:1">
      <c r="A522" s="48"/>
    </row>
    <row r="523" spans="1:1">
      <c r="A523" s="48"/>
    </row>
    <row r="524" spans="1:1">
      <c r="A524" s="48"/>
    </row>
    <row r="525" spans="1:1">
      <c r="A525" s="48"/>
    </row>
    <row r="526" spans="1:1">
      <c r="A526" s="48"/>
    </row>
    <row r="527" spans="1:1">
      <c r="A527" s="48"/>
    </row>
    <row r="528" spans="1:1">
      <c r="A528" s="48"/>
    </row>
    <row r="529" spans="1:1">
      <c r="A529" s="48"/>
    </row>
    <row r="530" spans="1:1">
      <c r="A530" s="48"/>
    </row>
    <row r="531" spans="1:1">
      <c r="A531" s="48"/>
    </row>
    <row r="532" spans="1:1">
      <c r="A532" s="48"/>
    </row>
    <row r="533" spans="1:1">
      <c r="A533" s="48"/>
    </row>
    <row r="534" spans="1:1">
      <c r="A534" s="48"/>
    </row>
    <row r="535" spans="1:1">
      <c r="A535" s="48"/>
    </row>
    <row r="536" spans="1:1">
      <c r="A536" s="48"/>
    </row>
    <row r="537" spans="1:1">
      <c r="A537" s="48"/>
    </row>
    <row r="538" spans="1:1">
      <c r="A538" s="48"/>
    </row>
    <row r="539" spans="1:1">
      <c r="A539" s="48"/>
    </row>
    <row r="540" spans="1:1">
      <c r="A540" s="48"/>
    </row>
    <row r="541" spans="1:1">
      <c r="A541" s="48"/>
    </row>
    <row r="542" spans="1:1">
      <c r="A542" s="48"/>
    </row>
    <row r="543" spans="1:1">
      <c r="A543" s="48"/>
    </row>
    <row r="544" spans="1:1">
      <c r="A544" s="48"/>
    </row>
    <row r="545" spans="1:1">
      <c r="A545" s="48"/>
    </row>
    <row r="546" spans="1:1">
      <c r="A546" s="48"/>
    </row>
    <row r="547" spans="1:1">
      <c r="A547" s="48"/>
    </row>
    <row r="548" spans="1:1">
      <c r="A548" s="48"/>
    </row>
    <row r="549" spans="1:1">
      <c r="A549" s="48"/>
    </row>
    <row r="550" spans="1:1">
      <c r="A550" s="48"/>
    </row>
    <row r="551" spans="1:1">
      <c r="A551" s="48"/>
    </row>
    <row r="552" spans="1:1">
      <c r="A552" s="48"/>
    </row>
    <row r="553" spans="1:1">
      <c r="A553" s="48"/>
    </row>
    <row r="554" spans="1:1">
      <c r="A554" s="48"/>
    </row>
    <row r="555" spans="1:1">
      <c r="A555" s="48"/>
    </row>
    <row r="556" spans="1:1">
      <c r="A556" s="48"/>
    </row>
    <row r="557" spans="1:1">
      <c r="A557" s="48"/>
    </row>
    <row r="558" spans="1:1">
      <c r="A558" s="48"/>
    </row>
    <row r="559" spans="1:1">
      <c r="A559" s="48"/>
    </row>
    <row r="560" spans="1:1">
      <c r="A560" s="48"/>
    </row>
    <row r="561" spans="1:1">
      <c r="A561" s="48"/>
    </row>
    <row r="562" spans="1:1">
      <c r="A562" s="48"/>
    </row>
    <row r="563" spans="1:1">
      <c r="A563" s="48"/>
    </row>
    <row r="564" spans="1:1">
      <c r="A564" s="48"/>
    </row>
    <row r="565" spans="1:1">
      <c r="A565" s="48"/>
    </row>
    <row r="566" spans="1:1">
      <c r="A566" s="48"/>
    </row>
    <row r="567" spans="1:1">
      <c r="A567" s="48"/>
    </row>
    <row r="568" spans="1:1">
      <c r="A568" s="48"/>
    </row>
    <row r="569" spans="1:1">
      <c r="A569" s="48"/>
    </row>
    <row r="570" spans="1:1">
      <c r="A570" s="48"/>
    </row>
    <row r="571" spans="1:1">
      <c r="A571" s="48"/>
    </row>
    <row r="572" spans="1:1">
      <c r="A572" s="48"/>
    </row>
    <row r="573" spans="1:1">
      <c r="A573" s="48"/>
    </row>
    <row r="574" spans="1:1">
      <c r="A574" s="48"/>
    </row>
    <row r="575" spans="1:1">
      <c r="A575" s="48"/>
    </row>
    <row r="576" spans="1:1">
      <c r="A576" s="48"/>
    </row>
    <row r="577" spans="1:1">
      <c r="A577" s="48"/>
    </row>
    <row r="578" spans="1:1">
      <c r="A578" s="48"/>
    </row>
    <row r="579" spans="1:1">
      <c r="A579" s="48"/>
    </row>
    <row r="580" spans="1:1">
      <c r="A580" s="48"/>
    </row>
    <row r="581" spans="1:1">
      <c r="A581" s="48"/>
    </row>
    <row r="582" spans="1:1">
      <c r="A582" s="48"/>
    </row>
    <row r="583" spans="1:1">
      <c r="A583" s="48"/>
    </row>
    <row r="584" spans="1:1">
      <c r="A584" s="48"/>
    </row>
    <row r="585" spans="1:1">
      <c r="A585" s="48"/>
    </row>
    <row r="586" spans="1:1">
      <c r="A586" s="48"/>
    </row>
    <row r="587" spans="1:1">
      <c r="A587" s="48"/>
    </row>
    <row r="588" spans="1:1">
      <c r="A588" s="48"/>
    </row>
    <row r="589" spans="1:1">
      <c r="A589" s="48"/>
    </row>
    <row r="590" spans="1:1">
      <c r="A590" s="48"/>
    </row>
    <row r="591" spans="1:1">
      <c r="A591" s="48"/>
    </row>
    <row r="592" spans="1:1">
      <c r="A592" s="48"/>
    </row>
    <row r="593" spans="1:1">
      <c r="A593" s="48"/>
    </row>
    <row r="594" spans="1:1">
      <c r="A594" s="48"/>
    </row>
    <row r="595" spans="1:1">
      <c r="A595" s="48"/>
    </row>
    <row r="596" spans="1:1">
      <c r="A596" s="48"/>
    </row>
    <row r="597" spans="1:1">
      <c r="A597" s="48"/>
    </row>
    <row r="598" spans="1:1">
      <c r="A598" s="48"/>
    </row>
    <row r="599" spans="1:1">
      <c r="A599" s="48"/>
    </row>
    <row r="600" spans="1:1">
      <c r="A600" s="48"/>
    </row>
    <row r="601" spans="1:1">
      <c r="A601" s="48"/>
    </row>
    <row r="602" spans="1:1">
      <c r="A602" s="48"/>
    </row>
    <row r="603" spans="1:1">
      <c r="A603" s="48"/>
    </row>
    <row r="604" spans="1:1">
      <c r="A604" s="48"/>
    </row>
    <row r="605" spans="1:1">
      <c r="A605" s="48"/>
    </row>
    <row r="606" spans="1:1">
      <c r="A606" s="48"/>
    </row>
    <row r="607" spans="1:1">
      <c r="A607" s="48"/>
    </row>
    <row r="608" spans="1:1">
      <c r="A608" s="48"/>
    </row>
    <row r="609" spans="1:1">
      <c r="A609" s="48"/>
    </row>
    <row r="610" spans="1:1">
      <c r="A610" s="48"/>
    </row>
    <row r="611" spans="1:1">
      <c r="A611" s="48"/>
    </row>
    <row r="612" spans="1:1">
      <c r="A612" s="48"/>
    </row>
    <row r="613" spans="1:1">
      <c r="A613" s="48"/>
    </row>
    <row r="614" spans="1:1">
      <c r="A614" s="48"/>
    </row>
    <row r="615" spans="1:1">
      <c r="A615" s="48"/>
    </row>
    <row r="616" spans="1:1">
      <c r="A616" s="48"/>
    </row>
    <row r="617" spans="1:1">
      <c r="A617" s="48"/>
    </row>
    <row r="618" spans="1:1">
      <c r="A618" s="48"/>
    </row>
    <row r="619" spans="1:1">
      <c r="A619" s="48"/>
    </row>
    <row r="620" spans="1:1">
      <c r="A620" s="48"/>
    </row>
    <row r="621" spans="1:1">
      <c r="A621" s="48"/>
    </row>
    <row r="622" spans="1:1">
      <c r="A622" s="48"/>
    </row>
    <row r="623" spans="1:1">
      <c r="A623" s="48"/>
    </row>
    <row r="624" spans="1:1">
      <c r="A624" s="48"/>
    </row>
    <row r="625" spans="1:1">
      <c r="A625" s="48"/>
    </row>
    <row r="626" spans="1:1">
      <c r="A626" s="48"/>
    </row>
    <row r="627" spans="1:1">
      <c r="A627" s="48"/>
    </row>
    <row r="628" spans="1:1">
      <c r="A628" s="48"/>
    </row>
    <row r="629" spans="1:1">
      <c r="A629" s="48"/>
    </row>
    <row r="630" spans="1:1">
      <c r="A630" s="48"/>
    </row>
    <row r="631" spans="1:1">
      <c r="A631" s="48"/>
    </row>
    <row r="632" spans="1:1">
      <c r="A632" s="48"/>
    </row>
    <row r="633" spans="1:1">
      <c r="A633" s="48"/>
    </row>
    <row r="634" spans="1:1">
      <c r="A634" s="48"/>
    </row>
    <row r="635" spans="1:1">
      <c r="A635" s="48"/>
    </row>
    <row r="636" spans="1:1">
      <c r="A636" s="48"/>
    </row>
    <row r="637" spans="1:1">
      <c r="A637" s="48"/>
    </row>
    <row r="638" spans="1:1">
      <c r="A638" s="48"/>
    </row>
    <row r="639" spans="1:1">
      <c r="A639" s="48"/>
    </row>
    <row r="640" spans="1:1">
      <c r="A640" s="48"/>
    </row>
    <row r="641" spans="1:1">
      <c r="A641" s="48"/>
    </row>
    <row r="642" spans="1:1">
      <c r="A642" s="48"/>
    </row>
    <row r="643" spans="1:1">
      <c r="A643" s="48"/>
    </row>
    <row r="644" spans="1:1">
      <c r="A644" s="48"/>
    </row>
    <row r="645" spans="1:1">
      <c r="A645" s="48"/>
    </row>
    <row r="646" spans="1:1">
      <c r="A646" s="48"/>
    </row>
    <row r="647" spans="1:1">
      <c r="A647" s="48"/>
    </row>
    <row r="648" spans="1:1">
      <c r="A648" s="48"/>
    </row>
    <row r="649" spans="1:1">
      <c r="A649" s="48"/>
    </row>
    <row r="650" spans="1:1">
      <c r="A650" s="48"/>
    </row>
    <row r="651" spans="1:1">
      <c r="A651" s="48"/>
    </row>
    <row r="652" spans="1:1">
      <c r="A652" s="48"/>
    </row>
    <row r="653" spans="1:1">
      <c r="A653" s="48"/>
    </row>
    <row r="654" spans="1:1">
      <c r="A654" s="48"/>
    </row>
    <row r="655" spans="1:1">
      <c r="A655" s="48"/>
    </row>
    <row r="656" spans="1:1">
      <c r="A656" s="48"/>
    </row>
    <row r="657" spans="1:1">
      <c r="A657" s="48"/>
    </row>
    <row r="658" spans="1:1">
      <c r="A658" s="48"/>
    </row>
    <row r="659" spans="1:1">
      <c r="A659" s="48"/>
    </row>
    <row r="660" spans="1:1">
      <c r="A660" s="48"/>
    </row>
    <row r="661" spans="1:1">
      <c r="A661" s="48"/>
    </row>
    <row r="662" spans="1:1">
      <c r="A662" s="48"/>
    </row>
    <row r="663" spans="1:1">
      <c r="A663" s="48"/>
    </row>
    <row r="664" spans="1:1">
      <c r="A664" s="48"/>
    </row>
    <row r="665" spans="1:1">
      <c r="A665" s="48"/>
    </row>
    <row r="666" spans="1:1">
      <c r="A666" s="48"/>
    </row>
    <row r="667" spans="1:1">
      <c r="A667" s="48"/>
    </row>
    <row r="668" spans="1:1">
      <c r="A668" s="48"/>
    </row>
    <row r="669" spans="1:1">
      <c r="A669" s="48"/>
    </row>
    <row r="670" spans="1:1">
      <c r="A670" s="48"/>
    </row>
    <row r="671" spans="1:1">
      <c r="A671" s="48"/>
    </row>
    <row r="672" spans="1:1">
      <c r="A672" s="48"/>
    </row>
    <row r="673" spans="1:1">
      <c r="A673" s="48"/>
    </row>
    <row r="674" spans="1:1">
      <c r="A674" s="48"/>
    </row>
    <row r="675" spans="1:1">
      <c r="A675" s="48"/>
    </row>
    <row r="676" spans="1:1">
      <c r="A676" s="48"/>
    </row>
    <row r="677" spans="1:1">
      <c r="A677" s="48"/>
    </row>
    <row r="678" spans="1:1">
      <c r="A678" s="48"/>
    </row>
    <row r="679" spans="1:1">
      <c r="A679" s="48"/>
    </row>
    <row r="680" spans="1:1">
      <c r="A680" s="48"/>
    </row>
    <row r="681" spans="1:1">
      <c r="A681" s="48"/>
    </row>
    <row r="682" spans="1:1">
      <c r="A682" s="48"/>
    </row>
    <row r="683" spans="1:1">
      <c r="A683" s="48"/>
    </row>
    <row r="684" spans="1:1">
      <c r="A684" s="48"/>
    </row>
    <row r="685" spans="1:1">
      <c r="A685" s="48"/>
    </row>
    <row r="686" spans="1:1">
      <c r="A686" s="48"/>
    </row>
    <row r="687" spans="1:1">
      <c r="A687" s="48"/>
    </row>
    <row r="688" spans="1:1">
      <c r="A688" s="48"/>
    </row>
    <row r="689" spans="1:1">
      <c r="A689" s="48"/>
    </row>
    <row r="690" spans="1:1">
      <c r="A690" s="48"/>
    </row>
    <row r="691" spans="1:1">
      <c r="A691" s="48"/>
    </row>
    <row r="692" spans="1:1">
      <c r="A692" s="48"/>
    </row>
    <row r="693" spans="1:1">
      <c r="A693" s="48"/>
    </row>
    <row r="694" spans="1:1">
      <c r="A694" s="48"/>
    </row>
    <row r="695" spans="1:1">
      <c r="A695" s="48"/>
    </row>
    <row r="696" spans="1:1">
      <c r="A696" s="48"/>
    </row>
    <row r="697" spans="1:1">
      <c r="A697" s="48"/>
    </row>
    <row r="698" spans="1:1">
      <c r="A698" s="48"/>
    </row>
    <row r="699" spans="1:1">
      <c r="A699" s="48"/>
    </row>
    <row r="700" spans="1:1">
      <c r="A700" s="48"/>
    </row>
    <row r="701" spans="1:1">
      <c r="A701" s="48"/>
    </row>
    <row r="702" spans="1:1">
      <c r="A702" s="48"/>
    </row>
    <row r="703" spans="1:1">
      <c r="A703" s="48"/>
    </row>
    <row r="704" spans="1:1">
      <c r="A704" s="48"/>
    </row>
    <row r="705" spans="1:1">
      <c r="A705" s="48"/>
    </row>
    <row r="706" spans="1:1">
      <c r="A706" s="48"/>
    </row>
    <row r="707" spans="1:1">
      <c r="A707" s="48"/>
    </row>
    <row r="708" spans="1:1">
      <c r="A708" s="48"/>
    </row>
    <row r="709" spans="1:1">
      <c r="A709" s="48"/>
    </row>
    <row r="710" spans="1:1">
      <c r="A710" s="48"/>
    </row>
    <row r="711" spans="1:1">
      <c r="A711" s="48"/>
    </row>
    <row r="712" spans="1:1">
      <c r="A712" s="48"/>
    </row>
    <row r="713" spans="1:1">
      <c r="A713" s="48"/>
    </row>
    <row r="714" spans="1:1">
      <c r="A714" s="48"/>
    </row>
    <row r="715" spans="1:1">
      <c r="A715" s="48"/>
    </row>
    <row r="716" spans="1:1">
      <c r="A716" s="48"/>
    </row>
    <row r="717" spans="1:1">
      <c r="A717" s="48"/>
    </row>
    <row r="718" spans="1:1">
      <c r="A718" s="48"/>
    </row>
    <row r="719" spans="1:1">
      <c r="A719" s="48"/>
    </row>
    <row r="720" spans="1:1">
      <c r="A720" s="48"/>
    </row>
    <row r="721" spans="1:1">
      <c r="A721" s="48"/>
    </row>
    <row r="722" spans="1:1">
      <c r="A722" s="48"/>
    </row>
    <row r="723" spans="1:1">
      <c r="A723" s="48"/>
    </row>
    <row r="724" spans="1:1">
      <c r="A724" s="48"/>
    </row>
    <row r="725" spans="1:1">
      <c r="A725" s="48"/>
    </row>
    <row r="726" spans="1:1">
      <c r="A726" s="48"/>
    </row>
    <row r="727" spans="1:1">
      <c r="A727" s="48"/>
    </row>
    <row r="728" spans="1:1">
      <c r="A728" s="48"/>
    </row>
    <row r="729" spans="1:1">
      <c r="A729" s="48"/>
    </row>
    <row r="730" spans="1:1">
      <c r="A730" s="48"/>
    </row>
    <row r="731" spans="1:1">
      <c r="A731" s="48"/>
    </row>
    <row r="732" spans="1:1">
      <c r="A732" s="48"/>
    </row>
    <row r="733" spans="1:1">
      <c r="A733" s="48"/>
    </row>
    <row r="734" spans="1:1">
      <c r="A734" s="48"/>
    </row>
    <row r="735" spans="1:1">
      <c r="A735" s="48"/>
    </row>
    <row r="736" spans="1:1">
      <c r="A736" s="48"/>
    </row>
    <row r="737" spans="1:1">
      <c r="A737" s="48"/>
    </row>
    <row r="738" spans="1:1">
      <c r="A738" s="48"/>
    </row>
    <row r="739" spans="1:1">
      <c r="A739" s="48"/>
    </row>
    <row r="740" spans="1:1">
      <c r="A740" s="48"/>
    </row>
    <row r="741" spans="1:1">
      <c r="A741" s="48"/>
    </row>
    <row r="742" spans="1:1">
      <c r="A742" s="48"/>
    </row>
    <row r="743" spans="1:1">
      <c r="A743" s="48"/>
    </row>
    <row r="744" spans="1:1">
      <c r="A744" s="48"/>
    </row>
    <row r="745" spans="1:1">
      <c r="A745" s="48"/>
    </row>
    <row r="746" spans="1:1">
      <c r="A746" s="48"/>
    </row>
    <row r="747" spans="1:1">
      <c r="A747" s="48"/>
    </row>
    <row r="748" spans="1:1">
      <c r="A748" s="48"/>
    </row>
    <row r="749" spans="1:1">
      <c r="A749" s="48"/>
    </row>
    <row r="750" spans="1:1">
      <c r="A750" s="48"/>
    </row>
    <row r="751" spans="1:1">
      <c r="A751" s="48"/>
    </row>
    <row r="752" spans="1:1">
      <c r="A752" s="48"/>
    </row>
    <row r="753" spans="1:1">
      <c r="A753" s="48"/>
    </row>
    <row r="754" spans="1:1">
      <c r="A754" s="48"/>
    </row>
    <row r="755" spans="1:1">
      <c r="A755" s="48"/>
    </row>
    <row r="756" spans="1:1">
      <c r="A756" s="48"/>
    </row>
    <row r="757" spans="1:1">
      <c r="A757" s="48"/>
    </row>
    <row r="758" spans="1:1">
      <c r="A758" s="48"/>
    </row>
    <row r="759" spans="1:1">
      <c r="A759" s="48"/>
    </row>
    <row r="760" spans="1:1">
      <c r="A760" s="48"/>
    </row>
    <row r="761" spans="1:1">
      <c r="A761" s="48"/>
    </row>
    <row r="762" spans="1:1">
      <c r="A762" s="48"/>
    </row>
    <row r="763" spans="1:1">
      <c r="A763" s="48"/>
    </row>
    <row r="764" spans="1:1">
      <c r="A764" s="48"/>
    </row>
    <row r="765" spans="1:1">
      <c r="A765" s="48"/>
    </row>
    <row r="766" spans="1:1">
      <c r="A766" s="48"/>
    </row>
    <row r="767" spans="1:1">
      <c r="A767" s="48"/>
    </row>
    <row r="768" spans="1:1">
      <c r="A768" s="48"/>
    </row>
    <row r="769" spans="1:1">
      <c r="A769" s="48"/>
    </row>
    <row r="770" spans="1:1">
      <c r="A770" s="48"/>
    </row>
    <row r="771" spans="1:1">
      <c r="A771" s="48"/>
    </row>
    <row r="772" spans="1:1">
      <c r="A772" s="48"/>
    </row>
    <row r="773" spans="1:1">
      <c r="A773" s="48"/>
    </row>
    <row r="774" spans="1:1">
      <c r="A774" s="48"/>
    </row>
    <row r="775" spans="1:1">
      <c r="A775" s="48"/>
    </row>
    <row r="776" spans="1:1">
      <c r="A776" s="48"/>
    </row>
    <row r="777" spans="1:1">
      <c r="A777" s="48"/>
    </row>
    <row r="778" spans="1:1">
      <c r="A778" s="48"/>
    </row>
    <row r="779" spans="1:1">
      <c r="A779" s="48"/>
    </row>
    <row r="780" spans="1:1">
      <c r="A780" s="48"/>
    </row>
    <row r="781" spans="1:1">
      <c r="A781" s="48"/>
    </row>
    <row r="782" spans="1:1">
      <c r="A782" s="48"/>
    </row>
    <row r="783" spans="1:1">
      <c r="A783" s="48"/>
    </row>
    <row r="784" spans="1:1">
      <c r="A784" s="48"/>
    </row>
    <row r="785" spans="1:1">
      <c r="A785" s="48"/>
    </row>
    <row r="786" spans="1:1">
      <c r="A786" s="48"/>
    </row>
    <row r="787" spans="1:1">
      <c r="A787" s="48"/>
    </row>
    <row r="788" spans="1:1">
      <c r="A788" s="48"/>
    </row>
    <row r="789" spans="1:1">
      <c r="A789" s="48"/>
    </row>
    <row r="790" spans="1:1">
      <c r="A790" s="48"/>
    </row>
    <row r="791" spans="1:1">
      <c r="A791" s="48"/>
    </row>
    <row r="792" spans="1:1">
      <c r="A792" s="48"/>
    </row>
    <row r="793" spans="1:1">
      <c r="A793" s="48"/>
    </row>
    <row r="794" spans="1:1">
      <c r="A794" s="48"/>
    </row>
    <row r="795" spans="1:1">
      <c r="A795" s="48"/>
    </row>
    <row r="796" spans="1:1">
      <c r="A796" s="48"/>
    </row>
    <row r="797" spans="1:1">
      <c r="A797" s="48"/>
    </row>
    <row r="798" spans="1:1">
      <c r="A798" s="48"/>
    </row>
    <row r="799" spans="1:1">
      <c r="A799" s="48"/>
    </row>
    <row r="800" spans="1:1">
      <c r="A800" s="48"/>
    </row>
    <row r="801" spans="1:1">
      <c r="A801" s="48"/>
    </row>
    <row r="802" spans="1:1">
      <c r="A802" s="48"/>
    </row>
    <row r="803" spans="1:1">
      <c r="A803" s="48"/>
    </row>
    <row r="804" spans="1:1">
      <c r="A804" s="48"/>
    </row>
    <row r="805" spans="1:1">
      <c r="A805" s="48"/>
    </row>
    <row r="806" spans="1:1">
      <c r="A806" s="48"/>
    </row>
    <row r="807" spans="1:1">
      <c r="A807" s="48"/>
    </row>
    <row r="808" spans="1:1">
      <c r="A808" s="48"/>
    </row>
    <row r="809" spans="1:1">
      <c r="A809" s="48"/>
    </row>
    <row r="810" spans="1:1">
      <c r="A810" s="48"/>
    </row>
    <row r="811" spans="1:1">
      <c r="A811" s="48"/>
    </row>
    <row r="812" spans="1:1">
      <c r="A812" s="48"/>
    </row>
    <row r="813" spans="1:1">
      <c r="A813" s="48"/>
    </row>
    <row r="814" spans="1:1">
      <c r="A814" s="48"/>
    </row>
    <row r="815" spans="1:1">
      <c r="A815" s="48"/>
    </row>
    <row r="816" spans="1:1">
      <c r="A816" s="48"/>
    </row>
    <row r="817" spans="1:1">
      <c r="A817" s="48"/>
    </row>
    <row r="818" spans="1:1">
      <c r="A818" s="48"/>
    </row>
    <row r="819" spans="1:1">
      <c r="A819" s="48"/>
    </row>
    <row r="820" spans="1:1">
      <c r="A820" s="48"/>
    </row>
    <row r="821" spans="1:1">
      <c r="A821" s="48"/>
    </row>
    <row r="822" spans="1:1">
      <c r="A822" s="48"/>
    </row>
    <row r="823" spans="1:1">
      <c r="A823" s="48"/>
    </row>
    <row r="824" spans="1:1">
      <c r="A824" s="48"/>
    </row>
    <row r="825" spans="1:1">
      <c r="A825" s="48"/>
    </row>
    <row r="826" spans="1:1">
      <c r="A826" s="48"/>
    </row>
    <row r="827" spans="1:1">
      <c r="A827" s="48"/>
    </row>
    <row r="828" spans="1:1">
      <c r="A828" s="48"/>
    </row>
    <row r="829" spans="1:1">
      <c r="A829" s="48"/>
    </row>
    <row r="830" spans="1:1">
      <c r="A830" s="48"/>
    </row>
    <row r="831" spans="1:1">
      <c r="A831" s="48"/>
    </row>
    <row r="832" spans="1:1">
      <c r="A832" s="48"/>
    </row>
    <row r="833" spans="1:1">
      <c r="A833" s="48"/>
    </row>
    <row r="834" spans="1:1">
      <c r="A834" s="48"/>
    </row>
    <row r="835" spans="1:1">
      <c r="A835" s="48"/>
    </row>
    <row r="836" spans="1:1">
      <c r="A836" s="48"/>
    </row>
    <row r="837" spans="1:1">
      <c r="A837" s="48"/>
    </row>
    <row r="838" spans="1:1">
      <c r="A838" s="48"/>
    </row>
    <row r="839" spans="1:1">
      <c r="A839" s="48"/>
    </row>
    <row r="840" spans="1:1">
      <c r="A840" s="48"/>
    </row>
    <row r="841" spans="1:1">
      <c r="A841" s="48"/>
    </row>
    <row r="842" spans="1:1">
      <c r="A842" s="48"/>
    </row>
    <row r="843" spans="1:1">
      <c r="A843" s="48"/>
    </row>
    <row r="844" spans="1:1">
      <c r="A844" s="48"/>
    </row>
    <row r="845" spans="1:1">
      <c r="A845" s="48"/>
    </row>
    <row r="846" spans="1:1">
      <c r="A846" s="48"/>
    </row>
    <row r="847" spans="1:1">
      <c r="A847" s="48"/>
    </row>
    <row r="848" spans="1:1">
      <c r="A848" s="48"/>
    </row>
    <row r="849" spans="1:1">
      <c r="A849" s="48"/>
    </row>
    <row r="850" spans="1:1">
      <c r="A850" s="48"/>
    </row>
    <row r="851" spans="1:1">
      <c r="A851" s="48"/>
    </row>
    <row r="852" spans="1:1">
      <c r="A852" s="48"/>
    </row>
    <row r="853" spans="1:1">
      <c r="A853" s="48"/>
    </row>
    <row r="854" spans="1:1">
      <c r="A854" s="48"/>
    </row>
    <row r="855" spans="1:1">
      <c r="A855" s="48"/>
    </row>
    <row r="856" spans="1:1">
      <c r="A856" s="48"/>
    </row>
    <row r="857" spans="1:1">
      <c r="A857" s="48"/>
    </row>
    <row r="858" spans="1:1">
      <c r="A858" s="48"/>
    </row>
    <row r="859" spans="1:1">
      <c r="A859" s="48"/>
    </row>
    <row r="860" spans="1:1">
      <c r="A860" s="48"/>
    </row>
    <row r="861" spans="1:1">
      <c r="A861" s="48"/>
    </row>
    <row r="862" spans="1:1">
      <c r="A862" s="48"/>
    </row>
    <row r="863" spans="1:1">
      <c r="A863" s="48"/>
    </row>
    <row r="864" spans="1:1">
      <c r="A864" s="48"/>
    </row>
    <row r="865" spans="1:1">
      <c r="A865" s="48"/>
    </row>
    <row r="866" spans="1:1">
      <c r="A866" s="48"/>
    </row>
    <row r="867" spans="1:1">
      <c r="A867" s="48"/>
    </row>
    <row r="868" spans="1:1">
      <c r="A868" s="48"/>
    </row>
    <row r="869" spans="1:1">
      <c r="A869" s="48"/>
    </row>
    <row r="870" spans="1:1">
      <c r="A870" s="48"/>
    </row>
    <row r="871" spans="1:1">
      <c r="A871" s="48"/>
    </row>
    <row r="872" spans="1:1">
      <c r="A872" s="48"/>
    </row>
    <row r="873" spans="1:1">
      <c r="A873" s="48"/>
    </row>
    <row r="874" spans="1:1">
      <c r="A874" s="48"/>
    </row>
    <row r="875" spans="1:1">
      <c r="A875" s="48"/>
    </row>
    <row r="876" spans="1:1">
      <c r="A876" s="48"/>
    </row>
    <row r="877" spans="1:1">
      <c r="A877" s="48"/>
    </row>
    <row r="878" spans="1:1">
      <c r="A878" s="48"/>
    </row>
    <row r="879" spans="1:1">
      <c r="A879" s="48"/>
    </row>
    <row r="880" spans="1:1">
      <c r="A880" s="48"/>
    </row>
    <row r="881" spans="1:1">
      <c r="A881" s="48"/>
    </row>
    <row r="882" spans="1:1">
      <c r="A882" s="48"/>
    </row>
    <row r="883" spans="1:1">
      <c r="A883" s="48"/>
    </row>
    <row r="884" spans="1:1">
      <c r="A884" s="48"/>
    </row>
    <row r="885" spans="1:1">
      <c r="A885" s="48"/>
    </row>
    <row r="886" spans="1:1">
      <c r="A886" s="48"/>
    </row>
    <row r="887" spans="1:1">
      <c r="A887" s="48"/>
    </row>
    <row r="888" spans="1:1">
      <c r="A888" s="48"/>
    </row>
    <row r="889" spans="1:1">
      <c r="A889" s="48"/>
    </row>
    <row r="890" spans="1:1">
      <c r="A890" s="48"/>
    </row>
    <row r="891" spans="1:1">
      <c r="A891" s="48"/>
    </row>
    <row r="892" spans="1:1">
      <c r="A892" s="48"/>
    </row>
    <row r="893" spans="1:1">
      <c r="A893" s="48"/>
    </row>
    <row r="894" spans="1:1">
      <c r="A894" s="48"/>
    </row>
    <row r="895" spans="1:1">
      <c r="A895" s="48"/>
    </row>
    <row r="896" spans="1:1">
      <c r="A896" s="48"/>
    </row>
    <row r="897" spans="1:1">
      <c r="A897" s="48"/>
    </row>
    <row r="898" spans="1:1">
      <c r="A898" s="48"/>
    </row>
    <row r="899" spans="1:1">
      <c r="A899" s="48"/>
    </row>
    <row r="900" spans="1:1">
      <c r="A900" s="48"/>
    </row>
    <row r="901" spans="1:1">
      <c r="A901" s="48"/>
    </row>
    <row r="902" spans="1:1">
      <c r="A902" s="48"/>
    </row>
    <row r="903" spans="1:1">
      <c r="A903" s="48"/>
    </row>
    <row r="904" spans="1:1">
      <c r="A904" s="48"/>
    </row>
    <row r="905" spans="1:1">
      <c r="A905" s="48"/>
    </row>
    <row r="906" spans="1:1">
      <c r="A906" s="48"/>
    </row>
    <row r="907" spans="1:1">
      <c r="A907" s="48"/>
    </row>
    <row r="908" spans="1:1">
      <c r="A908" s="48"/>
    </row>
    <row r="909" spans="1:1">
      <c r="A909" s="48"/>
    </row>
    <row r="910" spans="1:1">
      <c r="A910" s="48"/>
    </row>
    <row r="911" spans="1:1">
      <c r="A911" s="48"/>
    </row>
    <row r="912" spans="1:1">
      <c r="A912" s="48"/>
    </row>
    <row r="913" spans="1:1">
      <c r="A913" s="48"/>
    </row>
    <row r="914" spans="1:1">
      <c r="A914" s="48"/>
    </row>
    <row r="915" spans="1:1">
      <c r="A915" s="48"/>
    </row>
    <row r="916" spans="1:1">
      <c r="A916" s="48"/>
    </row>
    <row r="917" spans="1:1">
      <c r="A917" s="48"/>
    </row>
    <row r="918" spans="1:1">
      <c r="A918" s="48"/>
    </row>
    <row r="919" spans="1:1">
      <c r="A919" s="48"/>
    </row>
    <row r="920" spans="1:1">
      <c r="A920" s="48"/>
    </row>
    <row r="921" spans="1:1">
      <c r="A921" s="48"/>
    </row>
    <row r="922" spans="1:1">
      <c r="A922" s="48"/>
    </row>
    <row r="923" spans="1:1">
      <c r="A923" s="48"/>
    </row>
    <row r="924" spans="1:1">
      <c r="A924" s="48"/>
    </row>
    <row r="925" spans="1:1">
      <c r="A925" s="48"/>
    </row>
    <row r="926" spans="1:1">
      <c r="A926" s="48"/>
    </row>
    <row r="927" spans="1:1">
      <c r="A927" s="48"/>
    </row>
    <row r="928" spans="1:1">
      <c r="A928" s="48"/>
    </row>
    <row r="929" spans="1:1">
      <c r="A929" s="48"/>
    </row>
    <row r="930" spans="1:1">
      <c r="A930" s="48"/>
    </row>
    <row r="931" spans="1:1">
      <c r="A931" s="48"/>
    </row>
    <row r="932" spans="1:1">
      <c r="A932" s="48"/>
    </row>
    <row r="933" spans="1:1">
      <c r="A933" s="48"/>
    </row>
    <row r="934" spans="1:1">
      <c r="A934" s="48"/>
    </row>
    <row r="935" spans="1:1">
      <c r="A935" s="48"/>
    </row>
    <row r="936" spans="1:1">
      <c r="A936" s="48"/>
    </row>
    <row r="937" spans="1:1">
      <c r="A937" s="48"/>
    </row>
    <row r="938" spans="1:1">
      <c r="A938" s="48"/>
    </row>
    <row r="939" spans="1:1">
      <c r="A939" s="48"/>
    </row>
    <row r="940" spans="1:1">
      <c r="A940" s="48"/>
    </row>
    <row r="941" spans="1:1">
      <c r="A941" s="48"/>
    </row>
    <row r="942" spans="1:1">
      <c r="A942" s="48"/>
    </row>
    <row r="943" spans="1:1">
      <c r="A943" s="48"/>
    </row>
    <row r="944" spans="1:1">
      <c r="A944" s="48"/>
    </row>
    <row r="945" spans="1:1">
      <c r="A945" s="48"/>
    </row>
    <row r="946" spans="1:1">
      <c r="A946" s="48"/>
    </row>
    <row r="947" spans="1:1">
      <c r="A947" s="48"/>
    </row>
    <row r="948" spans="1:1">
      <c r="A948" s="48"/>
    </row>
    <row r="949" spans="1:1">
      <c r="A949" s="48"/>
    </row>
    <row r="950" spans="1:1">
      <c r="A950" s="48"/>
    </row>
    <row r="951" spans="1:1">
      <c r="A951" s="48"/>
    </row>
    <row r="952" spans="1:1">
      <c r="A952" s="48"/>
    </row>
    <row r="953" spans="1:1">
      <c r="A953" s="48"/>
    </row>
    <row r="954" spans="1:1">
      <c r="A954" s="48"/>
    </row>
    <row r="955" spans="1:1">
      <c r="A955" s="48"/>
    </row>
    <row r="956" spans="1:1">
      <c r="A956" s="48"/>
    </row>
    <row r="957" spans="1:1">
      <c r="A957" s="48"/>
    </row>
    <row r="958" spans="1:1">
      <c r="A958" s="48"/>
    </row>
    <row r="959" spans="1:1">
      <c r="A959" s="48"/>
    </row>
    <row r="960" spans="1:1">
      <c r="A960" s="48"/>
    </row>
    <row r="961" spans="1:1">
      <c r="A961" s="48"/>
    </row>
    <row r="962" spans="1:1">
      <c r="A962" s="48"/>
    </row>
    <row r="963" spans="1:1">
      <c r="A963" s="48"/>
    </row>
    <row r="964" spans="1:1">
      <c r="A964" s="48"/>
    </row>
    <row r="965" spans="1:1">
      <c r="A965" s="48"/>
    </row>
    <row r="966" spans="1:1">
      <c r="A966" s="48"/>
    </row>
    <row r="967" spans="1:1">
      <c r="A967" s="48"/>
    </row>
    <row r="968" spans="1:1">
      <c r="A968" s="48"/>
    </row>
    <row r="969" spans="1:1">
      <c r="A969" s="48"/>
    </row>
    <row r="970" spans="1:1">
      <c r="A970" s="48"/>
    </row>
    <row r="971" spans="1:1">
      <c r="A971" s="48"/>
    </row>
    <row r="972" spans="1:1">
      <c r="A972" s="48"/>
    </row>
    <row r="973" spans="1:1">
      <c r="A973" s="48"/>
    </row>
    <row r="974" spans="1:1">
      <c r="A974" s="48"/>
    </row>
    <row r="975" spans="1:1">
      <c r="A975" s="48"/>
    </row>
    <row r="976" spans="1:1">
      <c r="A976" s="48"/>
    </row>
    <row r="977" spans="1:1">
      <c r="A977" s="48"/>
    </row>
    <row r="978" spans="1:1">
      <c r="A978" s="48"/>
    </row>
    <row r="979" spans="1:1">
      <c r="A979" s="48"/>
    </row>
    <row r="980" spans="1:1">
      <c r="A980" s="48"/>
    </row>
    <row r="981" spans="1:1">
      <c r="A981" s="48"/>
    </row>
    <row r="982" spans="1:1">
      <c r="A982" s="48"/>
    </row>
    <row r="983" spans="1:1">
      <c r="A983" s="48"/>
    </row>
    <row r="984" spans="1:1">
      <c r="A984" s="48"/>
    </row>
    <row r="985" spans="1:1">
      <c r="A985" s="48"/>
    </row>
    <row r="986" spans="1:1">
      <c r="A986" s="48"/>
    </row>
    <row r="987" spans="1:1">
      <c r="A987" s="48"/>
    </row>
    <row r="988" spans="1:1">
      <c r="A988" s="48"/>
    </row>
    <row r="989" spans="1:1">
      <c r="A989" s="48"/>
    </row>
    <row r="990" spans="1:1">
      <c r="A990" s="48"/>
    </row>
    <row r="991" spans="1:1">
      <c r="A991" s="48"/>
    </row>
    <row r="992" spans="1:1">
      <c r="A992" s="48"/>
    </row>
    <row r="993" spans="1:1">
      <c r="A993" s="48"/>
    </row>
    <row r="994" spans="1:1">
      <c r="A994" s="48"/>
    </row>
    <row r="995" spans="1:1">
      <c r="A995" s="48"/>
    </row>
    <row r="996" spans="1:1">
      <c r="A996" s="48"/>
    </row>
    <row r="997" spans="1:1">
      <c r="A997" s="48"/>
    </row>
    <row r="998" spans="1:1">
      <c r="A998" s="48"/>
    </row>
    <row r="999" spans="1:1">
      <c r="A999" s="48"/>
    </row>
    <row r="1000" spans="1:1">
      <c r="A1000" s="48"/>
    </row>
  </sheetData>
  <hyperlinks>
    <hyperlink ref="A2" r:id="rId1" xr:uid="{00000000-0004-0000-0000-000000000000}"/>
    <hyperlink ref="D2" r:id="rId2" xr:uid="{00000000-0004-0000-0000-000001000000}"/>
    <hyperlink ref="A3" r:id="rId3" xr:uid="{00000000-0004-0000-0000-000002000000}"/>
    <hyperlink ref="D3" r:id="rId4" xr:uid="{00000000-0004-0000-0000-000003000000}"/>
    <hyperlink ref="A4" r:id="rId5" xr:uid="{00000000-0004-0000-0000-000004000000}"/>
    <hyperlink ref="D4" r:id="rId6" xr:uid="{00000000-0004-0000-0000-000005000000}"/>
    <hyperlink ref="A5" r:id="rId7" xr:uid="{00000000-0004-0000-0000-000006000000}"/>
    <hyperlink ref="D5" r:id="rId8" xr:uid="{00000000-0004-0000-0000-000007000000}"/>
    <hyperlink ref="A6" r:id="rId9" xr:uid="{00000000-0004-0000-0000-000008000000}"/>
    <hyperlink ref="D6" r:id="rId10" xr:uid="{00000000-0004-0000-0000-000009000000}"/>
    <hyperlink ref="A7" r:id="rId11" xr:uid="{00000000-0004-0000-0000-00000A000000}"/>
    <hyperlink ref="D7" r:id="rId12" xr:uid="{00000000-0004-0000-0000-00000B000000}"/>
    <hyperlink ref="A8" r:id="rId13" xr:uid="{00000000-0004-0000-0000-00000C000000}"/>
    <hyperlink ref="D8" r:id="rId14" xr:uid="{00000000-0004-0000-0000-00000D000000}"/>
    <hyperlink ref="A9" r:id="rId15" xr:uid="{00000000-0004-0000-0000-00000E000000}"/>
    <hyperlink ref="D9" r:id="rId16" xr:uid="{00000000-0004-0000-0000-00000F000000}"/>
    <hyperlink ref="A10" r:id="rId17" xr:uid="{00000000-0004-0000-0000-000010000000}"/>
    <hyperlink ref="D10" r:id="rId18" xr:uid="{00000000-0004-0000-0000-000011000000}"/>
    <hyperlink ref="A11" r:id="rId19" xr:uid="{00000000-0004-0000-0000-000012000000}"/>
    <hyperlink ref="D11" r:id="rId20" xr:uid="{00000000-0004-0000-0000-000013000000}"/>
    <hyperlink ref="A12" r:id="rId21" display="https://youtu.be/gVUrDV4tZfY_x000a_zz" xr:uid="{00000000-0004-0000-0000-000014000000}"/>
    <hyperlink ref="D12" r:id="rId22" xr:uid="{00000000-0004-0000-0000-000015000000}"/>
    <hyperlink ref="A13" r:id="rId23" xr:uid="{00000000-0004-0000-0000-000016000000}"/>
    <hyperlink ref="D13" r:id="rId24" xr:uid="{00000000-0004-0000-0000-000017000000}"/>
    <hyperlink ref="A14" r:id="rId25" xr:uid="{00000000-0004-0000-0000-000018000000}"/>
    <hyperlink ref="D14" r:id="rId26" xr:uid="{00000000-0004-0000-0000-000019000000}"/>
    <hyperlink ref="A15" r:id="rId27" xr:uid="{00000000-0004-0000-0000-00001A000000}"/>
    <hyperlink ref="D15" r:id="rId28" xr:uid="{00000000-0004-0000-0000-00001B000000}"/>
    <hyperlink ref="A16" r:id="rId29" xr:uid="{00000000-0004-0000-0000-00001C000000}"/>
    <hyperlink ref="D16" r:id="rId30" xr:uid="{00000000-0004-0000-0000-00001D000000}"/>
    <hyperlink ref="A17" r:id="rId31" xr:uid="{00000000-0004-0000-0000-00001E000000}"/>
    <hyperlink ref="D17" r:id="rId32" xr:uid="{00000000-0004-0000-0000-00001F000000}"/>
    <hyperlink ref="A18" r:id="rId33" xr:uid="{00000000-0004-0000-0000-000020000000}"/>
    <hyperlink ref="D18" r:id="rId34" xr:uid="{00000000-0004-0000-0000-000021000000}"/>
    <hyperlink ref="A19" r:id="rId35" xr:uid="{00000000-0004-0000-0000-000022000000}"/>
    <hyperlink ref="D19" r:id="rId36" xr:uid="{00000000-0004-0000-0000-000023000000}"/>
    <hyperlink ref="A20" r:id="rId37" xr:uid="{00000000-0004-0000-0000-000024000000}"/>
    <hyperlink ref="D20" r:id="rId38" xr:uid="{00000000-0004-0000-0000-000025000000}"/>
    <hyperlink ref="A21" r:id="rId39" xr:uid="{00000000-0004-0000-0000-000026000000}"/>
    <hyperlink ref="D21" r:id="rId40" xr:uid="{00000000-0004-0000-0000-000027000000}"/>
    <hyperlink ref="A22" r:id="rId41" xr:uid="{00000000-0004-0000-0000-000028000000}"/>
    <hyperlink ref="D22" r:id="rId42" xr:uid="{00000000-0004-0000-0000-000029000000}"/>
    <hyperlink ref="A23" r:id="rId43" xr:uid="{00000000-0004-0000-0000-00002A000000}"/>
    <hyperlink ref="D23" r:id="rId44" xr:uid="{00000000-0004-0000-0000-00002B000000}"/>
    <hyperlink ref="A24" r:id="rId45" xr:uid="{00000000-0004-0000-0000-00002C000000}"/>
    <hyperlink ref="D24" r:id="rId46" xr:uid="{00000000-0004-0000-0000-00002D000000}"/>
    <hyperlink ref="A25" r:id="rId47" xr:uid="{00000000-0004-0000-0000-00002E000000}"/>
    <hyperlink ref="D25" r:id="rId48" xr:uid="{00000000-0004-0000-0000-00002F000000}"/>
    <hyperlink ref="A26" r:id="rId49" xr:uid="{00000000-0004-0000-0000-000030000000}"/>
    <hyperlink ref="D26" r:id="rId50" xr:uid="{00000000-0004-0000-0000-000031000000}"/>
    <hyperlink ref="A27" r:id="rId51" xr:uid="{00000000-0004-0000-0000-000032000000}"/>
    <hyperlink ref="D27" r:id="rId52" xr:uid="{00000000-0004-0000-0000-000033000000}"/>
    <hyperlink ref="A28" r:id="rId53" xr:uid="{00000000-0004-0000-0000-000034000000}"/>
    <hyperlink ref="D28" r:id="rId54" xr:uid="{00000000-0004-0000-0000-000035000000}"/>
    <hyperlink ref="A29" r:id="rId55" xr:uid="{00000000-0004-0000-0000-000036000000}"/>
    <hyperlink ref="D29" r:id="rId56" xr:uid="{00000000-0004-0000-0000-000037000000}"/>
    <hyperlink ref="A30" r:id="rId57" xr:uid="{00000000-0004-0000-0000-000038000000}"/>
    <hyperlink ref="D30" r:id="rId58" xr:uid="{00000000-0004-0000-0000-000039000000}"/>
    <hyperlink ref="A31" r:id="rId59" xr:uid="{00000000-0004-0000-0000-00003A000000}"/>
    <hyperlink ref="D31" r:id="rId60" xr:uid="{00000000-0004-0000-0000-00003B000000}"/>
    <hyperlink ref="A32" r:id="rId61" xr:uid="{00000000-0004-0000-0000-00003C000000}"/>
    <hyperlink ref="D32" r:id="rId62" xr:uid="{00000000-0004-0000-0000-00003D000000}"/>
    <hyperlink ref="A33" r:id="rId63" xr:uid="{00000000-0004-0000-0000-00003E000000}"/>
    <hyperlink ref="D33" r:id="rId64" xr:uid="{00000000-0004-0000-0000-00003F000000}"/>
    <hyperlink ref="A34" r:id="rId65" xr:uid="{00000000-0004-0000-0000-000040000000}"/>
    <hyperlink ref="D34" r:id="rId66" xr:uid="{00000000-0004-0000-0000-000041000000}"/>
    <hyperlink ref="A35" r:id="rId67" xr:uid="{00000000-0004-0000-0000-000042000000}"/>
    <hyperlink ref="D35" r:id="rId68" xr:uid="{00000000-0004-0000-0000-000043000000}"/>
    <hyperlink ref="A36" r:id="rId69" xr:uid="{00000000-0004-0000-0000-000044000000}"/>
    <hyperlink ref="D36" r:id="rId70" xr:uid="{00000000-0004-0000-0000-000045000000}"/>
    <hyperlink ref="A37" r:id="rId71" xr:uid="{00000000-0004-0000-0000-000046000000}"/>
    <hyperlink ref="D37" r:id="rId72" xr:uid="{00000000-0004-0000-0000-000047000000}"/>
    <hyperlink ref="A38" r:id="rId73" xr:uid="{00000000-0004-0000-0000-000048000000}"/>
    <hyperlink ref="D38" r:id="rId74" xr:uid="{00000000-0004-0000-0000-000049000000}"/>
    <hyperlink ref="A39" r:id="rId75" xr:uid="{00000000-0004-0000-0000-00004A000000}"/>
    <hyperlink ref="D39" r:id="rId76" xr:uid="{00000000-0004-0000-0000-00004B000000}"/>
    <hyperlink ref="A40" r:id="rId77" xr:uid="{00000000-0004-0000-0000-00004C000000}"/>
    <hyperlink ref="D40" r:id="rId78" xr:uid="{00000000-0004-0000-0000-00004D000000}"/>
    <hyperlink ref="A41" r:id="rId79" xr:uid="{00000000-0004-0000-0000-00004E000000}"/>
    <hyperlink ref="D41" r:id="rId80" xr:uid="{00000000-0004-0000-0000-00004F000000}"/>
    <hyperlink ref="A42" r:id="rId81" xr:uid="{00000000-0004-0000-0000-000050000000}"/>
    <hyperlink ref="D42" r:id="rId82" xr:uid="{00000000-0004-0000-0000-000051000000}"/>
    <hyperlink ref="A43" r:id="rId83" xr:uid="{00000000-0004-0000-0000-000052000000}"/>
    <hyperlink ref="D43" r:id="rId84" xr:uid="{00000000-0004-0000-0000-000053000000}"/>
    <hyperlink ref="A44" r:id="rId85" xr:uid="{00000000-0004-0000-0000-000054000000}"/>
    <hyperlink ref="D44" r:id="rId86" xr:uid="{00000000-0004-0000-0000-000055000000}"/>
    <hyperlink ref="A45" r:id="rId87" xr:uid="{00000000-0004-0000-0000-000056000000}"/>
    <hyperlink ref="D45" r:id="rId88" xr:uid="{00000000-0004-0000-0000-000057000000}"/>
    <hyperlink ref="A46" r:id="rId89" xr:uid="{00000000-0004-0000-0000-000058000000}"/>
    <hyperlink ref="D46" r:id="rId90" xr:uid="{00000000-0004-0000-0000-000059000000}"/>
    <hyperlink ref="A47" r:id="rId91" xr:uid="{00000000-0004-0000-0000-00005A000000}"/>
    <hyperlink ref="D47" r:id="rId92" xr:uid="{00000000-0004-0000-0000-00005B000000}"/>
    <hyperlink ref="A48" r:id="rId93" xr:uid="{00000000-0004-0000-0000-00005C000000}"/>
    <hyperlink ref="D48" r:id="rId94" xr:uid="{00000000-0004-0000-0000-00005D000000}"/>
    <hyperlink ref="A49" r:id="rId95" xr:uid="{00000000-0004-0000-0000-00005E000000}"/>
    <hyperlink ref="D49" r:id="rId96" xr:uid="{00000000-0004-0000-0000-00005F000000}"/>
    <hyperlink ref="A50" r:id="rId97" xr:uid="{00000000-0004-0000-0000-000060000000}"/>
    <hyperlink ref="D50" r:id="rId98" xr:uid="{00000000-0004-0000-0000-000061000000}"/>
    <hyperlink ref="A51" r:id="rId99" xr:uid="{00000000-0004-0000-0000-000062000000}"/>
    <hyperlink ref="D51" r:id="rId100" xr:uid="{00000000-0004-0000-0000-000063000000}"/>
    <hyperlink ref="A52" r:id="rId101" xr:uid="{00000000-0004-0000-0000-000064000000}"/>
    <hyperlink ref="D52" r:id="rId102" xr:uid="{00000000-0004-0000-0000-000065000000}"/>
    <hyperlink ref="A53" r:id="rId103" xr:uid="{00000000-0004-0000-0000-000066000000}"/>
    <hyperlink ref="D53" r:id="rId104" xr:uid="{00000000-0004-0000-0000-000067000000}"/>
    <hyperlink ref="A54" r:id="rId105" xr:uid="{00000000-0004-0000-0000-000068000000}"/>
    <hyperlink ref="D54" r:id="rId106" xr:uid="{00000000-0004-0000-0000-000069000000}"/>
    <hyperlink ref="A55" r:id="rId107" xr:uid="{00000000-0004-0000-0000-00006A000000}"/>
    <hyperlink ref="D55" r:id="rId108" xr:uid="{00000000-0004-0000-0000-00006B000000}"/>
    <hyperlink ref="A56" r:id="rId109" xr:uid="{00000000-0004-0000-0000-00006C000000}"/>
    <hyperlink ref="D56" r:id="rId110" xr:uid="{00000000-0004-0000-0000-00006D000000}"/>
    <hyperlink ref="A57" r:id="rId111" xr:uid="{00000000-0004-0000-0000-00006E000000}"/>
    <hyperlink ref="D57" r:id="rId112" xr:uid="{00000000-0004-0000-0000-00006F000000}"/>
    <hyperlink ref="A58" r:id="rId113" xr:uid="{00000000-0004-0000-0000-000070000000}"/>
    <hyperlink ref="D58" r:id="rId114" xr:uid="{00000000-0004-0000-0000-000071000000}"/>
    <hyperlink ref="A59" r:id="rId115" xr:uid="{00000000-0004-0000-0000-000072000000}"/>
    <hyperlink ref="D59" r:id="rId116" xr:uid="{00000000-0004-0000-0000-000073000000}"/>
    <hyperlink ref="A60" r:id="rId117" xr:uid="{00000000-0004-0000-0000-000074000000}"/>
    <hyperlink ref="D60" r:id="rId118" xr:uid="{00000000-0004-0000-0000-000075000000}"/>
    <hyperlink ref="A61" r:id="rId119" xr:uid="{00000000-0004-0000-0000-000076000000}"/>
    <hyperlink ref="D61" r:id="rId120" xr:uid="{00000000-0004-0000-0000-000077000000}"/>
    <hyperlink ref="A62" r:id="rId121" xr:uid="{00000000-0004-0000-0000-000078000000}"/>
    <hyperlink ref="D62" r:id="rId122" xr:uid="{00000000-0004-0000-0000-000079000000}"/>
    <hyperlink ref="A63" r:id="rId123" xr:uid="{00000000-0004-0000-0000-00007A000000}"/>
    <hyperlink ref="D63" r:id="rId124" xr:uid="{00000000-0004-0000-0000-00007B000000}"/>
    <hyperlink ref="A64" r:id="rId125" xr:uid="{00000000-0004-0000-0000-00007C000000}"/>
    <hyperlink ref="D64" r:id="rId126" xr:uid="{00000000-0004-0000-0000-00007D000000}"/>
    <hyperlink ref="A65" r:id="rId127" xr:uid="{00000000-0004-0000-0000-00007E000000}"/>
    <hyperlink ref="D65" r:id="rId128" xr:uid="{00000000-0004-0000-0000-00007F000000}"/>
    <hyperlink ref="A66" r:id="rId129" xr:uid="{00000000-0004-0000-0000-000080000000}"/>
    <hyperlink ref="D66" r:id="rId130" xr:uid="{00000000-0004-0000-0000-000081000000}"/>
    <hyperlink ref="A67" r:id="rId131" xr:uid="{00000000-0004-0000-0000-000082000000}"/>
    <hyperlink ref="D67" r:id="rId132" xr:uid="{00000000-0004-0000-0000-000083000000}"/>
    <hyperlink ref="A68" r:id="rId133" xr:uid="{00000000-0004-0000-0000-000084000000}"/>
    <hyperlink ref="D68" r:id="rId134" xr:uid="{00000000-0004-0000-0000-000085000000}"/>
    <hyperlink ref="A69" r:id="rId135" xr:uid="{00000000-0004-0000-0000-000086000000}"/>
    <hyperlink ref="D69" r:id="rId136" xr:uid="{00000000-0004-0000-0000-000087000000}"/>
    <hyperlink ref="A70" r:id="rId137" xr:uid="{00000000-0004-0000-0000-000088000000}"/>
    <hyperlink ref="D70" r:id="rId138" xr:uid="{00000000-0004-0000-0000-000089000000}"/>
    <hyperlink ref="A71" r:id="rId139" xr:uid="{00000000-0004-0000-0000-00008A000000}"/>
    <hyperlink ref="D71" r:id="rId140" xr:uid="{00000000-0004-0000-0000-00008B000000}"/>
    <hyperlink ref="A72" r:id="rId141" xr:uid="{00000000-0004-0000-0000-00008C000000}"/>
    <hyperlink ref="D72" r:id="rId142" xr:uid="{00000000-0004-0000-0000-00008D000000}"/>
    <hyperlink ref="A73" r:id="rId143" xr:uid="{00000000-0004-0000-0000-00008E000000}"/>
    <hyperlink ref="D73" r:id="rId144" xr:uid="{00000000-0004-0000-0000-00008F000000}"/>
    <hyperlink ref="A74" r:id="rId145" xr:uid="{00000000-0004-0000-0000-000090000000}"/>
    <hyperlink ref="D74" r:id="rId146" xr:uid="{00000000-0004-0000-0000-000091000000}"/>
    <hyperlink ref="A75" r:id="rId147" xr:uid="{00000000-0004-0000-0000-000092000000}"/>
    <hyperlink ref="D75" r:id="rId148" xr:uid="{00000000-0004-0000-0000-000093000000}"/>
    <hyperlink ref="A76" r:id="rId149" xr:uid="{00000000-0004-0000-0000-000094000000}"/>
    <hyperlink ref="D76" r:id="rId150" xr:uid="{00000000-0004-0000-0000-000095000000}"/>
    <hyperlink ref="A77" r:id="rId151" xr:uid="{00000000-0004-0000-0000-000096000000}"/>
    <hyperlink ref="D77" r:id="rId152" xr:uid="{00000000-0004-0000-0000-000097000000}"/>
  </hyperlinks>
  <pageMargins left="0.7" right="0.7" top="0.75" bottom="0.75" header="0.3" footer="0.3"/>
  <pageSetup paperSize="9" orientation="portrait" r:id="rId15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BAA926-9D24-478A-AAA7-F405ED4BFC9D}">
  <dimension ref="A1:A10"/>
  <sheetViews>
    <sheetView workbookViewId="0">
      <selection sqref="A1:A10"/>
    </sheetView>
  </sheetViews>
  <sheetFormatPr defaultRowHeight="15"/>
  <cols>
    <col min="1" max="1" width="127.42578125" bestFit="1" customWidth="1"/>
  </cols>
  <sheetData>
    <row r="1" spans="1:1">
      <c r="A1" t="s">
        <v>925</v>
      </c>
    </row>
    <row r="9" spans="1:1">
      <c r="A9" s="20" t="s">
        <v>1595</v>
      </c>
    </row>
    <row r="10" spans="1:1">
      <c r="A10" s="20" t="s">
        <v>1596</v>
      </c>
    </row>
  </sheetData>
  <hyperlinks>
    <hyperlink ref="A9" r:id="rId1" xr:uid="{8384BCA5-B083-49AF-91A0-1BBC3812677B}"/>
    <hyperlink ref="A10" r:id="rId2" xr:uid="{EDC7BC64-9A95-4AAD-91CC-284555F5657F}"/>
  </hyperlinks>
  <pageMargins left="0.7" right="0.7" top="0.75" bottom="0.75" header="0.3" footer="0.3"/>
  <pageSetup paperSize="9" orientation="portrait" r:id="rId3"/>
  <drawing r:id="rId4"/>
  <legacyDrawing r:id="rId5"/>
  <oleObjects>
    <mc:AlternateContent xmlns:mc="http://schemas.openxmlformats.org/markup-compatibility/2006">
      <mc:Choice Requires="x14">
        <oleObject dvAspect="DVASPECT_ICON" link="[1]!''''" oleUpdate="OLEUPDATE_ONCALL" shapeId="4097">
          <objectPr defaultSize="0" dde="1" r:id="rId6">
            <anchor moveWithCells="1">
              <from>
                <xdr:col>0</xdr:col>
                <xdr:colOff>1619250</xdr:colOff>
                <xdr:row>3</xdr:row>
                <xdr:rowOff>38100</xdr:rowOff>
              </from>
              <to>
                <xdr:col>0</xdr:col>
                <xdr:colOff>2533650</xdr:colOff>
                <xdr:row>6</xdr:row>
                <xdr:rowOff>152400</xdr:rowOff>
              </to>
            </anchor>
          </objectPr>
        </oleObject>
      </mc:Choice>
      <mc:Fallback>
        <oleObject dvAspect="DVASPECT_ICON" link="[1]!''''" oleUpdate="OLEUPDATE_ONCALL" shapeId="4097"/>
      </mc:Fallback>
    </mc:AlternateContent>
  </oleObjec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D0F1E4-2D7F-4678-A711-7BA88D4A27E8}">
  <dimension ref="A1:B435"/>
  <sheetViews>
    <sheetView workbookViewId="0">
      <selection activeCell="A25" sqref="A25"/>
    </sheetView>
  </sheetViews>
  <sheetFormatPr defaultColWidth="14.42578125" defaultRowHeight="15"/>
  <cols>
    <col min="1" max="1" width="114.28515625" customWidth="1"/>
    <col min="2" max="2" width="62.42578125" customWidth="1"/>
  </cols>
  <sheetData>
    <row r="1" spans="1:2">
      <c r="A1" s="55" t="s">
        <v>1720</v>
      </c>
    </row>
    <row r="2" spans="1:2">
      <c r="A2" s="56"/>
    </row>
    <row r="3" spans="1:2">
      <c r="A3" s="56"/>
    </row>
    <row r="4" spans="1:2">
      <c r="A4" s="57" t="s">
        <v>1721</v>
      </c>
    </row>
    <row r="5" spans="1:2">
      <c r="A5" s="57" t="s">
        <v>1722</v>
      </c>
    </row>
    <row r="6" spans="1:2">
      <c r="A6" s="57" t="s">
        <v>1723</v>
      </c>
    </row>
    <row r="8" spans="1:2">
      <c r="A8" s="58" t="s">
        <v>0</v>
      </c>
      <c r="B8" s="58" t="s">
        <v>1724</v>
      </c>
    </row>
    <row r="9" spans="1:2">
      <c r="A9" s="59" t="s">
        <v>1725</v>
      </c>
    </row>
    <row r="10" spans="1:2">
      <c r="A10" s="60" t="s">
        <v>164</v>
      </c>
      <c r="B10" s="60" t="s">
        <v>1726</v>
      </c>
    </row>
    <row r="11" spans="1:2">
      <c r="A11" s="60" t="s">
        <v>168</v>
      </c>
      <c r="B11" s="61" t="s">
        <v>1727</v>
      </c>
    </row>
    <row r="12" spans="1:2">
      <c r="A12" s="60" t="s">
        <v>1728</v>
      </c>
      <c r="B12" s="60" t="s">
        <v>1729</v>
      </c>
    </row>
    <row r="13" spans="1:2">
      <c r="A13" s="60" t="s">
        <v>1730</v>
      </c>
      <c r="B13" s="60" t="s">
        <v>1731</v>
      </c>
    </row>
    <row r="14" spans="1:2">
      <c r="A14" s="60" t="s">
        <v>1732</v>
      </c>
      <c r="B14" s="60" t="s">
        <v>1733</v>
      </c>
    </row>
    <row r="15" spans="1:2">
      <c r="A15" s="61" t="s">
        <v>1734</v>
      </c>
      <c r="B15" s="60" t="s">
        <v>1735</v>
      </c>
    </row>
    <row r="16" spans="1:2">
      <c r="A16" s="61" t="s">
        <v>1736</v>
      </c>
      <c r="B16" s="60" t="s">
        <v>1737</v>
      </c>
    </row>
    <row r="17" spans="1:2">
      <c r="A17" s="61" t="s">
        <v>1738</v>
      </c>
      <c r="B17" s="60" t="s">
        <v>1739</v>
      </c>
    </row>
    <row r="18" spans="1:2">
      <c r="A18" s="61" t="s">
        <v>1740</v>
      </c>
      <c r="B18" s="60" t="s">
        <v>1741</v>
      </c>
    </row>
    <row r="19" spans="1:2">
      <c r="A19" s="61" t="s">
        <v>1742</v>
      </c>
      <c r="B19" s="60" t="s">
        <v>1743</v>
      </c>
    </row>
    <row r="20" spans="1:2">
      <c r="A20" s="61" t="s">
        <v>1744</v>
      </c>
      <c r="B20" s="60" t="s">
        <v>1745</v>
      </c>
    </row>
    <row r="21" spans="1:2">
      <c r="A21" s="61" t="s">
        <v>1746</v>
      </c>
      <c r="B21" s="60" t="s">
        <v>1747</v>
      </c>
    </row>
    <row r="23" spans="1:2">
      <c r="A23" s="59" t="s">
        <v>1748</v>
      </c>
    </row>
    <row r="24" spans="1:2">
      <c r="A24" s="60" t="s">
        <v>306</v>
      </c>
      <c r="B24" s="60" t="s">
        <v>1749</v>
      </c>
    </row>
    <row r="25" spans="1:2">
      <c r="A25" s="61" t="s">
        <v>196</v>
      </c>
      <c r="B25" s="60" t="s">
        <v>1750</v>
      </c>
    </row>
    <row r="26" spans="1:2">
      <c r="A26" s="60" t="s">
        <v>176</v>
      </c>
      <c r="B26" s="61" t="s">
        <v>1751</v>
      </c>
    </row>
    <row r="27" spans="1:2">
      <c r="A27" s="60" t="s">
        <v>1752</v>
      </c>
      <c r="B27" s="60" t="s">
        <v>1753</v>
      </c>
    </row>
    <row r="28" spans="1:2">
      <c r="A28" s="60" t="s">
        <v>1754</v>
      </c>
      <c r="B28" s="60" t="s">
        <v>1755</v>
      </c>
    </row>
    <row r="29" spans="1:2">
      <c r="A29" s="61" t="s">
        <v>1756</v>
      </c>
    </row>
    <row r="30" spans="1:2">
      <c r="A30" s="61" t="s">
        <v>352</v>
      </c>
    </row>
    <row r="31" spans="1:2">
      <c r="A31" s="61" t="s">
        <v>200</v>
      </c>
    </row>
    <row r="32" spans="1:2">
      <c r="A32" s="61" t="s">
        <v>356</v>
      </c>
    </row>
    <row r="33" spans="1:2">
      <c r="A33" s="61" t="s">
        <v>360</v>
      </c>
    </row>
    <row r="34" spans="1:2">
      <c r="A34" s="61" t="s">
        <v>1757</v>
      </c>
    </row>
    <row r="35" spans="1:2">
      <c r="A35" s="61" t="s">
        <v>1758</v>
      </c>
    </row>
    <row r="36" spans="1:2">
      <c r="A36" s="61" t="s">
        <v>1759</v>
      </c>
    </row>
    <row r="37" spans="1:2">
      <c r="A37" s="61" t="s">
        <v>1760</v>
      </c>
      <c r="B37" s="60" t="s">
        <v>1761</v>
      </c>
    </row>
    <row r="38" spans="1:2">
      <c r="A38" s="61" t="s">
        <v>1762</v>
      </c>
    </row>
    <row r="39" spans="1:2">
      <c r="A39" s="61" t="s">
        <v>244</v>
      </c>
      <c r="B39" s="61" t="s">
        <v>1763</v>
      </c>
    </row>
    <row r="40" spans="1:2">
      <c r="A40" s="60" t="s">
        <v>1764</v>
      </c>
      <c r="B40" s="61" t="s">
        <v>1765</v>
      </c>
    </row>
    <row r="41" spans="1:2">
      <c r="A41" s="60" t="s">
        <v>1766</v>
      </c>
    </row>
    <row r="42" spans="1:2">
      <c r="A42" s="60" t="s">
        <v>1767</v>
      </c>
    </row>
    <row r="43" spans="1:2">
      <c r="A43" s="60" t="s">
        <v>1768</v>
      </c>
    </row>
    <row r="44" spans="1:2">
      <c r="A44" s="61" t="s">
        <v>1769</v>
      </c>
    </row>
    <row r="45" spans="1:2">
      <c r="A45" s="61" t="s">
        <v>1770</v>
      </c>
    </row>
    <row r="46" spans="1:2">
      <c r="A46" s="61" t="s">
        <v>1771</v>
      </c>
      <c r="B46" s="61" t="s">
        <v>1772</v>
      </c>
    </row>
    <row r="47" spans="1:2">
      <c r="A47" s="61" t="s">
        <v>1773</v>
      </c>
    </row>
    <row r="48" spans="1:2">
      <c r="A48" s="61" t="s">
        <v>264</v>
      </c>
    </row>
    <row r="49" spans="1:2">
      <c r="A49" s="61" t="s">
        <v>1774</v>
      </c>
    </row>
    <row r="51" spans="1:2">
      <c r="A51" s="59" t="s">
        <v>1775</v>
      </c>
    </row>
    <row r="52" spans="1:2">
      <c r="A52" s="61" t="s">
        <v>1776</v>
      </c>
    </row>
    <row r="53" spans="1:2">
      <c r="A53" s="61" t="s">
        <v>1777</v>
      </c>
    </row>
    <row r="54" spans="1:2">
      <c r="A54" s="61" t="s">
        <v>1778</v>
      </c>
    </row>
    <row r="55" spans="1:2">
      <c r="A55" s="61" t="s">
        <v>1779</v>
      </c>
      <c r="B55" s="60" t="s">
        <v>1780</v>
      </c>
    </row>
    <row r="56" spans="1:2">
      <c r="A56" s="61" t="s">
        <v>1781</v>
      </c>
      <c r="B56" s="61" t="s">
        <v>1782</v>
      </c>
    </row>
    <row r="58" spans="1:2">
      <c r="A58" s="58" t="s">
        <v>1783</v>
      </c>
    </row>
    <row r="59" spans="1:2">
      <c r="A59" s="59" t="s">
        <v>1725</v>
      </c>
    </row>
    <row r="60" spans="1:2">
      <c r="A60" s="60" t="s">
        <v>180</v>
      </c>
    </row>
    <row r="61" spans="1:2">
      <c r="A61" s="61" t="s">
        <v>1784</v>
      </c>
    </row>
    <row r="62" spans="1:2">
      <c r="A62" s="61" t="s">
        <v>1785</v>
      </c>
      <c r="B62" s="60" t="s">
        <v>1786</v>
      </c>
    </row>
    <row r="63" spans="1:2">
      <c r="A63" s="60" t="s">
        <v>212</v>
      </c>
    </row>
    <row r="65" spans="1:2">
      <c r="A65" s="59" t="s">
        <v>1748</v>
      </c>
    </row>
    <row r="66" spans="1:2">
      <c r="A66" s="61" t="s">
        <v>256</v>
      </c>
      <c r="B66" s="60" t="s">
        <v>1787</v>
      </c>
    </row>
    <row r="67" spans="1:2">
      <c r="A67" s="61" t="s">
        <v>240</v>
      </c>
      <c r="B67" s="60" t="s">
        <v>1788</v>
      </c>
    </row>
    <row r="68" spans="1:2">
      <c r="A68" s="61" t="s">
        <v>1789</v>
      </c>
    </row>
    <row r="69" spans="1:2">
      <c r="A69" s="61" t="s">
        <v>1790</v>
      </c>
    </row>
    <row r="70" spans="1:2">
      <c r="A70" s="61" t="s">
        <v>228</v>
      </c>
    </row>
    <row r="71" spans="1:2">
      <c r="A71" s="61" t="s">
        <v>184</v>
      </c>
    </row>
    <row r="72" spans="1:2">
      <c r="A72" s="61" t="s">
        <v>1791</v>
      </c>
    </row>
    <row r="73" spans="1:2">
      <c r="A73" s="61" t="s">
        <v>397</v>
      </c>
    </row>
    <row r="74" spans="1:2">
      <c r="A74" s="61" t="s">
        <v>248</v>
      </c>
      <c r="B74" s="60" t="s">
        <v>1792</v>
      </c>
    </row>
    <row r="75" spans="1:2">
      <c r="A75" s="61" t="s">
        <v>1793</v>
      </c>
    </row>
    <row r="76" spans="1:2">
      <c r="A76" s="61" t="s">
        <v>1794</v>
      </c>
    </row>
    <row r="77" spans="1:2">
      <c r="A77" s="61" t="s">
        <v>232</v>
      </c>
    </row>
    <row r="78" spans="1:2">
      <c r="A78" s="61" t="s">
        <v>260</v>
      </c>
    </row>
    <row r="79" spans="1:2">
      <c r="A79" s="61" t="s">
        <v>1795</v>
      </c>
    </row>
    <row r="80" spans="1:2">
      <c r="A80" s="61" t="s">
        <v>1796</v>
      </c>
    </row>
    <row r="81" spans="1:2">
      <c r="A81" s="61" t="s">
        <v>1718</v>
      </c>
    </row>
    <row r="83" spans="1:2">
      <c r="A83" s="59" t="s">
        <v>1775</v>
      </c>
    </row>
    <row r="84" spans="1:2">
      <c r="A84" s="61" t="s">
        <v>1797</v>
      </c>
    </row>
    <row r="85" spans="1:2">
      <c r="A85" s="61" t="s">
        <v>1798</v>
      </c>
    </row>
    <row r="86" spans="1:2">
      <c r="A86" s="61" t="s">
        <v>1799</v>
      </c>
    </row>
    <row r="87" spans="1:2">
      <c r="A87" s="61" t="s">
        <v>1800</v>
      </c>
    </row>
    <row r="88" spans="1:2">
      <c r="A88" s="61" t="s">
        <v>1801</v>
      </c>
    </row>
    <row r="89" spans="1:2">
      <c r="A89" s="61" t="s">
        <v>1719</v>
      </c>
    </row>
    <row r="90" spans="1:2">
      <c r="A90" s="61" t="s">
        <v>1802</v>
      </c>
    </row>
    <row r="91" spans="1:2">
      <c r="A91" s="61" t="s">
        <v>1803</v>
      </c>
    </row>
    <row r="92" spans="1:2">
      <c r="A92" s="61" t="s">
        <v>1804</v>
      </c>
      <c r="B92" s="60" t="s">
        <v>1805</v>
      </c>
    </row>
    <row r="93" spans="1:2">
      <c r="A93" s="61" t="s">
        <v>1806</v>
      </c>
    </row>
    <row r="94" spans="1:2">
      <c r="A94" s="61" t="s">
        <v>1807</v>
      </c>
    </row>
    <row r="95" spans="1:2">
      <c r="A95" s="61" t="s">
        <v>1808</v>
      </c>
    </row>
    <row r="96" spans="1:2">
      <c r="A96" s="61" t="s">
        <v>1809</v>
      </c>
    </row>
    <row r="97" spans="1:1">
      <c r="A97" s="61" t="s">
        <v>1810</v>
      </c>
    </row>
    <row r="98" spans="1:1">
      <c r="A98" s="61" t="s">
        <v>1811</v>
      </c>
    </row>
    <row r="100" spans="1:1">
      <c r="A100" s="58" t="s">
        <v>1812</v>
      </c>
    </row>
    <row r="101" spans="1:1">
      <c r="A101" s="59" t="s">
        <v>1725</v>
      </c>
    </row>
    <row r="102" spans="1:1">
      <c r="A102" s="61" t="s">
        <v>1813</v>
      </c>
    </row>
    <row r="103" spans="1:1">
      <c r="A103" s="61" t="s">
        <v>1814</v>
      </c>
    </row>
    <row r="104" spans="1:1">
      <c r="A104" s="60" t="s">
        <v>1815</v>
      </c>
    </row>
    <row r="105" spans="1:1">
      <c r="A105" s="61" t="s">
        <v>1816</v>
      </c>
    </row>
    <row r="106" spans="1:1">
      <c r="A106" s="61" t="s">
        <v>1817</v>
      </c>
    </row>
    <row r="108" spans="1:1">
      <c r="A108" s="59" t="s">
        <v>1748</v>
      </c>
    </row>
    <row r="109" spans="1:1">
      <c r="A109" s="61" t="s">
        <v>365</v>
      </c>
    </row>
    <row r="110" spans="1:1">
      <c r="A110" s="61" t="s">
        <v>1818</v>
      </c>
    </row>
    <row r="111" spans="1:1">
      <c r="A111" s="61" t="s">
        <v>393</v>
      </c>
    </row>
    <row r="113" spans="1:2">
      <c r="A113" s="61" t="s">
        <v>381</v>
      </c>
      <c r="B113" s="60" t="s">
        <v>1819</v>
      </c>
    </row>
    <row r="114" spans="1:2">
      <c r="A114" s="61" t="s">
        <v>1820</v>
      </c>
    </row>
    <row r="115" spans="1:2">
      <c r="A115" s="61" t="s">
        <v>1821</v>
      </c>
    </row>
    <row r="116" spans="1:2">
      <c r="A116" s="60" t="s">
        <v>1822</v>
      </c>
    </row>
    <row r="117" spans="1:2">
      <c r="A117" s="61" t="s">
        <v>1823</v>
      </c>
    </row>
    <row r="118" spans="1:2">
      <c r="A118" s="61" t="s">
        <v>1824</v>
      </c>
    </row>
    <row r="119" spans="1:2">
      <c r="A119" s="61" t="s">
        <v>1825</v>
      </c>
    </row>
    <row r="121" spans="1:2">
      <c r="A121" s="59" t="s">
        <v>1775</v>
      </c>
    </row>
    <row r="122" spans="1:2">
      <c r="A122" s="60" t="s">
        <v>1826</v>
      </c>
    </row>
    <row r="123" spans="1:2">
      <c r="A123" s="60" t="s">
        <v>1827</v>
      </c>
    </row>
    <row r="124" spans="1:2">
      <c r="A124" s="61" t="s">
        <v>373</v>
      </c>
    </row>
    <row r="125" spans="1:2">
      <c r="A125" s="61" t="s">
        <v>1828</v>
      </c>
    </row>
    <row r="126" spans="1:2">
      <c r="A126" s="61" t="s">
        <v>1829</v>
      </c>
    </row>
    <row r="127" spans="1:2">
      <c r="A127" s="61" t="s">
        <v>1830</v>
      </c>
    </row>
    <row r="128" spans="1:2">
      <c r="A128" s="61" t="s">
        <v>1831</v>
      </c>
    </row>
    <row r="130" spans="1:2">
      <c r="A130" s="58" t="s">
        <v>1832</v>
      </c>
    </row>
    <row r="131" spans="1:2">
      <c r="A131" s="59" t="s">
        <v>1725</v>
      </c>
    </row>
    <row r="132" spans="1:2">
      <c r="A132" s="60" t="s">
        <v>1833</v>
      </c>
    </row>
    <row r="133" spans="1:2">
      <c r="A133" s="61" t="s">
        <v>1834</v>
      </c>
    </row>
    <row r="134" spans="1:2">
      <c r="A134" s="60" t="s">
        <v>1835</v>
      </c>
    </row>
    <row r="135" spans="1:2">
      <c r="A135" s="60" t="s">
        <v>1836</v>
      </c>
    </row>
    <row r="136" spans="1:2">
      <c r="A136" s="60" t="s">
        <v>1837</v>
      </c>
      <c r="B136" s="60" t="s">
        <v>1838</v>
      </c>
    </row>
    <row r="137" spans="1:2">
      <c r="A137" s="60" t="s">
        <v>1839</v>
      </c>
    </row>
    <row r="138" spans="1:2">
      <c r="A138" s="60" t="s">
        <v>216</v>
      </c>
    </row>
    <row r="139" spans="1:2">
      <c r="A139" s="60" t="s">
        <v>1840</v>
      </c>
    </row>
    <row r="140" spans="1:2">
      <c r="A140" s="60" t="s">
        <v>1841</v>
      </c>
    </row>
    <row r="142" spans="1:2">
      <c r="A142" s="59" t="s">
        <v>1748</v>
      </c>
    </row>
    <row r="143" spans="1:2">
      <c r="A143" s="60" t="s">
        <v>1842</v>
      </c>
    </row>
    <row r="144" spans="1:2">
      <c r="A144" s="60" t="s">
        <v>1843</v>
      </c>
    </row>
    <row r="145" spans="1:1">
      <c r="A145" s="60" t="s">
        <v>1844</v>
      </c>
    </row>
    <row r="146" spans="1:1">
      <c r="A146" s="60" t="s">
        <v>1845</v>
      </c>
    </row>
    <row r="147" spans="1:1">
      <c r="A147" s="60" t="s">
        <v>1846</v>
      </c>
    </row>
    <row r="148" spans="1:1">
      <c r="A148" s="60" t="s">
        <v>1847</v>
      </c>
    </row>
    <row r="149" spans="1:1">
      <c r="A149" s="60" t="s">
        <v>1848</v>
      </c>
    </row>
    <row r="151" spans="1:1">
      <c r="A151" s="59" t="s">
        <v>1775</v>
      </c>
    </row>
    <row r="152" spans="1:1">
      <c r="A152" s="61" t="s">
        <v>1849</v>
      </c>
    </row>
    <row r="153" spans="1:1">
      <c r="A153" s="61" t="s">
        <v>1850</v>
      </c>
    </row>
    <row r="154" spans="1:1">
      <c r="A154" s="61" t="s">
        <v>1851</v>
      </c>
    </row>
    <row r="155" spans="1:1">
      <c r="A155" s="61" t="s">
        <v>1852</v>
      </c>
    </row>
    <row r="157" spans="1:1">
      <c r="A157" s="58" t="s">
        <v>1853</v>
      </c>
    </row>
    <row r="158" spans="1:1">
      <c r="A158" s="59" t="s">
        <v>1854</v>
      </c>
    </row>
    <row r="159" spans="1:1">
      <c r="A159" s="62" t="s">
        <v>1855</v>
      </c>
    </row>
    <row r="161" spans="1:1">
      <c r="A161" s="59" t="s">
        <v>1748</v>
      </c>
    </row>
    <row r="162" spans="1:1">
      <c r="A162" s="60" t="s">
        <v>1856</v>
      </c>
    </row>
    <row r="163" spans="1:1">
      <c r="A163" s="60" t="s">
        <v>1857</v>
      </c>
    </row>
    <row r="164" spans="1:1">
      <c r="A164" s="60" t="s">
        <v>1858</v>
      </c>
    </row>
    <row r="165" spans="1:1">
      <c r="A165" s="60" t="s">
        <v>1859</v>
      </c>
    </row>
    <row r="166" spans="1:1">
      <c r="A166" s="60" t="s">
        <v>1860</v>
      </c>
    </row>
    <row r="167" spans="1:1">
      <c r="A167" s="60" t="s">
        <v>1861</v>
      </c>
    </row>
    <row r="168" spans="1:1">
      <c r="A168" s="60" t="s">
        <v>1862</v>
      </c>
    </row>
    <row r="169" spans="1:1">
      <c r="A169" s="61" t="s">
        <v>310</v>
      </c>
    </row>
    <row r="171" spans="1:1">
      <c r="A171" s="59" t="s">
        <v>1775</v>
      </c>
    </row>
    <row r="172" spans="1:1">
      <c r="A172" s="60" t="s">
        <v>1863</v>
      </c>
    </row>
    <row r="173" spans="1:1">
      <c r="A173" s="61" t="s">
        <v>1864</v>
      </c>
    </row>
    <row r="174" spans="1:1">
      <c r="A174" s="60" t="s">
        <v>1865</v>
      </c>
    </row>
    <row r="176" spans="1:1">
      <c r="A176" s="58" t="s">
        <v>1866</v>
      </c>
    </row>
    <row r="177" spans="1:1">
      <c r="A177" s="59" t="s">
        <v>1748</v>
      </c>
    </row>
    <row r="178" spans="1:1">
      <c r="A178" s="60" t="s">
        <v>1867</v>
      </c>
    </row>
    <row r="179" spans="1:1">
      <c r="A179" s="60" t="s">
        <v>1868</v>
      </c>
    </row>
    <row r="180" spans="1:1">
      <c r="A180" s="60" t="s">
        <v>1869</v>
      </c>
    </row>
    <row r="181" spans="1:1">
      <c r="A181" s="60" t="s">
        <v>1870</v>
      </c>
    </row>
    <row r="182" spans="1:1">
      <c r="A182" s="60" t="s">
        <v>269</v>
      </c>
    </row>
    <row r="183" spans="1:1">
      <c r="A183" s="60" t="s">
        <v>1871</v>
      </c>
    </row>
    <row r="184" spans="1:1">
      <c r="A184" s="60" t="s">
        <v>1872</v>
      </c>
    </row>
    <row r="185" spans="1:1">
      <c r="A185" s="61" t="s">
        <v>1873</v>
      </c>
    </row>
    <row r="186" spans="1:1">
      <c r="A186" s="60" t="s">
        <v>1874</v>
      </c>
    </row>
    <row r="188" spans="1:1">
      <c r="A188" s="59" t="s">
        <v>1775</v>
      </c>
    </row>
    <row r="189" spans="1:1">
      <c r="A189" s="60" t="s">
        <v>1875</v>
      </c>
    </row>
    <row r="190" spans="1:1">
      <c r="A190" s="60" t="s">
        <v>1876</v>
      </c>
    </row>
    <row r="191" spans="1:1">
      <c r="A191" s="60" t="s">
        <v>1877</v>
      </c>
    </row>
    <row r="192" spans="1:1">
      <c r="A192" s="60" t="s">
        <v>1878</v>
      </c>
    </row>
    <row r="193" spans="1:1">
      <c r="A193" s="60" t="s">
        <v>1879</v>
      </c>
    </row>
    <row r="194" spans="1:1">
      <c r="A194" s="60" t="s">
        <v>1880</v>
      </c>
    </row>
    <row r="195" spans="1:1">
      <c r="A195" s="60" t="s">
        <v>1881</v>
      </c>
    </row>
    <row r="196" spans="1:1">
      <c r="A196" s="60" t="s">
        <v>1882</v>
      </c>
    </row>
    <row r="198" spans="1:1">
      <c r="A198" s="58" t="s">
        <v>1883</v>
      </c>
    </row>
    <row r="199" spans="1:1">
      <c r="A199" s="59" t="s">
        <v>1725</v>
      </c>
    </row>
    <row r="200" spans="1:1">
      <c r="A200" s="61" t="s">
        <v>1884</v>
      </c>
    </row>
    <row r="201" spans="1:1">
      <c r="A201" s="61" t="s">
        <v>414</v>
      </c>
    </row>
    <row r="202" spans="1:1">
      <c r="A202" s="60" t="s">
        <v>430</v>
      </c>
    </row>
    <row r="203" spans="1:1">
      <c r="A203" s="61" t="s">
        <v>1885</v>
      </c>
    </row>
    <row r="204" spans="1:1">
      <c r="A204" s="60" t="s">
        <v>1886</v>
      </c>
    </row>
    <row r="205" spans="1:1">
      <c r="A205" s="60" t="s">
        <v>1887</v>
      </c>
    </row>
    <row r="206" spans="1:1">
      <c r="A206" s="61" t="s">
        <v>1888</v>
      </c>
    </row>
    <row r="207" spans="1:1">
      <c r="A207" s="60" t="s">
        <v>406</v>
      </c>
    </row>
    <row r="208" spans="1:1">
      <c r="A208" s="61" t="s">
        <v>1889</v>
      </c>
    </row>
    <row r="209" spans="1:1">
      <c r="A209" s="60" t="s">
        <v>410</v>
      </c>
    </row>
    <row r="210" spans="1:1">
      <c r="A210" s="61" t="s">
        <v>446</v>
      </c>
    </row>
    <row r="211" spans="1:1">
      <c r="A211" s="61" t="s">
        <v>1890</v>
      </c>
    </row>
    <row r="212" spans="1:1">
      <c r="A212" s="60" t="s">
        <v>1891</v>
      </c>
    </row>
    <row r="213" spans="1:1">
      <c r="A213" s="61" t="s">
        <v>1892</v>
      </c>
    </row>
    <row r="214" spans="1:1">
      <c r="A214" s="60" t="s">
        <v>1893</v>
      </c>
    </row>
    <row r="215" spans="1:1">
      <c r="A215" s="60" t="s">
        <v>1894</v>
      </c>
    </row>
    <row r="217" spans="1:1">
      <c r="A217" s="59" t="s">
        <v>1748</v>
      </c>
    </row>
    <row r="218" spans="1:1">
      <c r="A218" s="60" t="s">
        <v>1895</v>
      </c>
    </row>
    <row r="219" spans="1:1">
      <c r="A219" s="61" t="s">
        <v>1896</v>
      </c>
    </row>
    <row r="220" spans="1:1">
      <c r="A220" s="61" t="s">
        <v>1897</v>
      </c>
    </row>
    <row r="221" spans="1:1">
      <c r="A221" s="61" t="s">
        <v>1898</v>
      </c>
    </row>
    <row r="222" spans="1:1">
      <c r="A222" s="61" t="s">
        <v>438</v>
      </c>
    </row>
    <row r="223" spans="1:1">
      <c r="A223" s="61" t="s">
        <v>1899</v>
      </c>
    </row>
    <row r="224" spans="1:1">
      <c r="A224" s="61" t="s">
        <v>1900</v>
      </c>
    </row>
    <row r="225" spans="1:1">
      <c r="A225" s="61" t="s">
        <v>422</v>
      </c>
    </row>
    <row r="226" spans="1:1">
      <c r="A226" s="61" t="s">
        <v>1901</v>
      </c>
    </row>
    <row r="227" spans="1:1">
      <c r="A227" s="61" t="s">
        <v>1902</v>
      </c>
    </row>
    <row r="228" spans="1:1">
      <c r="A228" s="61" t="s">
        <v>1903</v>
      </c>
    </row>
    <row r="229" spans="1:1">
      <c r="A229" s="61" t="s">
        <v>1904</v>
      </c>
    </row>
    <row r="230" spans="1:1">
      <c r="A230" s="61" t="s">
        <v>1905</v>
      </c>
    </row>
    <row r="231" spans="1:1">
      <c r="A231" s="61" t="s">
        <v>1906</v>
      </c>
    </row>
    <row r="232" spans="1:1">
      <c r="A232" s="61" t="s">
        <v>1907</v>
      </c>
    </row>
    <row r="233" spans="1:1">
      <c r="A233" s="61" t="s">
        <v>1908</v>
      </c>
    </row>
    <row r="234" spans="1:1">
      <c r="A234" s="61" t="s">
        <v>442</v>
      </c>
    </row>
    <row r="235" spans="1:1">
      <c r="A235" s="61" t="s">
        <v>1909</v>
      </c>
    </row>
    <row r="237" spans="1:1">
      <c r="A237" s="59" t="s">
        <v>1775</v>
      </c>
    </row>
    <row r="238" spans="1:1">
      <c r="A238" s="61" t="s">
        <v>426</v>
      </c>
    </row>
    <row r="239" spans="1:1">
      <c r="A239" s="61" t="s">
        <v>418</v>
      </c>
    </row>
    <row r="240" spans="1:1">
      <c r="A240" s="60" t="s">
        <v>1910</v>
      </c>
    </row>
    <row r="241" spans="1:1">
      <c r="A241" s="61" t="s">
        <v>1911</v>
      </c>
    </row>
    <row r="242" spans="1:1">
      <c r="A242" s="61" t="s">
        <v>1912</v>
      </c>
    </row>
    <row r="243" spans="1:1">
      <c r="A243" s="61" t="s">
        <v>1913</v>
      </c>
    </row>
    <row r="244" spans="1:1">
      <c r="A244" s="61" t="s">
        <v>1914</v>
      </c>
    </row>
    <row r="246" spans="1:1">
      <c r="A246" s="58" t="s">
        <v>1915</v>
      </c>
    </row>
    <row r="247" spans="1:1">
      <c r="A247" s="59" t="s">
        <v>1725</v>
      </c>
    </row>
    <row r="248" spans="1:1">
      <c r="A248" s="61" t="s">
        <v>1916</v>
      </c>
    </row>
    <row r="249" spans="1:1">
      <c r="A249" s="61" t="s">
        <v>1917</v>
      </c>
    </row>
    <row r="250" spans="1:1">
      <c r="A250" s="59"/>
    </row>
    <row r="251" spans="1:1">
      <c r="A251" s="59" t="s">
        <v>1748</v>
      </c>
    </row>
    <row r="252" spans="1:1">
      <c r="A252" s="61" t="s">
        <v>464</v>
      </c>
    </row>
    <row r="253" spans="1:1">
      <c r="A253" s="61" t="s">
        <v>1918</v>
      </c>
    </row>
    <row r="255" spans="1:1">
      <c r="A255" s="58" t="s">
        <v>1919</v>
      </c>
    </row>
    <row r="256" spans="1:1">
      <c r="A256" s="59" t="s">
        <v>1725</v>
      </c>
    </row>
    <row r="257" spans="1:1">
      <c r="A257" s="60" t="s">
        <v>1920</v>
      </c>
    </row>
    <row r="258" spans="1:1">
      <c r="A258" s="61" t="s">
        <v>1921</v>
      </c>
    </row>
    <row r="259" spans="1:1">
      <c r="A259" s="61" t="s">
        <v>1922</v>
      </c>
    </row>
    <row r="260" spans="1:1">
      <c r="A260" s="61" t="s">
        <v>1923</v>
      </c>
    </row>
    <row r="262" spans="1:1">
      <c r="A262" s="59" t="s">
        <v>1748</v>
      </c>
    </row>
    <row r="263" spans="1:1">
      <c r="A263" s="61" t="s">
        <v>1924</v>
      </c>
    </row>
    <row r="264" spans="1:1">
      <c r="A264" s="61" t="s">
        <v>192</v>
      </c>
    </row>
    <row r="265" spans="1:1">
      <c r="A265" s="61" t="s">
        <v>1925</v>
      </c>
    </row>
    <row r="266" spans="1:1">
      <c r="A266" s="61" t="s">
        <v>1926</v>
      </c>
    </row>
    <row r="267" spans="1:1">
      <c r="A267" s="61" t="s">
        <v>1927</v>
      </c>
    </row>
    <row r="268" spans="1:1">
      <c r="A268" s="61" t="s">
        <v>1928</v>
      </c>
    </row>
    <row r="269" spans="1:1">
      <c r="A269" s="61" t="s">
        <v>1929</v>
      </c>
    </row>
    <row r="270" spans="1:1">
      <c r="A270" s="61" t="s">
        <v>1930</v>
      </c>
    </row>
    <row r="271" spans="1:1">
      <c r="A271" s="61" t="s">
        <v>1931</v>
      </c>
    </row>
    <row r="273" spans="1:1">
      <c r="A273" s="59" t="s">
        <v>1775</v>
      </c>
    </row>
    <row r="274" spans="1:1">
      <c r="A274" s="61" t="s">
        <v>1932</v>
      </c>
    </row>
    <row r="275" spans="1:1">
      <c r="A275" s="61" t="s">
        <v>1933</v>
      </c>
    </row>
    <row r="276" spans="1:1">
      <c r="A276" s="61" t="s">
        <v>1934</v>
      </c>
    </row>
    <row r="277" spans="1:1">
      <c r="A277" s="61" t="s">
        <v>1935</v>
      </c>
    </row>
    <row r="278" spans="1:1">
      <c r="A278" s="61" t="s">
        <v>1936</v>
      </c>
    </row>
    <row r="280" spans="1:1">
      <c r="A280" s="58" t="s">
        <v>1937</v>
      </c>
    </row>
    <row r="281" spans="1:1">
      <c r="A281" s="59" t="s">
        <v>1748</v>
      </c>
    </row>
    <row r="282" spans="1:1">
      <c r="A282" s="61" t="s">
        <v>281</v>
      </c>
    </row>
    <row r="283" spans="1:1">
      <c r="A283" s="61" t="s">
        <v>1938</v>
      </c>
    </row>
    <row r="284" spans="1:1">
      <c r="A284" s="61" t="s">
        <v>1939</v>
      </c>
    </row>
    <row r="285" spans="1:1">
      <c r="A285" s="61" t="s">
        <v>1940</v>
      </c>
    </row>
    <row r="286" spans="1:1">
      <c r="A286" s="60" t="s">
        <v>1941</v>
      </c>
    </row>
    <row r="288" spans="1:1">
      <c r="A288" s="59" t="s">
        <v>1775</v>
      </c>
    </row>
    <row r="289" spans="1:1">
      <c r="A289" s="61" t="s">
        <v>1942</v>
      </c>
    </row>
    <row r="290" spans="1:1">
      <c r="A290" s="61" t="s">
        <v>1943</v>
      </c>
    </row>
    <row r="291" spans="1:1">
      <c r="A291" s="61" t="s">
        <v>1944</v>
      </c>
    </row>
    <row r="292" spans="1:1">
      <c r="A292" s="61" t="s">
        <v>1945</v>
      </c>
    </row>
    <row r="294" spans="1:1">
      <c r="A294" s="58" t="s">
        <v>1946</v>
      </c>
    </row>
    <row r="295" spans="1:1">
      <c r="A295" s="59" t="s">
        <v>1947</v>
      </c>
    </row>
    <row r="296" spans="1:1">
      <c r="A296" s="61" t="s">
        <v>1948</v>
      </c>
    </row>
    <row r="297" spans="1:1">
      <c r="A297" s="61" t="s">
        <v>1949</v>
      </c>
    </row>
    <row r="298" spans="1:1">
      <c r="A298" s="61" t="s">
        <v>369</v>
      </c>
    </row>
    <row r="299" spans="1:1">
      <c r="A299" s="61" t="s">
        <v>1950</v>
      </c>
    </row>
    <row r="300" spans="1:1">
      <c r="A300" s="61" t="s">
        <v>1951</v>
      </c>
    </row>
    <row r="302" spans="1:1">
      <c r="A302" s="58" t="s">
        <v>1952</v>
      </c>
    </row>
    <row r="303" spans="1:1">
      <c r="A303" s="59" t="s">
        <v>1748</v>
      </c>
    </row>
    <row r="304" spans="1:1">
      <c r="A304" s="61" t="s">
        <v>1953</v>
      </c>
    </row>
    <row r="305" spans="1:2">
      <c r="A305" s="61" t="s">
        <v>1954</v>
      </c>
    </row>
    <row r="306" spans="1:2">
      <c r="A306" s="61" t="s">
        <v>1955</v>
      </c>
    </row>
    <row r="307" spans="1:2">
      <c r="A307" s="61" t="s">
        <v>1956</v>
      </c>
    </row>
    <row r="308" spans="1:2">
      <c r="A308" s="61" t="s">
        <v>1589</v>
      </c>
    </row>
    <row r="309" spans="1:2">
      <c r="A309" s="61" t="s">
        <v>1957</v>
      </c>
    </row>
    <row r="311" spans="1:2">
      <c r="A311" s="59" t="s">
        <v>1775</v>
      </c>
    </row>
    <row r="312" spans="1:2">
      <c r="A312" s="60" t="s">
        <v>458</v>
      </c>
    </row>
    <row r="313" spans="1:2">
      <c r="A313" s="61" t="s">
        <v>1958</v>
      </c>
    </row>
    <row r="314" spans="1:2">
      <c r="A314" s="61" t="s">
        <v>1959</v>
      </c>
    </row>
    <row r="315" spans="1:2">
      <c r="A315" s="61" t="s">
        <v>1960</v>
      </c>
    </row>
    <row r="317" spans="1:2">
      <c r="A317" s="58" t="s">
        <v>1961</v>
      </c>
    </row>
    <row r="318" spans="1:2">
      <c r="A318" s="59" t="s">
        <v>1725</v>
      </c>
    </row>
    <row r="319" spans="1:2">
      <c r="A319" s="61" t="s">
        <v>1962</v>
      </c>
    </row>
    <row r="320" spans="1:2">
      <c r="A320" s="61" t="s">
        <v>1963</v>
      </c>
      <c r="B320" s="60" t="s">
        <v>1964</v>
      </c>
    </row>
    <row r="321" spans="1:2">
      <c r="A321" s="61" t="s">
        <v>1965</v>
      </c>
    </row>
    <row r="322" spans="1:2">
      <c r="A322" s="60" t="s">
        <v>1966</v>
      </c>
    </row>
    <row r="323" spans="1:2">
      <c r="A323" s="62" t="s">
        <v>1967</v>
      </c>
      <c r="B323" s="61" t="s">
        <v>1968</v>
      </c>
    </row>
    <row r="324" spans="1:2">
      <c r="A324" s="60" t="s">
        <v>1969</v>
      </c>
    </row>
    <row r="326" spans="1:2">
      <c r="A326" s="59" t="s">
        <v>1748</v>
      </c>
    </row>
    <row r="327" spans="1:2">
      <c r="A327" s="60" t="s">
        <v>1970</v>
      </c>
    </row>
    <row r="328" spans="1:2">
      <c r="A328" s="61" t="s">
        <v>1971</v>
      </c>
    </row>
    <row r="329" spans="1:2">
      <c r="A329" s="61" t="s">
        <v>1972</v>
      </c>
    </row>
    <row r="330" spans="1:2">
      <c r="A330" s="61" t="s">
        <v>1973</v>
      </c>
    </row>
    <row r="331" spans="1:2">
      <c r="A331" s="60" t="s">
        <v>1974</v>
      </c>
    </row>
    <row r="332" spans="1:2">
      <c r="A332" s="61" t="s">
        <v>1975</v>
      </c>
      <c r="B332" s="61" t="s">
        <v>1976</v>
      </c>
    </row>
    <row r="333" spans="1:2">
      <c r="A333" s="60" t="s">
        <v>1977</v>
      </c>
    </row>
    <row r="335" spans="1:2">
      <c r="A335" s="58" t="s">
        <v>1978</v>
      </c>
    </row>
    <row r="336" spans="1:2">
      <c r="A336" s="59" t="s">
        <v>1979</v>
      </c>
    </row>
    <row r="337" spans="1:1">
      <c r="A337" s="60" t="s">
        <v>1980</v>
      </c>
    </row>
    <row r="338" spans="1:1">
      <c r="A338" s="61" t="s">
        <v>468</v>
      </c>
    </row>
    <row r="339" spans="1:1">
      <c r="A339" s="61" t="s">
        <v>1981</v>
      </c>
    </row>
    <row r="340" spans="1:1">
      <c r="A340" s="61" t="s">
        <v>1982</v>
      </c>
    </row>
    <row r="341" spans="1:1">
      <c r="A341" s="61" t="s">
        <v>1983</v>
      </c>
    </row>
    <row r="342" spans="1:1">
      <c r="A342" s="60" t="s">
        <v>1984</v>
      </c>
    </row>
    <row r="343" spans="1:1">
      <c r="A343" s="61" t="s">
        <v>1985</v>
      </c>
    </row>
    <row r="345" spans="1:1">
      <c r="A345" s="58" t="s">
        <v>1986</v>
      </c>
    </row>
    <row r="346" spans="1:1">
      <c r="A346" s="59" t="s">
        <v>1725</v>
      </c>
    </row>
    <row r="347" spans="1:1">
      <c r="A347" s="60" t="s">
        <v>1987</v>
      </c>
    </row>
    <row r="348" spans="1:1">
      <c r="A348" s="61" t="s">
        <v>1988</v>
      </c>
    </row>
    <row r="349" spans="1:1">
      <c r="A349" s="60"/>
    </row>
    <row r="350" spans="1:1">
      <c r="A350" s="59" t="s">
        <v>1748</v>
      </c>
    </row>
    <row r="351" spans="1:1">
      <c r="A351" s="61" t="s">
        <v>1989</v>
      </c>
    </row>
    <row r="352" spans="1:1">
      <c r="A352" s="61" t="s">
        <v>1990</v>
      </c>
    </row>
    <row r="353" spans="1:1">
      <c r="A353" s="61" t="s">
        <v>1991</v>
      </c>
    </row>
    <row r="354" spans="1:1">
      <c r="A354" s="61" t="s">
        <v>1992</v>
      </c>
    </row>
    <row r="355" spans="1:1">
      <c r="A355" s="61" t="s">
        <v>1993</v>
      </c>
    </row>
    <row r="356" spans="1:1">
      <c r="A356" s="61" t="s">
        <v>1994</v>
      </c>
    </row>
    <row r="357" spans="1:1">
      <c r="A357" s="61" t="s">
        <v>1995</v>
      </c>
    </row>
    <row r="358" spans="1:1">
      <c r="A358" s="61" t="s">
        <v>1996</v>
      </c>
    </row>
    <row r="359" spans="1:1">
      <c r="A359" s="61" t="s">
        <v>1594</v>
      </c>
    </row>
    <row r="360" spans="1:1">
      <c r="A360" s="61" t="s">
        <v>1997</v>
      </c>
    </row>
    <row r="361" spans="1:1">
      <c r="A361" s="61" t="s">
        <v>1998</v>
      </c>
    </row>
    <row r="362" spans="1:1">
      <c r="A362" s="60" t="s">
        <v>1999</v>
      </c>
    </row>
    <row r="363" spans="1:1">
      <c r="A363" s="61" t="s">
        <v>2000</v>
      </c>
    </row>
    <row r="364" spans="1:1">
      <c r="A364" s="61" t="s">
        <v>2001</v>
      </c>
    </row>
    <row r="366" spans="1:1">
      <c r="A366" s="58" t="s">
        <v>2002</v>
      </c>
    </row>
    <row r="367" spans="1:1">
      <c r="A367" s="61" t="s">
        <v>2003</v>
      </c>
    </row>
    <row r="369" spans="1:1">
      <c r="A369" s="58" t="s">
        <v>2004</v>
      </c>
    </row>
    <row r="370" spans="1:1">
      <c r="A370" s="63" t="s">
        <v>1725</v>
      </c>
    </row>
    <row r="371" spans="1:1">
      <c r="A371" s="64" t="s">
        <v>2005</v>
      </c>
    </row>
    <row r="372" spans="1:1">
      <c r="A372" s="64" t="s">
        <v>2006</v>
      </c>
    </row>
    <row r="373" spans="1:1">
      <c r="A373" s="60" t="s">
        <v>2007</v>
      </c>
    </row>
    <row r="374" spans="1:1">
      <c r="A374" s="60" t="s">
        <v>2008</v>
      </c>
    </row>
    <row r="375" spans="1:1">
      <c r="A375" s="60" t="s">
        <v>1917</v>
      </c>
    </row>
    <row r="376" spans="1:1">
      <c r="A376" s="60" t="s">
        <v>323</v>
      </c>
    </row>
    <row r="377" spans="1:1">
      <c r="A377" s="60" t="s">
        <v>331</v>
      </c>
    </row>
    <row r="378" spans="1:1">
      <c r="A378" s="60" t="s">
        <v>2009</v>
      </c>
    </row>
    <row r="379" spans="1:1">
      <c r="A379" s="60" t="s">
        <v>2010</v>
      </c>
    </row>
    <row r="380" spans="1:1">
      <c r="A380" s="60" t="s">
        <v>327</v>
      </c>
    </row>
    <row r="381" spans="1:1">
      <c r="A381" s="60" t="s">
        <v>2011</v>
      </c>
    </row>
    <row r="382" spans="1:1">
      <c r="A382" s="60" t="s">
        <v>2012</v>
      </c>
    </row>
    <row r="384" spans="1:1">
      <c r="A384" s="59" t="s">
        <v>1748</v>
      </c>
    </row>
    <row r="385" spans="1:1">
      <c r="A385" s="61" t="s">
        <v>2013</v>
      </c>
    </row>
    <row r="386" spans="1:1">
      <c r="A386" s="61" t="s">
        <v>2014</v>
      </c>
    </row>
    <row r="387" spans="1:1">
      <c r="A387" s="61" t="s">
        <v>2015</v>
      </c>
    </row>
    <row r="388" spans="1:1">
      <c r="A388" s="61" t="s">
        <v>2016</v>
      </c>
    </row>
    <row r="389" spans="1:1">
      <c r="A389" s="60" t="s">
        <v>343</v>
      </c>
    </row>
    <row r="390" spans="1:1">
      <c r="A390" s="60" t="s">
        <v>339</v>
      </c>
    </row>
    <row r="391" spans="1:1">
      <c r="A391" s="61" t="s">
        <v>2017</v>
      </c>
    </row>
    <row r="392" spans="1:1">
      <c r="A392" s="60" t="s">
        <v>2018</v>
      </c>
    </row>
    <row r="393" spans="1:1">
      <c r="A393" s="61" t="s">
        <v>2019</v>
      </c>
    </row>
    <row r="394" spans="1:1">
      <c r="A394" s="61" t="s">
        <v>2020</v>
      </c>
    </row>
    <row r="395" spans="1:1">
      <c r="A395" s="61" t="s">
        <v>2021</v>
      </c>
    </row>
    <row r="396" spans="1:1">
      <c r="A396" s="61" t="s">
        <v>2022</v>
      </c>
    </row>
    <row r="397" spans="1:1">
      <c r="A397" s="61" t="s">
        <v>2023</v>
      </c>
    </row>
    <row r="399" spans="1:1">
      <c r="A399" s="59" t="s">
        <v>1775</v>
      </c>
    </row>
    <row r="400" spans="1:1">
      <c r="A400" s="60" t="s">
        <v>335</v>
      </c>
    </row>
    <row r="401" spans="1:1">
      <c r="A401" s="61" t="s">
        <v>2024</v>
      </c>
    </row>
    <row r="403" spans="1:1">
      <c r="A403" s="58" t="s">
        <v>2025</v>
      </c>
    </row>
    <row r="404" spans="1:1">
      <c r="A404" s="59" t="s">
        <v>1748</v>
      </c>
    </row>
    <row r="405" spans="1:1">
      <c r="A405" s="61" t="s">
        <v>2026</v>
      </c>
    </row>
    <row r="406" spans="1:1">
      <c r="A406" s="61" t="s">
        <v>2027</v>
      </c>
    </row>
    <row r="407" spans="1:1">
      <c r="A407" s="61" t="s">
        <v>2028</v>
      </c>
    </row>
    <row r="408" spans="1:1">
      <c r="A408" s="61" t="s">
        <v>2029</v>
      </c>
    </row>
    <row r="409" spans="1:1">
      <c r="A409" s="61" t="s">
        <v>2030</v>
      </c>
    </row>
    <row r="410" spans="1:1">
      <c r="A410" s="61" t="s">
        <v>2031</v>
      </c>
    </row>
    <row r="411" spans="1:1">
      <c r="A411" s="61" t="s">
        <v>2032</v>
      </c>
    </row>
    <row r="412" spans="1:1">
      <c r="A412" s="61" t="s">
        <v>2033</v>
      </c>
    </row>
    <row r="414" spans="1:1">
      <c r="A414" s="59" t="s">
        <v>1775</v>
      </c>
    </row>
    <row r="415" spans="1:1">
      <c r="A415" s="61" t="s">
        <v>335</v>
      </c>
    </row>
    <row r="416" spans="1:1">
      <c r="A416" s="61" t="s">
        <v>2034</v>
      </c>
    </row>
    <row r="417" spans="1:1">
      <c r="A417" s="61" t="s">
        <v>2035</v>
      </c>
    </row>
    <row r="418" spans="1:1">
      <c r="A418" s="61" t="s">
        <v>2036</v>
      </c>
    </row>
    <row r="419" spans="1:1">
      <c r="A419" s="60" t="s">
        <v>2037</v>
      </c>
    </row>
    <row r="420" spans="1:1">
      <c r="A420" s="61" t="s">
        <v>2038</v>
      </c>
    </row>
    <row r="421" spans="1:1">
      <c r="A421" s="61" t="s">
        <v>2039</v>
      </c>
    </row>
    <row r="422" spans="1:1">
      <c r="A422" s="61" t="s">
        <v>2040</v>
      </c>
    </row>
    <row r="423" spans="1:1">
      <c r="A423" s="61" t="s">
        <v>2041</v>
      </c>
    </row>
    <row r="425" spans="1:1">
      <c r="A425" s="58" t="s">
        <v>2042</v>
      </c>
    </row>
    <row r="426" spans="1:1">
      <c r="A426" s="59" t="s">
        <v>2043</v>
      </c>
    </row>
    <row r="427" spans="1:1">
      <c r="A427" s="61" t="s">
        <v>2044</v>
      </c>
    </row>
    <row r="428" spans="1:1">
      <c r="A428" s="61" t="s">
        <v>2045</v>
      </c>
    </row>
    <row r="429" spans="1:1">
      <c r="A429" s="61" t="s">
        <v>2046</v>
      </c>
    </row>
    <row r="430" spans="1:1">
      <c r="A430" s="65" t="s">
        <v>2047</v>
      </c>
    </row>
    <row r="431" spans="1:1">
      <c r="A431" s="59"/>
    </row>
    <row r="432" spans="1:1">
      <c r="A432" s="58" t="s">
        <v>2048</v>
      </c>
    </row>
    <row r="433" spans="1:1">
      <c r="A433" s="60" t="s">
        <v>2049</v>
      </c>
    </row>
    <row r="434" spans="1:1">
      <c r="A434" s="58" t="s">
        <v>2050</v>
      </c>
    </row>
    <row r="435" spans="1:1">
      <c r="A435" s="60" t="s">
        <v>2051</v>
      </c>
    </row>
  </sheetData>
  <hyperlinks>
    <hyperlink ref="A1" r:id="rId1" xr:uid="{EFA877AC-AC51-4B33-8FC8-98F931118B9D}"/>
    <hyperlink ref="A4" r:id="rId2" xr:uid="{70A2C7BC-4364-4BB0-8F6D-7B4FD3A90DE0}"/>
    <hyperlink ref="A5" r:id="rId3" xr:uid="{5CD131C6-56BA-4160-A5CF-468A6E1A2657}"/>
    <hyperlink ref="A6" r:id="rId4" xr:uid="{2FE701F4-E86B-4CF9-88A9-9B8DEA02885E}"/>
    <hyperlink ref="A10" r:id="rId5" xr:uid="{A8082199-770F-4544-AB7D-9F85BEF81786}"/>
    <hyperlink ref="B10" r:id="rId6" xr:uid="{59A238FA-AABD-4E7A-BFAE-6433D0815509}"/>
    <hyperlink ref="A11" r:id="rId7" xr:uid="{6BE51212-16A0-4C4E-84FB-4F4EC430808F}"/>
    <hyperlink ref="B11" r:id="rId8" xr:uid="{ECC1BFD2-41B3-4A17-808A-3DF43AB5A087}"/>
    <hyperlink ref="A12" r:id="rId9" xr:uid="{9AF7E42A-8797-44C5-B29B-E162487CCD54}"/>
    <hyperlink ref="B12" r:id="rId10" xr:uid="{D49BC1C5-08C9-4341-B0B3-81C8DC0A333E}"/>
    <hyperlink ref="A13" r:id="rId11" xr:uid="{AD7FF214-DDE8-4A53-AF9D-55951E3A39D8}"/>
    <hyperlink ref="B13" r:id="rId12" xr:uid="{A39599F6-7FB0-4B8E-A597-FE74EE8BAC1C}"/>
    <hyperlink ref="A14" r:id="rId13" xr:uid="{755C03EF-67CB-4314-9FB9-E7884C5F9D8D}"/>
    <hyperlink ref="B14" r:id="rId14" xr:uid="{B2C0E2BB-324E-4EAC-BFC3-C3EB9DDCD9B7}"/>
    <hyperlink ref="A15" r:id="rId15" xr:uid="{ED176891-59C0-405E-ADE7-BE2F0C0C811C}"/>
    <hyperlink ref="B15" r:id="rId16" xr:uid="{54A1B9D9-DB02-415A-A60F-AF5175E5C0D0}"/>
    <hyperlink ref="A16" r:id="rId17" xr:uid="{ED7BAA04-96C9-4196-8811-6CD7744E6DFF}"/>
    <hyperlink ref="B16" r:id="rId18" xr:uid="{C34D749E-82E3-4BDA-AAC5-B9D53090E431}"/>
    <hyperlink ref="A17" r:id="rId19" xr:uid="{399C460B-7383-498D-A2CF-766180F030B5}"/>
    <hyperlink ref="B17" r:id="rId20" xr:uid="{F38B7595-6264-4D24-A6D2-4405EB6222A1}"/>
    <hyperlink ref="A18" r:id="rId21" xr:uid="{FCAF2BD8-EB65-4992-BAA5-83EF0EEFEEFA}"/>
    <hyperlink ref="B18" r:id="rId22" xr:uid="{EA4A3357-FE45-44AC-BB73-EF1ACB960453}"/>
    <hyperlink ref="A19" r:id="rId23" xr:uid="{8E533919-EB7C-443E-9325-29A7AA0CFD67}"/>
    <hyperlink ref="B19" r:id="rId24" xr:uid="{591608B0-365B-4773-8173-2F296A9CF4FD}"/>
    <hyperlink ref="A20" r:id="rId25" xr:uid="{4AB5998F-2F3F-4A54-AC2A-7321B86645DC}"/>
    <hyperlink ref="B20" r:id="rId26" xr:uid="{2C5F6E7D-1BAA-4F83-B7EB-9AA950393F1E}"/>
    <hyperlink ref="A21" r:id="rId27" xr:uid="{428643D1-989B-437D-B364-5D00A139F0E3}"/>
    <hyperlink ref="B21" r:id="rId28" xr:uid="{DAE16573-2B36-4198-B03A-ADEE14094CE7}"/>
    <hyperlink ref="A24" r:id="rId29" xr:uid="{0A23B3DC-E98D-48C1-8DE2-4B242BE34882}"/>
    <hyperlink ref="B24" r:id="rId30" xr:uid="{B3D3B3FA-9B42-4985-B3D3-508624997B0B}"/>
    <hyperlink ref="A25" r:id="rId31" xr:uid="{D7BECF06-1BC6-4167-93A5-9495676ABA88}"/>
    <hyperlink ref="B25" r:id="rId32" xr:uid="{E5577EFD-0402-4067-8DF3-B94FC54F27AE}"/>
    <hyperlink ref="A26" r:id="rId33" xr:uid="{8A673D50-5F65-4748-9FEF-82F4DEEDA6EA}"/>
    <hyperlink ref="B26" r:id="rId34" xr:uid="{B3D274F4-0C3C-471C-91A4-A3AB32C97CB1}"/>
    <hyperlink ref="A27" r:id="rId35" xr:uid="{9ABD03AF-3D13-4731-B622-D206713FEF6B}"/>
    <hyperlink ref="B27" r:id="rId36" xr:uid="{5820FC23-9CDD-4008-BB24-C5E27ED53133}"/>
    <hyperlink ref="A28" r:id="rId37" xr:uid="{0F821A1A-DFA2-4FAE-B90B-25D5F5B755E4}"/>
    <hyperlink ref="B28" r:id="rId38" xr:uid="{5BF20004-0B1B-4A93-A342-4AC748509177}"/>
    <hyperlink ref="A29" r:id="rId39" xr:uid="{F317F039-7AA7-4BF2-BCAA-B62B7FDBA921}"/>
    <hyperlink ref="A30" r:id="rId40" xr:uid="{4281D475-5C8B-41A9-8B47-9CD469FBAE8D}"/>
    <hyperlink ref="A31" r:id="rId41" xr:uid="{4F314F47-3501-44BF-A841-12CF418CF8AD}"/>
    <hyperlink ref="A32" r:id="rId42" xr:uid="{773B90F6-3FCB-4A61-9F17-539281C8FF5A}"/>
    <hyperlink ref="A33" r:id="rId43" xr:uid="{1B07D71E-0950-4D1E-8B0A-0E1BE7A79795}"/>
    <hyperlink ref="A34" r:id="rId44" xr:uid="{AA203A56-ACB2-4D89-998F-7009308A9E1D}"/>
    <hyperlink ref="A35" r:id="rId45" xr:uid="{781774A5-76AE-4179-9158-374524AB78C5}"/>
    <hyperlink ref="A36" r:id="rId46" xr:uid="{5F2E75EB-579D-4CDC-97AB-8D725FCC692E}"/>
    <hyperlink ref="A37" r:id="rId47" xr:uid="{FDBA1524-5883-4349-BB8E-45959D1A10A4}"/>
    <hyperlink ref="B37" r:id="rId48" xr:uid="{D4120806-933F-44AA-B676-83287F4262E9}"/>
    <hyperlink ref="A38" r:id="rId49" xr:uid="{8F451495-4951-43F8-818E-71E1A94C9B27}"/>
    <hyperlink ref="A39" r:id="rId50" xr:uid="{6078E16A-7813-46C1-ABCF-9A7E82BF9331}"/>
    <hyperlink ref="B39" r:id="rId51" xr:uid="{261D1E4D-5D1F-4D42-9BF6-5E9AD9194307}"/>
    <hyperlink ref="A40" r:id="rId52" xr:uid="{F650CBDF-6359-4361-9C5E-0EF77DA2D4F3}"/>
    <hyperlink ref="B40" r:id="rId53" xr:uid="{27E98AC0-E0A3-421C-90DA-7A349A267EA4}"/>
    <hyperlink ref="A41" r:id="rId54" xr:uid="{926CDFDF-3BF4-4E29-99CF-49A1D55EB049}"/>
    <hyperlink ref="A42" r:id="rId55" xr:uid="{F2E7D012-0C68-41F4-BCB2-0072E8BECEDD}"/>
    <hyperlink ref="A43" r:id="rId56" xr:uid="{E1B3F0EF-F17D-4A41-A2B8-30B99C9D9257}"/>
    <hyperlink ref="A44" r:id="rId57" xr:uid="{55A23577-D7AC-4845-A19B-6F721D47D12F}"/>
    <hyperlink ref="A45" r:id="rId58" xr:uid="{B5D38FC9-6A79-4890-87D5-AA3E2B5B1500}"/>
    <hyperlink ref="A46" r:id="rId59" xr:uid="{0D54D054-F656-4B1E-9BB0-082ED454FDCC}"/>
    <hyperlink ref="B46" r:id="rId60" xr:uid="{0F1F8579-8AE8-47D9-A2C0-FFA9E339C8A6}"/>
    <hyperlink ref="A47" r:id="rId61" xr:uid="{5C6D58D9-8BEC-4073-B8FB-F24CA3F2F148}"/>
    <hyperlink ref="A48" r:id="rId62" xr:uid="{658F97F8-D94C-4A8D-8D3D-BB05BB0BD58C}"/>
    <hyperlink ref="A49" r:id="rId63" xr:uid="{6DC5D567-E79C-4D4F-9909-E10D0A0B26FB}"/>
    <hyperlink ref="A52" r:id="rId64" xr:uid="{CA30D658-7001-47E9-9AB6-66A8923558B0}"/>
    <hyperlink ref="A53" r:id="rId65" xr:uid="{E8A38291-6A81-4422-B027-86BEC3FE4BF4}"/>
    <hyperlink ref="A54" r:id="rId66" xr:uid="{EDD4088F-8C94-4F2D-A530-84F03B4399A7}"/>
    <hyperlink ref="A55" r:id="rId67" xr:uid="{F3F65EAE-D576-40F7-B51D-386CABC7A486}"/>
    <hyperlink ref="B55" r:id="rId68" xr:uid="{4A3151FB-A9FA-4C7C-9780-D2FEAC5C123F}"/>
    <hyperlink ref="A56" r:id="rId69" xr:uid="{5E31991A-BEBF-4E2E-8C0A-7CB195F508E1}"/>
    <hyperlink ref="B56" r:id="rId70" xr:uid="{9551B8A2-D234-4AE1-8C3D-0615DDCD4C4E}"/>
    <hyperlink ref="A60" r:id="rId71" xr:uid="{5515CADF-0860-4E7B-853B-1E6A7BA6F127}"/>
    <hyperlink ref="A61" r:id="rId72" xr:uid="{DA5CDD4A-B656-4401-AE4B-AA61F5975A35}"/>
    <hyperlink ref="A62" r:id="rId73" xr:uid="{0E1C60E0-1F2C-420B-B851-55203B08A5A5}"/>
    <hyperlink ref="B62" r:id="rId74" xr:uid="{2733B716-0CD2-4F47-A11E-06FA6C815A84}"/>
    <hyperlink ref="A63" r:id="rId75" xr:uid="{84913309-7368-4FC6-B923-2BE5714F12BC}"/>
    <hyperlink ref="A66" r:id="rId76" xr:uid="{FCCB19E7-B517-4A8C-BAAA-0994BA694FC2}"/>
    <hyperlink ref="B66" r:id="rId77" xr:uid="{AD5C3B0D-BEBA-4A11-AF29-9AC617198D36}"/>
    <hyperlink ref="A67" r:id="rId78" xr:uid="{1688CDA9-B031-499F-928F-81949E968030}"/>
    <hyperlink ref="B67" r:id="rId79" xr:uid="{1F884913-2D0E-4575-9E68-8917DB393992}"/>
    <hyperlink ref="A68" r:id="rId80" xr:uid="{A8D1D12E-D193-4D46-856A-504C1537BA31}"/>
    <hyperlink ref="A69" r:id="rId81" xr:uid="{207B6376-4207-4841-81E8-B12ACD9A4144}"/>
    <hyperlink ref="A70" r:id="rId82" xr:uid="{297F7A7D-67C4-4277-AE5D-FAB8BA87A7BF}"/>
    <hyperlink ref="A71" r:id="rId83" xr:uid="{C31BB5D0-6708-4BA6-B2A1-73ECFF9688AC}"/>
    <hyperlink ref="A72" r:id="rId84" xr:uid="{DFDB8ECA-B122-42ED-AFD8-82335E1E8255}"/>
    <hyperlink ref="A73" r:id="rId85" xr:uid="{FE0F0AAE-8553-47A2-879B-7B8EC3D202A8}"/>
    <hyperlink ref="A74" r:id="rId86" xr:uid="{8B835D56-B48E-4052-A4F4-12E822230248}"/>
    <hyperlink ref="B74" r:id="rId87" xr:uid="{DEAFB98E-43D9-4180-805F-473132F42F27}"/>
    <hyperlink ref="A75" r:id="rId88" xr:uid="{737EE81A-2AE4-41DC-AC8A-44F38964887C}"/>
    <hyperlink ref="A76" r:id="rId89" xr:uid="{EDE8272A-0307-400D-8FCD-32C6B5BA6203}"/>
    <hyperlink ref="A77" r:id="rId90" xr:uid="{6CE74A05-F19A-4EAD-9936-32A64D2A5D0A}"/>
    <hyperlink ref="A78" r:id="rId91" xr:uid="{6CD8EB14-9D83-4F98-8A4A-200E6E450D1E}"/>
    <hyperlink ref="A79" r:id="rId92" xr:uid="{CDE21B55-E729-4FED-B0D1-3AF2B854395A}"/>
    <hyperlink ref="A80" r:id="rId93" xr:uid="{44EA89EF-C7A5-4657-A6A3-C92E51FD6C30}"/>
    <hyperlink ref="A81" r:id="rId94" xr:uid="{585E1403-7BB7-4DDE-AA92-854326E49ABF}"/>
    <hyperlink ref="A84" r:id="rId95" xr:uid="{50625077-4788-4789-8691-4891289A9790}"/>
    <hyperlink ref="A85" r:id="rId96" xr:uid="{F80663C5-9B4B-483F-92A5-7BFA3D0FE8E7}"/>
    <hyperlink ref="A86" r:id="rId97" xr:uid="{2C0335C7-8C09-463D-A1F4-61F99743CC57}"/>
    <hyperlink ref="A87" r:id="rId98" xr:uid="{ACF4430F-F3F5-4FCE-B8CF-B49B9B1E1F9C}"/>
    <hyperlink ref="A88" r:id="rId99" xr:uid="{9F413161-6204-4326-88B2-A795E8907A9B}"/>
    <hyperlink ref="A89" r:id="rId100" xr:uid="{3C22FC96-D2CA-4856-98CF-7BFABB94660D}"/>
    <hyperlink ref="A90" r:id="rId101" xr:uid="{B1C44C72-B79E-4356-A104-FF1DFF8B4E3F}"/>
    <hyperlink ref="A91" r:id="rId102" xr:uid="{A0A23D83-70F3-425A-9DEB-DE8FE7E294D8}"/>
    <hyperlink ref="A92" r:id="rId103" xr:uid="{537945CA-C4F6-432B-A505-0B91AC5F9869}"/>
    <hyperlink ref="B92" r:id="rId104" xr:uid="{7D312BA3-3126-488E-BE8B-51CFC9D5F310}"/>
    <hyperlink ref="A93" r:id="rId105" xr:uid="{B4A39AAF-4297-430F-8555-25C956025133}"/>
    <hyperlink ref="A94" r:id="rId106" xr:uid="{32286A71-1864-429A-810E-375ABCDBF737}"/>
    <hyperlink ref="A95" r:id="rId107" xr:uid="{2D4B1537-6E42-4CCA-B7D5-07347BE3F569}"/>
    <hyperlink ref="A96" r:id="rId108" xr:uid="{284D328B-9786-449A-BF65-7ED401405937}"/>
    <hyperlink ref="A97" r:id="rId109" xr:uid="{C447DA29-A0A0-48DA-8F20-95E93964904B}"/>
    <hyperlink ref="A98" r:id="rId110" xr:uid="{1EAFF408-E589-4A88-86A2-9BCC5A0B2EA4}"/>
    <hyperlink ref="A102" r:id="rId111" xr:uid="{BD50ABA5-2781-4181-9B3C-FBE55BD82C10}"/>
    <hyperlink ref="A103" r:id="rId112" xr:uid="{941C00DF-89B3-4DAA-B1BF-A72CF2B491B6}"/>
    <hyperlink ref="A104" r:id="rId113" xr:uid="{7D9FD385-D714-44F4-9559-C8A8AEEBE2DE}"/>
    <hyperlink ref="A105" r:id="rId114" xr:uid="{FD4B3848-413B-4BDF-AD60-AAE6ED41A429}"/>
    <hyperlink ref="A106" r:id="rId115" xr:uid="{0935DB42-A6B3-4FD8-8467-8F3C64E6A383}"/>
    <hyperlink ref="A109" r:id="rId116" xr:uid="{5ADC53A4-EF54-4385-8697-9E56128E292A}"/>
    <hyperlink ref="A110" r:id="rId117" xr:uid="{646BBA5A-CE6C-49A9-A4D4-0543CCD96F4E}"/>
    <hyperlink ref="A111" r:id="rId118" xr:uid="{0415DA0D-3379-4827-8321-1289BA00522D}"/>
    <hyperlink ref="A113" r:id="rId119" xr:uid="{82C7B511-A12B-47B4-9E07-2992A8CEA7D9}"/>
    <hyperlink ref="B113" r:id="rId120" xr:uid="{7CF7E9F0-08B7-4D57-8D54-2209AB856D66}"/>
    <hyperlink ref="A114" r:id="rId121" xr:uid="{8B53AD70-7E85-4783-AAF0-1383E04B53F2}"/>
    <hyperlink ref="A115" r:id="rId122" xr:uid="{87194593-DC99-46B2-BC1B-F4191C037ADD}"/>
    <hyperlink ref="A116" r:id="rId123" xr:uid="{F56154AD-A4FF-4451-843D-4F004D8DA031}"/>
    <hyperlink ref="A117" r:id="rId124" xr:uid="{DD54AB89-2D64-4E68-9A43-913AFB234418}"/>
    <hyperlink ref="A118" r:id="rId125" xr:uid="{96B51AB9-AA7C-47AA-9E64-108EA1DAE01A}"/>
    <hyperlink ref="A119" r:id="rId126" xr:uid="{CDCBF8B1-A20B-4565-B738-D897C739B28A}"/>
    <hyperlink ref="A122" r:id="rId127" xr:uid="{095C170E-20DD-4B67-9BFF-596776256E99}"/>
    <hyperlink ref="A123" r:id="rId128" xr:uid="{70584679-4C5C-4C03-92A5-329114F55D42}"/>
    <hyperlink ref="A124" r:id="rId129" xr:uid="{DBFDCE23-20E0-4DD4-B1D5-0275BEB3C85C}"/>
    <hyperlink ref="A125" r:id="rId130" xr:uid="{081A68D8-10BA-41D3-9AA4-C2770FE5332D}"/>
    <hyperlink ref="A126" r:id="rId131" xr:uid="{6E7B79DE-D558-4CC0-99D2-B83EE9629BC9}"/>
    <hyperlink ref="A127" r:id="rId132" xr:uid="{95825EE7-56A6-4D16-B97A-1925157B3BF0}"/>
    <hyperlink ref="A128" r:id="rId133" xr:uid="{98201409-AD8D-4EB0-8EA3-949F8996BD54}"/>
    <hyperlink ref="A132" r:id="rId134" xr:uid="{AED78A89-E135-4D5C-B62D-3BF3E972A8F2}"/>
    <hyperlink ref="A133" r:id="rId135" xr:uid="{3A931640-7AFE-4384-A55A-1AE566C5E922}"/>
    <hyperlink ref="A134" r:id="rId136" xr:uid="{5AB7CCCE-85C8-4768-9311-B1DFFCCFFA7E}"/>
    <hyperlink ref="A135" r:id="rId137" xr:uid="{4AEA8A7A-5434-40DC-907A-0D1CF2B1E84D}"/>
    <hyperlink ref="A136" r:id="rId138" xr:uid="{EA487C43-C068-4423-9563-2BF40757C3CA}"/>
    <hyperlink ref="B136" r:id="rId139" xr:uid="{07D92AF3-959B-4C80-BA1F-9B678022EE9E}"/>
    <hyperlink ref="A137" r:id="rId140" xr:uid="{0D8086DF-DCF3-4E6E-9059-A9C81244C705}"/>
    <hyperlink ref="A138" r:id="rId141" xr:uid="{2E898044-E342-4A86-9A22-06A5EB0A6242}"/>
    <hyperlink ref="A139" r:id="rId142" xr:uid="{164724B7-F4E3-4DC2-B118-86F03D764F18}"/>
    <hyperlink ref="A140" r:id="rId143" xr:uid="{C442AC2F-0E02-46C4-B858-7D6E4CE081CB}"/>
    <hyperlink ref="A143" r:id="rId144" xr:uid="{945A26D3-C15E-42CD-A349-83333E496D7F}"/>
    <hyperlink ref="A144" r:id="rId145" xr:uid="{261D03B7-CA64-4B04-9E06-7D035A467289}"/>
    <hyperlink ref="A145" r:id="rId146" xr:uid="{6EE45A57-2A07-4FD5-97BE-319BD084D229}"/>
    <hyperlink ref="A146" r:id="rId147" xr:uid="{C1EFEB8F-49BD-416E-A80D-9942B3F71F3D}"/>
    <hyperlink ref="A147" r:id="rId148" xr:uid="{7616682A-8779-4CF5-B5E8-381AB2D833FE}"/>
    <hyperlink ref="A148" r:id="rId149" xr:uid="{8D5DDC59-F48A-46B2-9ACF-6C17A563A72E}"/>
    <hyperlink ref="A149" r:id="rId150" xr:uid="{95185D9E-977B-47F9-A9CE-EA5BEDF23FAA}"/>
    <hyperlink ref="A152" r:id="rId151" xr:uid="{F0B86D66-F739-4A29-AB61-A83F3DDDE954}"/>
    <hyperlink ref="A153" r:id="rId152" xr:uid="{B0708AB3-F7C0-4EC7-8A64-3CB9F6931C29}"/>
    <hyperlink ref="A154" r:id="rId153" xr:uid="{F0D81C4F-B31C-4EE3-A475-BE2B38A4BB98}"/>
    <hyperlink ref="A155" r:id="rId154" xr:uid="{0E094349-7FD0-45B9-8763-8E4BDE4FAE2F}"/>
    <hyperlink ref="A162" r:id="rId155" xr:uid="{43A96E4F-DE58-46BA-A593-F192F87F092C}"/>
    <hyperlink ref="A163" r:id="rId156" xr:uid="{360265B2-A213-44CD-940B-2AD5AA853F55}"/>
    <hyperlink ref="A164" r:id="rId157" xr:uid="{4D28C8C6-FCCF-4622-B541-A3FBAEBCE8D2}"/>
    <hyperlink ref="A165" r:id="rId158" xr:uid="{6C05D1DA-454C-49B4-9C5D-619F2390D83F}"/>
    <hyperlink ref="A166" r:id="rId159" xr:uid="{357330A8-6013-4609-8F0B-F854BED12B1A}"/>
    <hyperlink ref="A167" r:id="rId160" xr:uid="{1381559C-914C-44FD-8244-AE08625457E4}"/>
    <hyperlink ref="A168" r:id="rId161" xr:uid="{B366DF29-8F6E-4B52-9099-D066ACD6582E}"/>
    <hyperlink ref="A169" r:id="rId162" xr:uid="{10148C63-B372-457A-815C-CB58179ED9EA}"/>
    <hyperlink ref="A172" r:id="rId163" xr:uid="{B9F1B734-81CD-4D9B-BFB9-8A1FAC529D9A}"/>
    <hyperlink ref="A173" r:id="rId164" xr:uid="{EB7FBB7A-3934-4500-AD8C-7020890F16E2}"/>
    <hyperlink ref="A174" r:id="rId165" xr:uid="{C0582222-CE9F-4365-B9ED-A8591B37E820}"/>
    <hyperlink ref="A178" r:id="rId166" xr:uid="{0FDED922-5275-4AA7-9E99-29070A242B62}"/>
    <hyperlink ref="A179" r:id="rId167" xr:uid="{2D7BCD0E-CE9A-435F-9463-975635B8B882}"/>
    <hyperlink ref="A180" r:id="rId168" xr:uid="{927A29B2-BCDE-4503-8430-48931A5BE1E1}"/>
    <hyperlink ref="A181" r:id="rId169" xr:uid="{019BCD55-ED8D-4122-9FD0-C000E96A7090}"/>
    <hyperlink ref="A182" r:id="rId170" xr:uid="{3F489F53-67E0-46AF-9083-35E3710664AC}"/>
    <hyperlink ref="A183" r:id="rId171" xr:uid="{5C859E33-AE11-4196-B650-E7E6643E5EE8}"/>
    <hyperlink ref="A184" r:id="rId172" xr:uid="{82699DDF-21FC-40D3-9B98-24220F074E02}"/>
    <hyperlink ref="A185" r:id="rId173" xr:uid="{E9ECEB90-F99B-4266-B4AE-93E0F20E7004}"/>
    <hyperlink ref="A186" r:id="rId174" xr:uid="{29F825A7-D0CF-4D87-B2DD-4949041C8E64}"/>
    <hyperlink ref="A189" r:id="rId175" xr:uid="{0A272C56-A545-4E4B-B62C-130F4E77AEDA}"/>
    <hyperlink ref="A190" r:id="rId176" xr:uid="{A66BF828-6C61-4227-9284-40072B1096EE}"/>
    <hyperlink ref="A191" r:id="rId177" xr:uid="{8937E6CA-376E-4951-87E2-F44C677F1BD8}"/>
    <hyperlink ref="A192" r:id="rId178" xr:uid="{1614F861-687A-4824-8841-BB3CEBF5B788}"/>
    <hyperlink ref="A193" r:id="rId179" xr:uid="{ACD58D6D-FC74-42B6-B195-4263998EF8BC}"/>
    <hyperlink ref="A194" r:id="rId180" xr:uid="{C1B4B6C2-C133-4BE4-83CB-B38E75CA7AAC}"/>
    <hyperlink ref="A195" r:id="rId181" xr:uid="{C6E32393-E606-463B-B59B-4C36DCA97EB1}"/>
    <hyperlink ref="A196" r:id="rId182" xr:uid="{B2163F45-3BE6-4133-B6F9-940BCD4872DC}"/>
    <hyperlink ref="A200" r:id="rId183" xr:uid="{579C6571-57E8-4E56-A181-6A24378FBBD2}"/>
    <hyperlink ref="A201" r:id="rId184" xr:uid="{28448FAD-39C6-4D64-90A9-2640151AC851}"/>
    <hyperlink ref="A202" r:id="rId185" xr:uid="{AEE54EF9-BC33-43F0-896C-BDE89521EF7E}"/>
    <hyperlink ref="A203" r:id="rId186" xr:uid="{DA1E8444-BAB8-4064-B95B-12E7039184ED}"/>
    <hyperlink ref="A204" r:id="rId187" xr:uid="{B804379B-86E4-49C8-897E-41A8185927D4}"/>
    <hyperlink ref="A205" r:id="rId188" xr:uid="{A19B49ED-319C-4DA3-90BE-9D3361E3FCC1}"/>
    <hyperlink ref="A206" r:id="rId189" xr:uid="{AB1FCFFF-CE38-4313-B583-39D275C68849}"/>
    <hyperlink ref="A207" r:id="rId190" xr:uid="{AF351E0D-E689-4450-8085-1092067055FF}"/>
    <hyperlink ref="A208" r:id="rId191" xr:uid="{35C4D504-CD2B-44BF-8430-6EECF14B2815}"/>
    <hyperlink ref="A209" r:id="rId192" xr:uid="{C68A4CAE-F6D9-4D78-9567-57E6C1121201}"/>
    <hyperlink ref="A210" r:id="rId193" xr:uid="{B886A531-FE74-45B6-A4DF-8D2035689A15}"/>
    <hyperlink ref="A211" r:id="rId194" xr:uid="{0AEC608B-EDE6-4916-AA31-EC6265D77A18}"/>
    <hyperlink ref="A212" r:id="rId195" xr:uid="{7E5BCB3E-3AF5-4624-AC01-29972491AAB2}"/>
    <hyperlink ref="A213" r:id="rId196" xr:uid="{478A2E81-A896-4D8A-BD23-E02305386070}"/>
    <hyperlink ref="A214" r:id="rId197" xr:uid="{C712DC8C-2B90-4CEB-877D-4B2C267BDCAA}"/>
    <hyperlink ref="A215" r:id="rId198" xr:uid="{F25D9F95-852E-4A6C-B37F-B6229D07A6B4}"/>
    <hyperlink ref="A218" r:id="rId199" xr:uid="{461D0221-D265-422D-BA2C-FD557E4CD491}"/>
    <hyperlink ref="A219" r:id="rId200" xr:uid="{A0E2AEB3-AA90-4BF9-A3ED-C60F99304701}"/>
    <hyperlink ref="A220" r:id="rId201" xr:uid="{3A1293BC-7D90-446D-952B-F36B930AFBBB}"/>
    <hyperlink ref="A221" r:id="rId202" xr:uid="{44501FC1-28F6-46B7-BFD6-AF17ABC0439B}"/>
    <hyperlink ref="A222" r:id="rId203" xr:uid="{1EBF8292-391E-4B95-A56F-7FF08AC374E7}"/>
    <hyperlink ref="A223" r:id="rId204" xr:uid="{AABB4A4D-B0A9-4FF0-9A96-CBBE938FDBD4}"/>
    <hyperlink ref="A224" r:id="rId205" xr:uid="{5ACE0355-1C78-49A5-8B5E-3CF7198F2BC9}"/>
    <hyperlink ref="A225" r:id="rId206" xr:uid="{4CB7D42D-9F74-43FD-8F67-6C10488F907C}"/>
    <hyperlink ref="A226" r:id="rId207" xr:uid="{A6AFB6A6-FB74-454D-B13D-AB45D428FD00}"/>
    <hyperlink ref="A227" r:id="rId208" xr:uid="{5D9905F1-36F8-4BC4-AA27-116BCD3BA8C8}"/>
    <hyperlink ref="A228" r:id="rId209" xr:uid="{592D5378-C139-4D2F-9473-3B68574505D7}"/>
    <hyperlink ref="A229" r:id="rId210" xr:uid="{DCFC5F3A-9953-4A03-90EE-CFEE23FD623C}"/>
    <hyperlink ref="A230" r:id="rId211" xr:uid="{E7DD2D82-82A3-4E9D-A8B9-0110D21B4CEC}"/>
    <hyperlink ref="A231" r:id="rId212" xr:uid="{5C9F91FF-5DD8-4D09-B2B4-3E46E2D26483}"/>
    <hyperlink ref="A232" r:id="rId213" xr:uid="{D03F8889-F30B-49A7-8EA8-5BB668DC6F4C}"/>
    <hyperlink ref="A233" r:id="rId214" xr:uid="{1C37132B-9FAB-422F-9BFD-0CF0FFD945E1}"/>
    <hyperlink ref="A234" r:id="rId215" xr:uid="{A5840834-8467-4BF5-AB39-3191E7181E60}"/>
    <hyperlink ref="A235" r:id="rId216" xr:uid="{A33B8CE7-0622-4DEC-942B-E5B6EAB12F41}"/>
    <hyperlink ref="A238" r:id="rId217" xr:uid="{49A3BB9E-0D7F-4500-9BDB-3D986E630B69}"/>
    <hyperlink ref="A239" r:id="rId218" xr:uid="{A94981C0-195D-424F-B36C-8700C352E2B5}"/>
    <hyperlink ref="A240" r:id="rId219" xr:uid="{22995F01-FAC7-45EA-96E3-16072BE6D5BD}"/>
    <hyperlink ref="A241" r:id="rId220" xr:uid="{EA47EC2E-677E-4922-B106-C0E80576BB9D}"/>
    <hyperlink ref="A242" r:id="rId221" xr:uid="{4997352E-5BE4-48EF-8B68-2504470BE871}"/>
    <hyperlink ref="A243" r:id="rId222" xr:uid="{BC6ABB9E-323F-4668-B4A7-639BC912D403}"/>
    <hyperlink ref="A244" r:id="rId223" xr:uid="{EE5C31B2-3953-4ED3-9821-F75F99FEB1D8}"/>
    <hyperlink ref="A248" r:id="rId224" xr:uid="{BB02FC4F-0D0A-4D3A-9006-A8B7DD448A65}"/>
    <hyperlink ref="A249" r:id="rId225" xr:uid="{5F166473-18B7-4B72-841D-1AA7599CFA4F}"/>
    <hyperlink ref="A252" r:id="rId226" xr:uid="{8A46FC9E-63DD-4A7F-B176-160BA19E34A9}"/>
    <hyperlink ref="A253" r:id="rId227" xr:uid="{E05DB91A-4DD4-4F77-A4D2-FDADEF0A9546}"/>
    <hyperlink ref="A257" r:id="rId228" xr:uid="{E08C30D8-B01C-42D9-BDAC-95EAA9145A91}"/>
    <hyperlink ref="A258" r:id="rId229" xr:uid="{D1473F40-B2BB-4933-B8CA-2FF7697C50C0}"/>
    <hyperlink ref="A259" r:id="rId230" xr:uid="{F938827B-1DB9-4ECD-9E25-3F91535A206C}"/>
    <hyperlink ref="A260" r:id="rId231" xr:uid="{0C8B6B5C-E589-4DF7-8721-4583B47DA837}"/>
    <hyperlink ref="A263" r:id="rId232" xr:uid="{28E6AA5E-4B81-4C3E-BA01-CF118E4AB00F}"/>
    <hyperlink ref="A264" r:id="rId233" xr:uid="{DEB1AA26-CF29-49A0-9946-59CCBE237C38}"/>
    <hyperlink ref="A265" r:id="rId234" xr:uid="{F180EF7C-5274-4CB7-8CD1-960DCD3B6FBC}"/>
    <hyperlink ref="A266" r:id="rId235" xr:uid="{24C1ADD9-FC98-4540-99BC-CE840C146AC6}"/>
    <hyperlink ref="A267" r:id="rId236" xr:uid="{199B8C42-4808-4001-A050-56CA91995C7E}"/>
    <hyperlink ref="A268" r:id="rId237" xr:uid="{E690A941-9F09-479B-8F5B-6A328519BDE6}"/>
    <hyperlink ref="A269" r:id="rId238" xr:uid="{51477A07-3B1B-4A51-B928-F2DEFB2072FB}"/>
    <hyperlink ref="A270" r:id="rId239" xr:uid="{DDD59782-C62C-4DE3-9386-DE7B2BAF8852}"/>
    <hyperlink ref="A271" r:id="rId240" xr:uid="{93147A9F-1E94-4464-A98B-B2285C8935E9}"/>
    <hyperlink ref="A274" r:id="rId241" xr:uid="{FE30A84E-392B-4019-B604-C52BC0BAA779}"/>
    <hyperlink ref="A275" r:id="rId242" xr:uid="{C01730E6-BB85-4949-BCA9-1A771A43A518}"/>
    <hyperlink ref="A276" r:id="rId243" xr:uid="{2253C1B9-35B0-4D72-9C80-9F22A9DBD4A6}"/>
    <hyperlink ref="A277" r:id="rId244" xr:uid="{0D37A8EC-4A10-448F-9B73-D3BE39665865}"/>
    <hyperlink ref="A278" r:id="rId245" xr:uid="{510DC52F-81A2-4E90-B510-F5CE39DF2071}"/>
    <hyperlink ref="A282" r:id="rId246" xr:uid="{050B32A7-0724-4370-89AC-D22F2A4D451E}"/>
    <hyperlink ref="A283" r:id="rId247" xr:uid="{F2109805-D490-4868-9290-89C51BF3AD38}"/>
    <hyperlink ref="A284" r:id="rId248" xr:uid="{90DF1C71-DAAB-495F-B05F-69F57BEB5418}"/>
    <hyperlink ref="A285" r:id="rId249" xr:uid="{F5A216BC-8D77-42F2-92A1-14CFFCB3E915}"/>
    <hyperlink ref="A286" r:id="rId250" xr:uid="{B0BD30DD-F7B1-46E1-AC38-DBA25697FDD0}"/>
    <hyperlink ref="A289" r:id="rId251" xr:uid="{64F00454-34F0-4255-9755-F8E55F863281}"/>
    <hyperlink ref="A290" r:id="rId252" xr:uid="{26095DB1-8B85-48FA-8265-BFCACE53FB02}"/>
    <hyperlink ref="A291" r:id="rId253" xr:uid="{09910FD7-805F-4517-8049-60AF6F4F2111}"/>
    <hyperlink ref="A292" r:id="rId254" xr:uid="{20E25598-B74C-4AB8-98CA-8332C6017A4E}"/>
    <hyperlink ref="A296" r:id="rId255" xr:uid="{5609D354-8139-4B38-BD9F-AA1B6C6949B8}"/>
    <hyperlink ref="A297" r:id="rId256" xr:uid="{123D87DF-F0C8-4E8D-A5FE-FF3631C939AB}"/>
    <hyperlink ref="A298" r:id="rId257" xr:uid="{EED9651C-EF9A-4C26-B614-D0CEC8834D40}"/>
    <hyperlink ref="A299" r:id="rId258" xr:uid="{50CEEB42-1B58-4355-AF46-7073324E1867}"/>
    <hyperlink ref="A300" r:id="rId259" xr:uid="{D75F6A6F-F2C1-4CC0-BEF7-7919A612C325}"/>
    <hyperlink ref="A304" r:id="rId260" xr:uid="{452D3D2B-2F45-458F-8B34-256E3703FEA1}"/>
    <hyperlink ref="A305" r:id="rId261" xr:uid="{9AE45DED-F92F-4EDF-9ED3-FB5A4E808EE5}"/>
    <hyperlink ref="A306" r:id="rId262" xr:uid="{7EA2EC71-FB0E-491E-AE0C-DF6BAA5A7B1D}"/>
    <hyperlink ref="A307" r:id="rId263" xr:uid="{6799BFFB-843F-4426-89CB-E778168D0065}"/>
    <hyperlink ref="A308" r:id="rId264" xr:uid="{A766F456-C6C6-451C-9A8B-DFA85ECA7555}"/>
    <hyperlink ref="A309" r:id="rId265" xr:uid="{B76370F2-F8A3-4AEA-8C13-06E194D84CFB}"/>
    <hyperlink ref="A312" r:id="rId266" xr:uid="{EC702A84-6046-472C-9F39-514130BA7562}"/>
    <hyperlink ref="A313" r:id="rId267" xr:uid="{4C46DD6D-3650-4CF7-B238-183918885D08}"/>
    <hyperlink ref="A314" r:id="rId268" xr:uid="{FD94513C-AAA1-49BF-AA10-90364D5F95F2}"/>
    <hyperlink ref="A315" r:id="rId269" xr:uid="{78297406-C68D-4BD2-896C-558A098B0173}"/>
    <hyperlink ref="A319" r:id="rId270" xr:uid="{A9A11651-263C-42FE-9B31-D7FEF65E6056}"/>
    <hyperlink ref="A320" r:id="rId271" xr:uid="{2DCCE7BF-FD5C-4A37-9B8F-705F402DDF5A}"/>
    <hyperlink ref="B320" r:id="rId272" xr:uid="{084BC084-A18B-4488-988E-118614EDA2F5}"/>
    <hyperlink ref="A321" r:id="rId273" xr:uid="{054A22E2-A827-4B51-B11F-369C37A41BB0}"/>
    <hyperlink ref="A322" r:id="rId274" xr:uid="{F65EBBF7-2C1C-4D90-9654-96D6F8A25B47}"/>
    <hyperlink ref="B323" r:id="rId275" xr:uid="{9B60B6DF-EBD9-4D2C-8507-6B5694C56583}"/>
    <hyperlink ref="A324" r:id="rId276" xr:uid="{5595BE2E-2EBC-46FD-8EF9-209831DB9901}"/>
    <hyperlink ref="A327" r:id="rId277" xr:uid="{948E86FB-E50D-4402-A063-00535AF92EEB}"/>
    <hyperlink ref="A328" r:id="rId278" xr:uid="{9A3D3335-0A95-4F32-A56A-9CD93E8579AC}"/>
    <hyperlink ref="A329" r:id="rId279" xr:uid="{87C0532A-E2D9-4C57-A2FC-E30C30590F2E}"/>
    <hyperlink ref="A330" r:id="rId280" xr:uid="{DEBA3B76-1E75-47BD-904F-9AD961119476}"/>
    <hyperlink ref="A331" r:id="rId281" xr:uid="{A630838F-649B-453B-B49C-F3EB8801C426}"/>
    <hyperlink ref="A332" r:id="rId282" xr:uid="{E39F47DB-E254-4209-9A8E-AF3F6CCBEB43}"/>
    <hyperlink ref="B332" r:id="rId283" xr:uid="{877092C0-821D-4A71-B75D-ABEB6907B1F3}"/>
    <hyperlink ref="A333" r:id="rId284" xr:uid="{F328D69B-BEA2-46CE-99BD-A6413E7559F4}"/>
    <hyperlink ref="A337" r:id="rId285" xr:uid="{6481A77E-60B0-4EAF-85DB-36456971DB3C}"/>
    <hyperlink ref="A338" r:id="rId286" xr:uid="{CEA2E9AE-730A-42B3-BC0A-8C8F462A5CEA}"/>
    <hyperlink ref="A339" r:id="rId287" xr:uid="{9D648228-BF07-403F-8127-92EC67C6086C}"/>
    <hyperlink ref="A340" r:id="rId288" xr:uid="{464E8E39-26A9-4C12-B182-7E8B1AA93DB6}"/>
    <hyperlink ref="A341" r:id="rId289" xr:uid="{E534E603-9401-4061-8A0D-2BD68A29FDA2}"/>
    <hyperlink ref="A342" r:id="rId290" xr:uid="{7C20F07E-C375-4E53-8BBB-22B984310DA0}"/>
    <hyperlink ref="A343" r:id="rId291" xr:uid="{731683A6-3048-4DF8-AC1D-ED92CB146CC9}"/>
    <hyperlink ref="A347" r:id="rId292" xr:uid="{66E38BFA-8091-41F0-BEE6-60A0B28124AF}"/>
    <hyperlink ref="A348" r:id="rId293" xr:uid="{9AD18618-9822-4A2A-ADD3-BE2096962B3B}"/>
    <hyperlink ref="A351" r:id="rId294" xr:uid="{7690C044-66F7-4E78-89C5-0F6133AAE5B7}"/>
    <hyperlink ref="A352" r:id="rId295" xr:uid="{4C063C56-E43D-4D17-8AEF-BFBE752BFAC9}"/>
    <hyperlink ref="A353" r:id="rId296" xr:uid="{D9FCF4FA-41DB-4967-9527-87DBD5C46642}"/>
    <hyperlink ref="A354" r:id="rId297" xr:uid="{8545436D-74D4-4FCD-80D5-D5263870581C}"/>
    <hyperlink ref="A355" r:id="rId298" xr:uid="{0F713D0E-A6A9-497D-92BA-EB295ED9AF18}"/>
    <hyperlink ref="A356" r:id="rId299" xr:uid="{B04417BC-BCB9-4C08-8421-EEF309DE5BAD}"/>
    <hyperlink ref="A357" r:id="rId300" xr:uid="{4FFDA9D4-86BB-4E48-A561-2A0F7E6E9641}"/>
    <hyperlink ref="A358" r:id="rId301" xr:uid="{DB1A6861-0E81-4C21-83F2-E55870B81F92}"/>
    <hyperlink ref="A359" r:id="rId302" xr:uid="{BC9744FD-75F7-4D4A-8E21-D07F3309B62F}"/>
    <hyperlink ref="A360" r:id="rId303" xr:uid="{E2B500A9-2F63-4A9C-B37C-ADEAC4B22D00}"/>
    <hyperlink ref="A361" r:id="rId304" xr:uid="{1F649C15-6C27-4894-8CAD-82117D277D2F}"/>
    <hyperlink ref="A362" r:id="rId305" xr:uid="{028628C3-5ECE-49EB-8577-0EC23F808532}"/>
    <hyperlink ref="A363" r:id="rId306" xr:uid="{68873835-6BA3-4447-A0F7-58165FD7FF92}"/>
    <hyperlink ref="A364" r:id="rId307" xr:uid="{2F705A11-C495-4A40-B403-3413BCFA2A06}"/>
    <hyperlink ref="A367" r:id="rId308" xr:uid="{EDFD25A0-8D8A-40DA-9897-61F7DAD3F058}"/>
    <hyperlink ref="A371" r:id="rId309" xr:uid="{157993BE-DA28-4402-9A39-9A162B50D079}"/>
    <hyperlink ref="A372" r:id="rId310" xr:uid="{9A06306A-CC8B-432D-A5DE-C72EBCDFEB5C}"/>
    <hyperlink ref="A373" r:id="rId311" xr:uid="{B34F3264-1ED8-47A0-B256-4778516833FA}"/>
    <hyperlink ref="A374" r:id="rId312" xr:uid="{478072AF-B0EB-4A94-BFDF-C002E5FF92BD}"/>
    <hyperlink ref="A375" r:id="rId313" xr:uid="{B08F212B-91C7-4CFB-ACD0-C38FBC528124}"/>
    <hyperlink ref="A376" r:id="rId314" xr:uid="{2E3FB4C5-2CBB-4806-A772-F8C52F4FC42C}"/>
    <hyperlink ref="A377" r:id="rId315" xr:uid="{4E48B624-ABD3-4718-9116-91384049817D}"/>
    <hyperlink ref="A378" r:id="rId316" xr:uid="{1E7C779D-51EA-4610-A6FC-D5135F8899E8}"/>
    <hyperlink ref="A379" r:id="rId317" xr:uid="{ADB6D388-9B7E-4CD6-8FC4-D6D64E9C00F5}"/>
    <hyperlink ref="A380" r:id="rId318" xr:uid="{F86FD5A1-1AF3-4618-9058-2E09BA1C2222}"/>
    <hyperlink ref="A381" r:id="rId319" xr:uid="{73EBE1FB-A950-49C1-A9A4-A01BB306901D}"/>
    <hyperlink ref="A382" r:id="rId320" xr:uid="{DA224363-E31D-4A44-B605-0521968F5224}"/>
    <hyperlink ref="A385" r:id="rId321" xr:uid="{593CA37F-5CA5-4731-BA46-9E7994919F55}"/>
    <hyperlink ref="A386" r:id="rId322" xr:uid="{DD27FEFE-8246-4A7F-94F4-349B4FC2FDDF}"/>
    <hyperlink ref="A387" r:id="rId323" xr:uid="{C1139BCA-CA0A-4EA1-BF9D-589A4F5FA03C}"/>
    <hyperlink ref="A388" r:id="rId324" xr:uid="{A168E5F7-9498-497F-90C6-1DE24136B0F3}"/>
    <hyperlink ref="A389" r:id="rId325" xr:uid="{8822B840-D25C-439B-A8AE-F734FA026451}"/>
    <hyperlink ref="A390" r:id="rId326" xr:uid="{864309E2-53D1-49C4-86BD-CA19B3F3D357}"/>
    <hyperlink ref="A391" r:id="rId327" xr:uid="{81C88903-DF1A-4D2A-9523-88D5E7E54F5F}"/>
    <hyperlink ref="A392" r:id="rId328" xr:uid="{147869F7-5F96-4BC3-AEB1-9A43AFDFEFB6}"/>
    <hyperlink ref="A393" r:id="rId329" xr:uid="{370212D5-1D4C-49F8-8CA6-48F2606B8CAC}"/>
    <hyperlink ref="A394" r:id="rId330" xr:uid="{0016915A-846B-4C52-ADC1-380B7625DA50}"/>
    <hyperlink ref="A395" r:id="rId331" xr:uid="{FBD7B770-C473-4709-8199-09D6593ED41F}"/>
    <hyperlink ref="A396" r:id="rId332" xr:uid="{375A2F5F-BD76-481F-B88D-3CB35943B847}"/>
    <hyperlink ref="A397" r:id="rId333" xr:uid="{4FD5224A-762D-4459-8E44-997EDC1C2684}"/>
    <hyperlink ref="A400" r:id="rId334" xr:uid="{2855BDED-7A56-40B1-ADF0-67230B9CF410}"/>
    <hyperlink ref="A401" r:id="rId335" xr:uid="{E6101C28-CA3C-4B00-8655-8C6FC4E1406F}"/>
    <hyperlink ref="A405" r:id="rId336" xr:uid="{E3864299-AE82-400B-BB1E-2B57DBAE6D76}"/>
    <hyperlink ref="A406" r:id="rId337" xr:uid="{E9F88C51-E635-4D11-BB7D-9C01336DD024}"/>
    <hyperlink ref="A407" r:id="rId338" xr:uid="{46C0E888-0A81-4D98-8A8F-042FC0C2593D}"/>
    <hyperlink ref="A408" r:id="rId339" xr:uid="{BB2D073C-719B-44F8-AAAF-4F71F8031CB2}"/>
    <hyperlink ref="A409" r:id="rId340" xr:uid="{9D94BFFC-499B-4B6E-B339-26946BD482DB}"/>
    <hyperlink ref="A410" r:id="rId341" xr:uid="{B3493198-17AA-41E7-AD3D-7228FBD09B05}"/>
    <hyperlink ref="A411" r:id="rId342" xr:uid="{9FF1B0E2-0F5F-4EC6-B999-752BBA9A1123}"/>
    <hyperlink ref="A412" r:id="rId343" xr:uid="{B6B0FC51-F038-4029-9E50-09EE2CA8D009}"/>
    <hyperlink ref="A415" r:id="rId344" xr:uid="{08B1125C-7115-4ABC-9B07-E38CA3E63580}"/>
    <hyperlink ref="A416" r:id="rId345" xr:uid="{1004A5F8-9CA5-41FC-912A-C60BDB60A69D}"/>
    <hyperlink ref="A417" r:id="rId346" xr:uid="{6A411743-2B50-4A87-B513-B76A78AA349E}"/>
    <hyperlink ref="A418" r:id="rId347" xr:uid="{EE96F034-988A-4152-B0EB-EF23D6AD462B}"/>
    <hyperlink ref="A419" r:id="rId348" xr:uid="{2E790556-78F7-4578-9040-59D2DAA1868F}"/>
    <hyperlink ref="A420" r:id="rId349" xr:uid="{83EFFFA4-93F9-4EEE-9E88-DE6B4C24AEBC}"/>
    <hyperlink ref="A421" r:id="rId350" xr:uid="{A56936B7-079E-48F4-9FAC-1D1A90E40912}"/>
    <hyperlink ref="A422" r:id="rId351" xr:uid="{AD1F0A2A-DA4A-47BA-A6AE-B1F3E641588A}"/>
    <hyperlink ref="A423" r:id="rId352" xr:uid="{AC17D2C1-BBEF-43C4-9EC6-F72A342D435D}"/>
    <hyperlink ref="A427" r:id="rId353" xr:uid="{80595A20-E7FA-4674-B800-1E57BFB44F05}"/>
    <hyperlink ref="A428" r:id="rId354" xr:uid="{F1ACBCFE-BD26-40EE-884A-1E75991FC27E}"/>
    <hyperlink ref="A429" r:id="rId355" xr:uid="{FED5067A-A372-4E2C-8F1E-CB75C29499F9}"/>
    <hyperlink ref="A430" r:id="rId356" xr:uid="{EC3F427F-42EB-4846-AEAD-1CDE7E42DD44}"/>
    <hyperlink ref="A433" r:id="rId357" xr:uid="{0076C7A0-AC05-4F39-9488-42BE5DBBA307}"/>
    <hyperlink ref="A435" r:id="rId358" xr:uid="{BD37CFF7-4689-419F-93E1-2DB52046C8BB}"/>
  </hyperlinks>
  <pageMargins left="0.7" right="0.7" top="0.75" bottom="0.75" header="0.3" footer="0.3"/>
  <pageSetup paperSize="9" orientation="portrait" r:id="rId359"/>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37B869-6138-4E65-95A4-9EEFAC0FA029}">
  <dimension ref="A1:Z445"/>
  <sheetViews>
    <sheetView workbookViewId="0">
      <selection sqref="A1:XFD1048576"/>
    </sheetView>
  </sheetViews>
  <sheetFormatPr defaultColWidth="14.42578125" defaultRowHeight="15"/>
  <cols>
    <col min="1" max="1" width="58" customWidth="1"/>
    <col min="2" max="2" width="49.28515625" customWidth="1"/>
    <col min="5" max="5" width="26.85546875" customWidth="1"/>
  </cols>
  <sheetData>
    <row r="1" spans="1:26">
      <c r="A1" s="66" t="s">
        <v>2052</v>
      </c>
      <c r="B1" s="67" t="s">
        <v>2053</v>
      </c>
      <c r="C1" s="68" t="s">
        <v>2054</v>
      </c>
      <c r="D1" s="69" t="s">
        <v>1</v>
      </c>
      <c r="E1" s="70" t="s">
        <v>2055</v>
      </c>
      <c r="F1" s="71"/>
      <c r="G1" s="71"/>
      <c r="H1" s="71"/>
      <c r="I1" s="71"/>
      <c r="J1" s="71"/>
      <c r="K1" s="71"/>
      <c r="L1" s="71"/>
      <c r="M1" s="71"/>
      <c r="N1" s="71"/>
      <c r="O1" s="71"/>
      <c r="P1" s="71"/>
      <c r="Q1" s="71"/>
      <c r="R1" s="71"/>
      <c r="S1" s="71"/>
      <c r="T1" s="71"/>
      <c r="U1" s="71"/>
      <c r="V1" s="71"/>
      <c r="W1" s="71"/>
      <c r="X1" s="71"/>
      <c r="Y1" s="71"/>
      <c r="Z1" s="71"/>
    </row>
    <row r="2" spans="1:26" ht="15.75">
      <c r="A2" s="72" t="s">
        <v>2056</v>
      </c>
      <c r="B2" s="73"/>
      <c r="C2" s="73"/>
      <c r="D2" s="74"/>
      <c r="E2" s="74"/>
      <c r="F2" s="74"/>
      <c r="G2" s="74"/>
      <c r="H2" s="74"/>
      <c r="I2" s="74"/>
      <c r="J2" s="74"/>
      <c r="K2" s="74"/>
      <c r="L2" s="74"/>
      <c r="M2" s="74"/>
      <c r="N2" s="74"/>
      <c r="O2" s="74"/>
      <c r="P2" s="74"/>
      <c r="Q2" s="74"/>
      <c r="R2" s="74"/>
      <c r="S2" s="74"/>
      <c r="T2" s="74"/>
      <c r="U2" s="74"/>
      <c r="V2" s="74"/>
      <c r="W2" s="74"/>
      <c r="X2" s="74"/>
      <c r="Y2" s="74"/>
      <c r="Z2" s="74"/>
    </row>
    <row r="3" spans="1:26" ht="18">
      <c r="A3" s="75" t="s">
        <v>2057</v>
      </c>
      <c r="B3" s="76" t="s">
        <v>2058</v>
      </c>
      <c r="C3" s="73"/>
      <c r="D3" s="74"/>
      <c r="E3" s="74"/>
      <c r="F3" s="74"/>
      <c r="G3" s="74"/>
      <c r="H3" s="74"/>
      <c r="I3" s="74"/>
      <c r="J3" s="74"/>
      <c r="K3" s="74"/>
      <c r="L3" s="74"/>
      <c r="M3" s="74"/>
      <c r="N3" s="74"/>
      <c r="O3" s="74"/>
      <c r="P3" s="74"/>
      <c r="Q3" s="74"/>
      <c r="R3" s="74"/>
      <c r="S3" s="74"/>
      <c r="T3" s="74"/>
      <c r="U3" s="74"/>
      <c r="V3" s="74"/>
      <c r="W3" s="74"/>
      <c r="X3" s="74"/>
      <c r="Y3" s="74"/>
      <c r="Z3" s="74"/>
    </row>
    <row r="4" spans="1:26">
      <c r="A4" s="75"/>
      <c r="B4" s="73"/>
      <c r="C4" s="73"/>
      <c r="D4" s="74"/>
      <c r="E4" s="74"/>
      <c r="F4" s="74"/>
      <c r="G4" s="74"/>
      <c r="H4" s="74"/>
      <c r="I4" s="74"/>
      <c r="J4" s="74"/>
      <c r="K4" s="74"/>
      <c r="L4" s="74"/>
      <c r="M4" s="74"/>
      <c r="N4" s="74"/>
      <c r="O4" s="74"/>
      <c r="P4" s="74"/>
      <c r="Q4" s="74"/>
      <c r="R4" s="74"/>
      <c r="S4" s="74"/>
      <c r="T4" s="74"/>
      <c r="U4" s="74"/>
      <c r="V4" s="74"/>
      <c r="W4" s="74"/>
      <c r="X4" s="74"/>
      <c r="Y4" s="74"/>
      <c r="Z4" s="74"/>
    </row>
    <row r="5" spans="1:26">
      <c r="A5" s="77"/>
      <c r="B5" s="78"/>
      <c r="C5" s="78"/>
      <c r="D5" s="79"/>
      <c r="E5" s="79"/>
      <c r="F5" s="79"/>
      <c r="G5" s="79"/>
      <c r="H5" s="79"/>
      <c r="I5" s="79"/>
      <c r="J5" s="79"/>
      <c r="K5" s="79"/>
      <c r="L5" s="79"/>
      <c r="M5" s="79"/>
      <c r="N5" s="79"/>
      <c r="O5" s="79"/>
      <c r="P5" s="79"/>
      <c r="Q5" s="79"/>
      <c r="R5" s="79"/>
      <c r="S5" s="79"/>
      <c r="T5" s="79"/>
      <c r="U5" s="79"/>
      <c r="V5" s="79"/>
      <c r="W5" s="79"/>
      <c r="X5" s="79"/>
      <c r="Y5" s="79"/>
      <c r="Z5" s="79"/>
    </row>
    <row r="6" spans="1:26" ht="18">
      <c r="A6" s="80" t="s">
        <v>2059</v>
      </c>
      <c r="B6" s="71"/>
      <c r="C6" s="71"/>
      <c r="D6" s="71"/>
      <c r="E6" s="71"/>
      <c r="F6" s="71"/>
      <c r="G6" s="71"/>
      <c r="H6" s="71"/>
      <c r="I6" s="71"/>
      <c r="J6" s="71"/>
      <c r="K6" s="71"/>
      <c r="L6" s="71"/>
      <c r="M6" s="71"/>
      <c r="N6" s="71"/>
      <c r="O6" s="71"/>
      <c r="P6" s="71"/>
      <c r="Q6" s="71"/>
      <c r="R6" s="71"/>
      <c r="S6" s="71"/>
      <c r="T6" s="71"/>
      <c r="U6" s="71"/>
      <c r="V6" s="71"/>
      <c r="W6" s="71"/>
      <c r="X6" s="71"/>
      <c r="Y6" s="71"/>
      <c r="Z6" s="71"/>
    </row>
    <row r="7" spans="1:26">
      <c r="A7" s="81" t="str">
        <f>HYPERLINK("https://www.geeksforgeeks.org/next-greater-element/","Next Greater Element on right")</f>
        <v>Next Greater Element on right</v>
      </c>
      <c r="B7" s="69" t="s">
        <v>2060</v>
      </c>
      <c r="C7" s="69"/>
      <c r="D7" s="69"/>
      <c r="E7" s="69"/>
      <c r="F7" s="69"/>
      <c r="G7" s="69"/>
      <c r="H7" s="69"/>
      <c r="I7" s="69"/>
      <c r="J7" s="69"/>
      <c r="K7" s="69"/>
      <c r="L7" s="69"/>
      <c r="M7" s="69"/>
      <c r="N7" s="69"/>
      <c r="O7" s="69"/>
      <c r="P7" s="69"/>
      <c r="Q7" s="69"/>
      <c r="R7" s="69"/>
      <c r="S7" s="69"/>
      <c r="T7" s="69"/>
      <c r="U7" s="69"/>
      <c r="V7" s="69"/>
      <c r="W7" s="69"/>
      <c r="X7" s="69"/>
      <c r="Y7" s="69"/>
      <c r="Z7" s="69"/>
    </row>
    <row r="8" spans="1:26">
      <c r="A8" s="81" t="str">
        <f>HYPERLINK("https://leetcode.com/problems/next-greater-element-ii/","Next Greater Element 2")</f>
        <v>Next Greater Element 2</v>
      </c>
      <c r="B8" s="69" t="s">
        <v>2061</v>
      </c>
      <c r="C8" s="69"/>
      <c r="D8" s="69"/>
      <c r="E8" s="69"/>
      <c r="F8" s="69"/>
      <c r="G8" s="69"/>
      <c r="H8" s="69"/>
      <c r="I8" s="69"/>
      <c r="J8" s="69"/>
      <c r="K8" s="69"/>
      <c r="L8" s="69"/>
      <c r="M8" s="69"/>
      <c r="N8" s="69"/>
      <c r="O8" s="69"/>
      <c r="P8" s="69"/>
      <c r="Q8" s="69"/>
      <c r="R8" s="69"/>
      <c r="S8" s="69"/>
      <c r="T8" s="69"/>
      <c r="U8" s="69"/>
      <c r="V8" s="69"/>
      <c r="W8" s="69"/>
      <c r="X8" s="69"/>
      <c r="Y8" s="69"/>
      <c r="Z8" s="69"/>
    </row>
    <row r="9" spans="1:26">
      <c r="A9" s="81" t="str">
        <f>HYPERLINK("https://leetcode.com/problems/daily-temperatures/","Daily Temperatures")</f>
        <v>Daily Temperatures</v>
      </c>
      <c r="B9" s="69" t="s">
        <v>2062</v>
      </c>
      <c r="C9" s="69"/>
      <c r="D9" s="69"/>
      <c r="E9" s="69"/>
      <c r="F9" s="69"/>
      <c r="G9" s="69"/>
      <c r="H9" s="69"/>
      <c r="I9" s="69"/>
      <c r="J9" s="69"/>
      <c r="K9" s="69"/>
      <c r="L9" s="69"/>
      <c r="M9" s="69"/>
      <c r="N9" s="69"/>
      <c r="O9" s="69"/>
      <c r="P9" s="69"/>
      <c r="Q9" s="69"/>
      <c r="R9" s="69"/>
      <c r="S9" s="69"/>
      <c r="T9" s="69"/>
      <c r="U9" s="69"/>
      <c r="V9" s="69"/>
      <c r="W9" s="69"/>
      <c r="X9" s="69"/>
      <c r="Y9" s="69"/>
      <c r="Z9" s="69"/>
    </row>
    <row r="10" spans="1:26">
      <c r="A10" s="81" t="str">
        <f>HYPERLINK("https://www.geeksforgeeks.org/the-stock-span-problem/","Stock Span Problem")</f>
        <v>Stock Span Problem</v>
      </c>
      <c r="B10" s="69" t="s">
        <v>2063</v>
      </c>
      <c r="C10" s="82" t="s">
        <v>2064</v>
      </c>
      <c r="D10" s="69"/>
      <c r="E10" s="69"/>
      <c r="F10" s="69"/>
      <c r="G10" s="69"/>
      <c r="H10" s="69"/>
      <c r="I10" s="69"/>
      <c r="J10" s="69"/>
      <c r="K10" s="69"/>
      <c r="L10" s="69"/>
      <c r="M10" s="69"/>
      <c r="N10" s="69"/>
      <c r="O10" s="69"/>
      <c r="P10" s="69"/>
      <c r="Q10" s="69"/>
      <c r="R10" s="69"/>
      <c r="S10" s="69"/>
      <c r="T10" s="69"/>
      <c r="U10" s="69"/>
      <c r="V10" s="69"/>
      <c r="W10" s="69"/>
      <c r="X10" s="69"/>
      <c r="Y10" s="69"/>
      <c r="Z10" s="69"/>
    </row>
    <row r="11" spans="1:26">
      <c r="A11" s="83" t="str">
        <f>HYPERLINK("https://www.geeksforgeeks.org/find-maximum-difference-between-nearest-left-and-right-smaller-elements/","maximum difference between left and right smaller")</f>
        <v>maximum difference between left and right smaller</v>
      </c>
      <c r="B11" s="84" t="s">
        <v>2065</v>
      </c>
      <c r="C11" s="85"/>
      <c r="D11" s="84"/>
      <c r="E11" s="84"/>
      <c r="F11" s="84"/>
      <c r="G11" s="84"/>
      <c r="H11" s="84"/>
      <c r="I11" s="84"/>
      <c r="J11" s="84"/>
      <c r="K11" s="84"/>
      <c r="L11" s="84"/>
      <c r="M11" s="84"/>
      <c r="N11" s="84"/>
      <c r="O11" s="84"/>
      <c r="P11" s="84"/>
      <c r="Q11" s="84"/>
      <c r="R11" s="84"/>
      <c r="S11" s="84"/>
      <c r="T11" s="84"/>
      <c r="U11" s="84"/>
      <c r="V11" s="84"/>
      <c r="W11" s="84"/>
      <c r="X11" s="84"/>
      <c r="Y11" s="84"/>
      <c r="Z11" s="84"/>
    </row>
    <row r="12" spans="1:26">
      <c r="A12" s="81" t="str">
        <f>HYPERLINK("https://leetcode.com/problems/largest-rectangle-in-histogram/","Largest Rectangular Area Histogram")</f>
        <v>Largest Rectangular Area Histogram</v>
      </c>
      <c r="B12" s="69" t="s">
        <v>2066</v>
      </c>
      <c r="C12" s="69"/>
      <c r="D12" s="69"/>
      <c r="E12" s="69"/>
      <c r="F12" s="69"/>
      <c r="G12" s="69"/>
      <c r="H12" s="69"/>
      <c r="I12" s="69"/>
      <c r="J12" s="69"/>
      <c r="K12" s="69"/>
      <c r="L12" s="69"/>
      <c r="M12" s="69"/>
      <c r="N12" s="69"/>
      <c r="O12" s="69"/>
      <c r="P12" s="69"/>
      <c r="Q12" s="69"/>
      <c r="R12" s="69"/>
      <c r="S12" s="69"/>
      <c r="T12" s="69"/>
      <c r="U12" s="69"/>
      <c r="V12" s="69"/>
      <c r="W12" s="69"/>
      <c r="X12" s="69"/>
      <c r="Y12" s="69"/>
      <c r="Z12" s="69"/>
    </row>
    <row r="13" spans="1:26">
      <c r="A13" s="86" t="str">
        <f>HYPERLINK("https://leetcode.com/problems/maximal-rectangle/","maximu size binary matrix containing 1")</f>
        <v>maximu size binary matrix containing 1</v>
      </c>
      <c r="B13" s="87" t="s">
        <v>2067</v>
      </c>
      <c r="C13" s="87"/>
      <c r="D13" s="87"/>
      <c r="E13" s="87"/>
      <c r="F13" s="87"/>
      <c r="G13" s="87"/>
      <c r="H13" s="87"/>
      <c r="I13" s="87"/>
      <c r="J13" s="87"/>
      <c r="K13" s="87"/>
      <c r="L13" s="87"/>
      <c r="M13" s="87"/>
      <c r="N13" s="87"/>
      <c r="O13" s="87"/>
      <c r="P13" s="87"/>
      <c r="Q13" s="87"/>
      <c r="R13" s="87"/>
      <c r="S13" s="87"/>
      <c r="T13" s="87"/>
      <c r="U13" s="87"/>
      <c r="V13" s="87"/>
      <c r="W13" s="87"/>
      <c r="X13" s="87"/>
      <c r="Y13" s="87"/>
      <c r="Z13" s="87"/>
    </row>
    <row r="14" spans="1:26">
      <c r="A14" s="81" t="str">
        <f>HYPERLINK("https://leetcode.com/problems/valid-parentheses/","Valid Parentheses")</f>
        <v>Valid Parentheses</v>
      </c>
      <c r="B14" s="69" t="s">
        <v>384</v>
      </c>
      <c r="C14" s="69"/>
      <c r="D14" s="69"/>
      <c r="E14" s="69"/>
      <c r="F14" s="69"/>
      <c r="G14" s="69"/>
      <c r="H14" s="69"/>
      <c r="I14" s="69"/>
      <c r="J14" s="69"/>
      <c r="K14" s="69"/>
      <c r="L14" s="69"/>
      <c r="M14" s="69"/>
      <c r="N14" s="69"/>
      <c r="O14" s="69"/>
      <c r="P14" s="69"/>
      <c r="Q14" s="69"/>
      <c r="R14" s="69"/>
      <c r="S14" s="69"/>
      <c r="T14" s="69"/>
      <c r="U14" s="69"/>
      <c r="V14" s="69"/>
      <c r="W14" s="69"/>
      <c r="X14" s="69"/>
      <c r="Y14" s="69"/>
      <c r="Z14" s="69"/>
    </row>
    <row r="15" spans="1:26">
      <c r="A15" s="81" t="str">
        <f>HYPERLINK("https://www.geeksforgeeks.org/length-of-the-longest-valid-substring/","Length of longest valid substring")</f>
        <v>Length of longest valid substring</v>
      </c>
      <c r="B15" s="69" t="s">
        <v>2068</v>
      </c>
      <c r="C15" s="69"/>
      <c r="D15" s="69"/>
      <c r="E15" s="69"/>
      <c r="F15" s="69"/>
      <c r="G15" s="69"/>
      <c r="H15" s="69"/>
      <c r="I15" s="69"/>
      <c r="J15" s="69"/>
      <c r="K15" s="69"/>
      <c r="L15" s="69"/>
      <c r="M15" s="69"/>
      <c r="N15" s="69"/>
      <c r="O15" s="69"/>
      <c r="P15" s="69"/>
      <c r="Q15" s="69"/>
      <c r="R15" s="69"/>
      <c r="S15" s="69"/>
      <c r="T15" s="69"/>
      <c r="U15" s="69"/>
      <c r="V15" s="69"/>
      <c r="W15" s="69"/>
      <c r="X15" s="69"/>
      <c r="Y15" s="69"/>
      <c r="Z15" s="69"/>
    </row>
    <row r="16" spans="1:26">
      <c r="A16" s="88" t="str">
        <f>HYPERLINK("https://www.geeksforgeeks.org/find-expression-duplicate-parenthesis-not/","Count of duplicate Parentheses")</f>
        <v>Count of duplicate Parentheses</v>
      </c>
      <c r="B16" s="71" t="s">
        <v>2069</v>
      </c>
      <c r="D16" s="71"/>
      <c r="E16" s="71"/>
      <c r="F16" s="71"/>
      <c r="G16" s="71"/>
      <c r="H16" s="71"/>
      <c r="I16" s="71"/>
      <c r="J16" s="71"/>
      <c r="K16" s="71"/>
      <c r="L16" s="71"/>
      <c r="M16" s="71"/>
      <c r="N16" s="71"/>
      <c r="O16" s="71"/>
      <c r="P16" s="71"/>
      <c r="Q16" s="71"/>
      <c r="R16" s="71"/>
      <c r="S16" s="71"/>
      <c r="T16" s="71"/>
      <c r="U16" s="71"/>
      <c r="V16" s="71"/>
      <c r="W16" s="71"/>
      <c r="X16" s="71"/>
      <c r="Y16" s="71"/>
      <c r="Z16" s="71"/>
    </row>
    <row r="17" spans="1:26">
      <c r="A17" s="81" t="str">
        <f>HYPERLINK("https://www.geeksforgeeks.org/minimum-number-of-bracket-reversals-needed-to-make-an-expression-balanced/","Minimum Number of bracket reversal")</f>
        <v>Minimum Number of bracket reversal</v>
      </c>
      <c r="B17" s="69" t="s">
        <v>2070</v>
      </c>
      <c r="C17" s="69"/>
      <c r="D17" s="69"/>
      <c r="E17" s="69"/>
      <c r="F17" s="69"/>
      <c r="G17" s="69"/>
      <c r="H17" s="69"/>
      <c r="I17" s="69"/>
      <c r="J17" s="69"/>
      <c r="K17" s="69"/>
      <c r="L17" s="69"/>
      <c r="M17" s="69"/>
      <c r="N17" s="69"/>
      <c r="O17" s="69"/>
      <c r="P17" s="69"/>
      <c r="Q17" s="69"/>
      <c r="R17" s="69"/>
      <c r="S17" s="69"/>
      <c r="T17" s="69"/>
      <c r="U17" s="69"/>
      <c r="V17" s="69"/>
      <c r="W17" s="69"/>
      <c r="X17" s="69"/>
      <c r="Y17" s="69"/>
      <c r="Z17" s="69"/>
    </row>
    <row r="18" spans="1:26">
      <c r="A18" s="81" t="str">
        <f>HYPERLINK("https://leetcode.com/problems/minimum-add-to-make-parentheses-valid/","Minimum Add To make Parentheses Valid")</f>
        <v>Minimum Add To make Parentheses Valid</v>
      </c>
      <c r="B18" s="69" t="s">
        <v>2071</v>
      </c>
      <c r="C18" s="82"/>
      <c r="D18" s="69"/>
      <c r="E18" s="69"/>
      <c r="F18" s="69"/>
      <c r="G18" s="69"/>
      <c r="H18" s="69"/>
      <c r="I18" s="69"/>
      <c r="J18" s="69"/>
      <c r="K18" s="69"/>
      <c r="L18" s="69"/>
      <c r="M18" s="69"/>
      <c r="N18" s="69"/>
      <c r="O18" s="69"/>
      <c r="P18" s="69"/>
      <c r="Q18" s="69"/>
      <c r="R18" s="69"/>
      <c r="S18" s="69"/>
      <c r="T18" s="69"/>
      <c r="U18" s="69"/>
      <c r="V18" s="69"/>
      <c r="W18" s="69"/>
      <c r="X18" s="69"/>
      <c r="Y18" s="69"/>
      <c r="Z18" s="69"/>
    </row>
    <row r="19" spans="1:26">
      <c r="A19" s="71" t="s">
        <v>2072</v>
      </c>
      <c r="B19" s="71"/>
      <c r="C19" s="71"/>
      <c r="D19" s="71"/>
      <c r="E19" s="71"/>
      <c r="F19" s="71"/>
      <c r="G19" s="71"/>
      <c r="H19" s="71"/>
      <c r="I19" s="71"/>
      <c r="J19" s="71"/>
      <c r="K19" s="71"/>
      <c r="L19" s="71"/>
      <c r="M19" s="71"/>
      <c r="N19" s="71"/>
      <c r="O19" s="71"/>
      <c r="P19" s="71"/>
      <c r="Q19" s="71"/>
      <c r="R19" s="71"/>
      <c r="S19" s="71"/>
      <c r="T19" s="71"/>
      <c r="U19" s="71"/>
      <c r="V19" s="71"/>
      <c r="W19" s="71"/>
      <c r="X19" s="71"/>
      <c r="Y19" s="71"/>
      <c r="Z19" s="71"/>
    </row>
    <row r="20" spans="1:26">
      <c r="A20" s="89"/>
      <c r="B20" s="71"/>
      <c r="C20" s="71"/>
      <c r="D20" s="71"/>
      <c r="E20" s="71"/>
      <c r="F20" s="71"/>
      <c r="G20" s="71"/>
      <c r="H20" s="71"/>
      <c r="I20" s="71"/>
      <c r="J20" s="71"/>
      <c r="K20" s="71"/>
      <c r="L20" s="71"/>
      <c r="M20" s="71"/>
      <c r="N20" s="71"/>
      <c r="O20" s="71"/>
      <c r="P20" s="71"/>
      <c r="Q20" s="71"/>
      <c r="R20" s="71"/>
      <c r="S20" s="71"/>
      <c r="T20" s="71"/>
      <c r="U20" s="71"/>
      <c r="V20" s="71"/>
      <c r="W20" s="71"/>
      <c r="X20" s="71"/>
      <c r="Y20" s="71"/>
      <c r="Z20" s="71"/>
    </row>
    <row r="21" spans="1:26">
      <c r="A21" s="90"/>
      <c r="B21" s="71"/>
      <c r="C21" s="71"/>
      <c r="D21" s="71"/>
      <c r="E21" s="71"/>
      <c r="F21" s="71"/>
      <c r="G21" s="71"/>
      <c r="H21" s="71"/>
      <c r="I21" s="71"/>
      <c r="J21" s="71"/>
      <c r="K21" s="71"/>
      <c r="L21" s="71"/>
      <c r="M21" s="71"/>
      <c r="N21" s="71"/>
      <c r="O21" s="71"/>
      <c r="P21" s="71"/>
      <c r="Q21" s="71"/>
      <c r="R21" s="71"/>
      <c r="S21" s="71"/>
      <c r="T21" s="71"/>
      <c r="U21" s="71"/>
      <c r="V21" s="71"/>
      <c r="W21" s="71"/>
      <c r="X21" s="71"/>
      <c r="Y21" s="71"/>
      <c r="Z21" s="71"/>
    </row>
    <row r="22" spans="1:26">
      <c r="A22" s="81" t="str">
        <f>HYPERLINK("https://leetcode.com/problems/asteroid-collision/","Asteroid Collision")</f>
        <v>Asteroid Collision</v>
      </c>
      <c r="B22" s="69" t="s">
        <v>2073</v>
      </c>
      <c r="C22" s="69"/>
      <c r="D22" s="69"/>
      <c r="E22" s="69"/>
      <c r="F22" s="69"/>
      <c r="G22" s="69"/>
      <c r="H22" s="69"/>
      <c r="I22" s="69"/>
      <c r="J22" s="69"/>
      <c r="K22" s="69"/>
      <c r="L22" s="69"/>
      <c r="M22" s="69"/>
      <c r="N22" s="69"/>
      <c r="O22" s="69"/>
      <c r="P22" s="69"/>
      <c r="Q22" s="69"/>
      <c r="R22" s="69"/>
      <c r="S22" s="69"/>
      <c r="T22" s="69"/>
      <c r="U22" s="69"/>
      <c r="V22" s="69"/>
      <c r="W22" s="69"/>
      <c r="X22" s="69"/>
      <c r="Y22" s="69"/>
      <c r="Z22" s="69"/>
    </row>
    <row r="23" spans="1:26">
      <c r="A23" s="81" t="str">
        <f>HYPERLINK("https://leetcode.com/problems/backspace-string-compare/","Backspace String Compare")</f>
        <v>Backspace String Compare</v>
      </c>
      <c r="B23" s="69" t="s">
        <v>2074</v>
      </c>
      <c r="C23" s="69"/>
      <c r="D23" s="69"/>
      <c r="E23" s="69"/>
      <c r="F23" s="69"/>
      <c r="G23" s="69"/>
      <c r="H23" s="69"/>
      <c r="I23" s="69"/>
      <c r="J23" s="69"/>
      <c r="K23" s="69"/>
      <c r="L23" s="69"/>
      <c r="M23" s="69"/>
      <c r="N23" s="69"/>
      <c r="O23" s="69"/>
      <c r="P23" s="69"/>
      <c r="Q23" s="69"/>
      <c r="R23" s="69"/>
      <c r="S23" s="69"/>
      <c r="T23" s="69"/>
      <c r="U23" s="69"/>
      <c r="V23" s="69"/>
      <c r="W23" s="69"/>
      <c r="X23" s="69"/>
      <c r="Y23" s="69"/>
      <c r="Z23" s="69"/>
    </row>
    <row r="24" spans="1:26">
      <c r="A24" s="86" t="str">
        <f>HYPERLINK("https://leetcode.com/problems/remove-k-digits/","Remove K digits From number")</f>
        <v>Remove K digits From number</v>
      </c>
      <c r="B24" s="87" t="s">
        <v>2075</v>
      </c>
      <c r="C24" s="87"/>
      <c r="D24" s="87"/>
      <c r="E24" s="87"/>
      <c r="F24" s="87"/>
      <c r="G24" s="87"/>
      <c r="H24" s="87"/>
      <c r="I24" s="87"/>
      <c r="J24" s="87"/>
      <c r="K24" s="87"/>
      <c r="L24" s="87"/>
      <c r="M24" s="87"/>
      <c r="N24" s="87"/>
      <c r="O24" s="87"/>
      <c r="P24" s="87"/>
      <c r="Q24" s="87"/>
      <c r="R24" s="87"/>
      <c r="S24" s="87"/>
      <c r="T24" s="87"/>
      <c r="U24" s="87"/>
      <c r="V24" s="87"/>
      <c r="W24" s="87"/>
      <c r="X24" s="87"/>
      <c r="Y24" s="87"/>
      <c r="Z24" s="87"/>
    </row>
    <row r="25" spans="1:26">
      <c r="A25" s="91" t="str">
        <f>HYPERLINK("https://leetcode.com/problems/gas-station/","Gas Station")</f>
        <v>Gas Station</v>
      </c>
      <c r="B25" s="82" t="s">
        <v>2076</v>
      </c>
      <c r="C25" s="82" t="s">
        <v>2077</v>
      </c>
      <c r="D25" s="82"/>
      <c r="E25" s="82"/>
      <c r="F25" s="82"/>
      <c r="G25" s="82"/>
      <c r="H25" s="82"/>
      <c r="I25" s="82"/>
      <c r="J25" s="82"/>
      <c r="K25" s="82"/>
      <c r="L25" s="82"/>
      <c r="M25" s="82"/>
      <c r="N25" s="82"/>
      <c r="O25" s="82"/>
      <c r="P25" s="82"/>
      <c r="Q25" s="82"/>
      <c r="R25" s="82"/>
      <c r="S25" s="82"/>
      <c r="T25" s="82"/>
      <c r="U25" s="82"/>
      <c r="V25" s="82"/>
      <c r="W25" s="82"/>
      <c r="X25" s="82"/>
      <c r="Y25" s="82"/>
      <c r="Z25" s="82"/>
    </row>
    <row r="26" spans="1:26">
      <c r="A26" s="86" t="str">
        <f>HYPERLINK("https://leetcode.com/problems/car-fleet/","Car fleet")</f>
        <v>Car fleet</v>
      </c>
      <c r="B26" s="87" t="s">
        <v>2078</v>
      </c>
      <c r="C26" s="87"/>
      <c r="D26" s="87"/>
      <c r="E26" s="87"/>
      <c r="F26" s="87"/>
      <c r="G26" s="87"/>
      <c r="H26" s="87"/>
      <c r="I26" s="87"/>
      <c r="J26" s="87"/>
      <c r="K26" s="87"/>
      <c r="L26" s="87"/>
      <c r="M26" s="87"/>
      <c r="N26" s="87"/>
      <c r="O26" s="87"/>
      <c r="P26" s="87"/>
      <c r="Q26" s="87"/>
      <c r="R26" s="87"/>
      <c r="S26" s="87"/>
      <c r="T26" s="87"/>
      <c r="U26" s="87"/>
      <c r="V26" s="87"/>
      <c r="W26" s="87"/>
      <c r="X26" s="87"/>
      <c r="Y26" s="87"/>
      <c r="Z26" s="87"/>
    </row>
    <row r="27" spans="1:26">
      <c r="A27" s="81" t="str">
        <f>HYPERLINK("https://www.geeksforgeeks.org/first-negative-integer-every-window-size-k/","First negative Integer in k sized window")</f>
        <v>First negative Integer in k sized window</v>
      </c>
      <c r="B27" s="69" t="s">
        <v>2079</v>
      </c>
      <c r="C27" s="69"/>
      <c r="D27" s="69"/>
      <c r="E27" s="69"/>
      <c r="F27" s="69"/>
      <c r="G27" s="69"/>
      <c r="H27" s="69"/>
      <c r="I27" s="69"/>
      <c r="J27" s="69"/>
      <c r="K27" s="69"/>
      <c r="L27" s="69"/>
      <c r="M27" s="69"/>
      <c r="N27" s="69"/>
      <c r="O27" s="69"/>
      <c r="P27" s="69"/>
      <c r="Q27" s="69"/>
      <c r="R27" s="69"/>
      <c r="S27" s="69"/>
      <c r="T27" s="69"/>
      <c r="U27" s="69"/>
      <c r="V27" s="69"/>
      <c r="W27" s="69"/>
      <c r="X27" s="69"/>
      <c r="Y27" s="69"/>
      <c r="Z27" s="69"/>
    </row>
    <row r="28" spans="1:26">
      <c r="A28" s="81" t="str">
        <f>HYPERLINK("https://www.geeksforgeeks.org/interesting-method-generate-binary-numbers-1-n/","Print Binary Number")</f>
        <v>Print Binary Number</v>
      </c>
      <c r="B28" s="69" t="s">
        <v>2080</v>
      </c>
      <c r="C28" s="69" t="s">
        <v>2081</v>
      </c>
      <c r="D28" s="69"/>
      <c r="E28" s="69"/>
      <c r="F28" s="69"/>
      <c r="G28" s="69"/>
      <c r="H28" s="69"/>
      <c r="I28" s="69"/>
      <c r="J28" s="69"/>
      <c r="K28" s="69"/>
      <c r="L28" s="69"/>
      <c r="M28" s="69"/>
      <c r="N28" s="69"/>
      <c r="O28" s="69"/>
      <c r="P28" s="69"/>
      <c r="Q28" s="69"/>
      <c r="R28" s="69"/>
      <c r="S28" s="69"/>
      <c r="T28" s="69"/>
      <c r="U28" s="69"/>
      <c r="V28" s="69"/>
      <c r="W28" s="69"/>
      <c r="X28" s="69"/>
      <c r="Y28" s="69"/>
      <c r="Z28" s="69"/>
    </row>
    <row r="29" spans="1:26">
      <c r="A29" s="92" t="str">
        <f>HYPERLINK("https://www.geeksforgeeks.org/maximum-sum-of-smallest-and-second-smallest-in-an-array/","Maximum sum of smallest and second smallest")</f>
        <v>Maximum sum of smallest and second smallest</v>
      </c>
      <c r="B29" s="93" t="s">
        <v>2082</v>
      </c>
      <c r="C29" s="93"/>
      <c r="D29" s="93"/>
      <c r="E29" s="93"/>
      <c r="F29" s="93"/>
      <c r="G29" s="93"/>
      <c r="H29" s="93"/>
      <c r="I29" s="93"/>
      <c r="J29" s="93"/>
      <c r="K29" s="93"/>
      <c r="L29" s="93"/>
      <c r="M29" s="93"/>
      <c r="N29" s="93"/>
      <c r="O29" s="93"/>
      <c r="P29" s="93"/>
      <c r="Q29" s="93"/>
      <c r="R29" s="93"/>
      <c r="S29" s="93"/>
      <c r="T29" s="93"/>
      <c r="U29" s="93"/>
      <c r="V29" s="93"/>
      <c r="W29" s="93"/>
      <c r="X29" s="93"/>
      <c r="Y29" s="93"/>
      <c r="Z29" s="93"/>
    </row>
    <row r="30" spans="1:26">
      <c r="A30" s="91" t="str">
        <f>HYPERLINK("https://www.geeksforgeeks.org/reversing-first-k-elements-queue/","K reverse in a queue")</f>
        <v>K reverse in a queue</v>
      </c>
      <c r="B30" s="82" t="s">
        <v>2083</v>
      </c>
      <c r="C30" s="82"/>
      <c r="D30" s="82"/>
      <c r="E30" s="82"/>
      <c r="F30" s="82"/>
      <c r="G30" s="82"/>
      <c r="H30" s="82"/>
      <c r="I30" s="82"/>
      <c r="J30" s="82"/>
      <c r="K30" s="82"/>
      <c r="L30" s="82"/>
      <c r="M30" s="82"/>
      <c r="N30" s="82"/>
      <c r="O30" s="82"/>
      <c r="P30" s="82"/>
      <c r="Q30" s="82"/>
      <c r="R30" s="82"/>
      <c r="S30" s="82"/>
      <c r="T30" s="82"/>
      <c r="U30" s="82"/>
      <c r="V30" s="82"/>
      <c r="W30" s="82"/>
      <c r="X30" s="82"/>
      <c r="Y30" s="82"/>
      <c r="Z30" s="82"/>
    </row>
    <row r="31" spans="1:26">
      <c r="A31" s="91" t="str">
        <f>HYPERLINK("https://leetcode.com/problems/validate-stack-sequences/","Validate Stack")</f>
        <v>Validate Stack</v>
      </c>
      <c r="B31" s="82" t="s">
        <v>2084</v>
      </c>
      <c r="C31" s="82"/>
      <c r="D31" s="82"/>
      <c r="E31" s="82"/>
      <c r="F31" s="82"/>
      <c r="G31" s="82"/>
      <c r="H31" s="82"/>
      <c r="I31" s="82"/>
      <c r="J31" s="82"/>
      <c r="K31" s="82"/>
      <c r="L31" s="82"/>
      <c r="M31" s="82"/>
      <c r="N31" s="82"/>
      <c r="O31" s="82"/>
      <c r="P31" s="82"/>
      <c r="Q31" s="82"/>
      <c r="R31" s="82"/>
      <c r="S31" s="82"/>
      <c r="T31" s="82"/>
      <c r="U31" s="82"/>
      <c r="V31" s="82"/>
      <c r="W31" s="82"/>
      <c r="X31" s="82"/>
      <c r="Y31" s="82"/>
      <c r="Z31" s="82"/>
    </row>
    <row r="32" spans="1:26">
      <c r="A32" s="94" t="str">
        <f>HYPERLINK("https://leetcode.com/problems/min-stack/","Min Stack")</f>
        <v>Min Stack</v>
      </c>
      <c r="B32" s="95" t="s">
        <v>2085</v>
      </c>
      <c r="C32" s="95"/>
      <c r="D32" s="95"/>
      <c r="E32" s="95"/>
      <c r="F32" s="95"/>
      <c r="G32" s="95"/>
      <c r="H32" s="95"/>
      <c r="I32" s="95"/>
      <c r="J32" s="95"/>
      <c r="K32" s="95"/>
      <c r="L32" s="95"/>
      <c r="M32" s="95"/>
      <c r="N32" s="95"/>
      <c r="O32" s="95"/>
      <c r="P32" s="95"/>
      <c r="Q32" s="95"/>
      <c r="R32" s="95"/>
      <c r="S32" s="95"/>
      <c r="T32" s="95"/>
      <c r="U32" s="95"/>
      <c r="V32" s="95"/>
      <c r="W32" s="95"/>
      <c r="X32" s="95"/>
      <c r="Y32" s="95"/>
      <c r="Z32" s="95"/>
    </row>
    <row r="33" spans="1:26">
      <c r="A33" s="95" t="s">
        <v>2086</v>
      </c>
      <c r="B33" s="95"/>
      <c r="C33" s="95"/>
      <c r="D33" s="95"/>
      <c r="E33" s="95"/>
      <c r="F33" s="95"/>
      <c r="G33" s="95"/>
      <c r="H33" s="95"/>
      <c r="I33" s="95"/>
      <c r="J33" s="95"/>
      <c r="K33" s="95"/>
      <c r="L33" s="95"/>
      <c r="M33" s="95"/>
      <c r="N33" s="95"/>
      <c r="O33" s="95"/>
      <c r="P33" s="95"/>
      <c r="Q33" s="95"/>
      <c r="R33" s="95"/>
      <c r="S33" s="95"/>
      <c r="T33" s="95"/>
      <c r="U33" s="95"/>
      <c r="V33" s="95"/>
      <c r="W33" s="95"/>
      <c r="X33" s="95"/>
      <c r="Y33" s="95"/>
      <c r="Z33" s="95"/>
    </row>
    <row r="34" spans="1:26">
      <c r="A34" s="94"/>
      <c r="B34" s="95"/>
      <c r="C34" s="95"/>
      <c r="D34" s="95"/>
      <c r="E34" s="95"/>
      <c r="F34" s="95"/>
      <c r="G34" s="95"/>
      <c r="H34" s="95"/>
      <c r="I34" s="95"/>
      <c r="J34" s="95"/>
      <c r="K34" s="95"/>
      <c r="L34" s="95"/>
      <c r="M34" s="95"/>
      <c r="N34" s="95"/>
      <c r="O34" s="95"/>
      <c r="P34" s="95"/>
      <c r="Q34" s="95"/>
      <c r="R34" s="95"/>
      <c r="S34" s="95"/>
      <c r="T34" s="95"/>
      <c r="U34" s="95"/>
      <c r="V34" s="95"/>
      <c r="W34" s="95"/>
      <c r="X34" s="95"/>
      <c r="Y34" s="95"/>
      <c r="Z34" s="95"/>
    </row>
    <row r="35" spans="1:26">
      <c r="A35" s="71" t="s">
        <v>2087</v>
      </c>
      <c r="B35" s="71"/>
      <c r="C35" s="71"/>
      <c r="D35" s="71"/>
      <c r="E35" s="71"/>
      <c r="F35" s="71"/>
      <c r="G35" s="71"/>
      <c r="H35" s="71"/>
      <c r="I35" s="71"/>
      <c r="J35" s="71"/>
      <c r="K35" s="71"/>
      <c r="L35" s="71"/>
      <c r="M35" s="71"/>
      <c r="N35" s="71"/>
      <c r="O35" s="71"/>
      <c r="P35" s="71"/>
      <c r="Q35" s="71"/>
      <c r="R35" s="71"/>
      <c r="S35" s="71"/>
      <c r="T35" s="71"/>
      <c r="U35" s="71"/>
      <c r="V35" s="71"/>
      <c r="W35" s="71"/>
      <c r="X35" s="71"/>
      <c r="Y35" s="71"/>
      <c r="Z35" s="71"/>
    </row>
    <row r="36" spans="1:26">
      <c r="A36" s="96" t="s">
        <v>2088</v>
      </c>
      <c r="B36" s="85" t="s">
        <v>2089</v>
      </c>
      <c r="C36" s="84" t="s">
        <v>2090</v>
      </c>
      <c r="D36" s="84"/>
      <c r="E36" s="84"/>
      <c r="F36" s="84"/>
      <c r="G36" s="84"/>
      <c r="H36" s="84"/>
      <c r="I36" s="84"/>
      <c r="J36" s="84"/>
      <c r="K36" s="84"/>
      <c r="L36" s="84"/>
      <c r="M36" s="84"/>
      <c r="N36" s="84"/>
      <c r="O36" s="84"/>
      <c r="P36" s="84"/>
      <c r="Q36" s="84"/>
      <c r="R36" s="84"/>
      <c r="S36" s="84"/>
      <c r="T36" s="84"/>
      <c r="U36" s="84"/>
      <c r="V36" s="84"/>
      <c r="W36" s="84"/>
      <c r="X36" s="84"/>
      <c r="Y36" s="84"/>
      <c r="Z36" s="84"/>
    </row>
    <row r="37" spans="1:26">
      <c r="A37" s="94"/>
      <c r="B37" s="95"/>
      <c r="C37" s="95"/>
      <c r="D37" s="95"/>
      <c r="E37" s="95"/>
      <c r="F37" s="95"/>
      <c r="G37" s="95"/>
      <c r="H37" s="95"/>
      <c r="I37" s="95"/>
      <c r="J37" s="95"/>
      <c r="K37" s="95"/>
      <c r="L37" s="95"/>
      <c r="M37" s="95"/>
      <c r="N37" s="95"/>
      <c r="O37" s="95"/>
      <c r="P37" s="95"/>
      <c r="Q37" s="95"/>
      <c r="R37" s="95"/>
      <c r="S37" s="95"/>
      <c r="T37" s="95"/>
      <c r="U37" s="95"/>
      <c r="V37" s="95"/>
      <c r="W37" s="95"/>
      <c r="X37" s="95"/>
      <c r="Y37" s="95"/>
      <c r="Z37" s="95"/>
    </row>
    <row r="38" spans="1:26">
      <c r="A38" s="94"/>
      <c r="B38" s="95"/>
      <c r="C38" s="95"/>
      <c r="D38" s="95"/>
      <c r="E38" s="95"/>
      <c r="F38" s="95"/>
      <c r="G38" s="95"/>
      <c r="H38" s="95"/>
      <c r="I38" s="95"/>
      <c r="J38" s="95"/>
      <c r="K38" s="95"/>
      <c r="L38" s="95"/>
      <c r="M38" s="95"/>
      <c r="N38" s="95"/>
      <c r="O38" s="95"/>
      <c r="P38" s="95"/>
      <c r="Q38" s="95"/>
      <c r="R38" s="95"/>
      <c r="S38" s="95"/>
      <c r="T38" s="95"/>
      <c r="U38" s="95"/>
      <c r="V38" s="95"/>
      <c r="W38" s="95"/>
      <c r="X38" s="95"/>
      <c r="Y38" s="95"/>
      <c r="Z38" s="95"/>
    </row>
    <row r="39" spans="1:26">
      <c r="A39" s="94"/>
      <c r="B39" s="95"/>
      <c r="C39" s="95"/>
      <c r="D39" s="95"/>
      <c r="E39" s="95"/>
      <c r="F39" s="95"/>
      <c r="G39" s="95"/>
      <c r="H39" s="95"/>
      <c r="I39" s="95"/>
      <c r="J39" s="95"/>
      <c r="K39" s="95"/>
      <c r="L39" s="95"/>
      <c r="M39" s="95"/>
      <c r="N39" s="95"/>
      <c r="O39" s="95"/>
      <c r="P39" s="95"/>
      <c r="Q39" s="95"/>
      <c r="R39" s="95"/>
      <c r="S39" s="95"/>
      <c r="T39" s="95"/>
      <c r="U39" s="95"/>
      <c r="V39" s="95"/>
      <c r="W39" s="95"/>
      <c r="X39" s="95"/>
      <c r="Y39" s="95"/>
      <c r="Z39" s="95"/>
    </row>
    <row r="40" spans="1:26">
      <c r="A40" s="97" t="str">
        <f>HYPERLINK("https://www.geeksforgeeks.org/efficiently-implement-k-stacks-single-array/","K stacks in a single array")</f>
        <v>K stacks in a single array</v>
      </c>
      <c r="B40" s="85" t="s">
        <v>2091</v>
      </c>
      <c r="C40" s="85" t="s">
        <v>2092</v>
      </c>
      <c r="D40" s="85"/>
      <c r="E40" s="85"/>
      <c r="F40" s="85"/>
      <c r="G40" s="85"/>
      <c r="H40" s="85"/>
      <c r="I40" s="85"/>
      <c r="J40" s="85"/>
      <c r="K40" s="85"/>
      <c r="L40" s="85"/>
      <c r="M40" s="85"/>
      <c r="N40" s="85"/>
      <c r="O40" s="85"/>
      <c r="P40" s="85"/>
      <c r="Q40" s="85"/>
      <c r="R40" s="85"/>
      <c r="S40" s="85"/>
      <c r="T40" s="85"/>
      <c r="U40" s="85"/>
      <c r="V40" s="85"/>
      <c r="W40" s="85"/>
      <c r="X40" s="85"/>
      <c r="Y40" s="85"/>
      <c r="Z40" s="85"/>
    </row>
    <row r="41" spans="1:26">
      <c r="A41" s="96" t="s">
        <v>2093</v>
      </c>
      <c r="B41" s="85" t="s">
        <v>2094</v>
      </c>
      <c r="C41" s="85"/>
      <c r="D41" s="85"/>
      <c r="E41" s="85"/>
      <c r="F41" s="85"/>
      <c r="G41" s="85"/>
      <c r="H41" s="85"/>
      <c r="I41" s="85"/>
      <c r="J41" s="85"/>
      <c r="K41" s="85"/>
      <c r="L41" s="85"/>
      <c r="M41" s="85"/>
      <c r="N41" s="85"/>
      <c r="O41" s="85"/>
      <c r="P41" s="85"/>
      <c r="Q41" s="85"/>
      <c r="R41" s="85"/>
      <c r="S41" s="85"/>
      <c r="T41" s="85"/>
      <c r="U41" s="85"/>
      <c r="V41" s="85"/>
      <c r="W41" s="85"/>
      <c r="X41" s="85"/>
      <c r="Y41" s="85"/>
      <c r="Z41" s="85"/>
    </row>
    <row r="42" spans="1:26" ht="18.75">
      <c r="A42" s="98" t="s">
        <v>321</v>
      </c>
      <c r="B42" s="99"/>
      <c r="C42" s="99"/>
      <c r="D42" s="99"/>
      <c r="E42" s="99"/>
      <c r="F42" s="99"/>
      <c r="G42" s="99"/>
      <c r="H42" s="99"/>
      <c r="I42" s="99"/>
      <c r="J42" s="99"/>
      <c r="K42" s="99"/>
      <c r="L42" s="99"/>
      <c r="M42" s="99"/>
      <c r="N42" s="99"/>
      <c r="O42" s="99"/>
      <c r="P42" s="99"/>
      <c r="Q42" s="99"/>
      <c r="R42" s="99"/>
      <c r="S42" s="99"/>
      <c r="T42" s="99"/>
      <c r="U42" s="99"/>
      <c r="V42" s="99"/>
      <c r="W42" s="99"/>
      <c r="X42" s="99"/>
      <c r="Y42" s="99"/>
      <c r="Z42" s="99"/>
    </row>
    <row r="43" spans="1:26">
      <c r="A43" s="91" t="str">
        <f>HYPERLINK("https://leetcode.com/problems/reverse-linked-list/","reverse LinkedList")</f>
        <v>reverse LinkedList</v>
      </c>
      <c r="B43" s="82" t="s">
        <v>2095</v>
      </c>
      <c r="C43" s="82"/>
      <c r="D43" s="82"/>
      <c r="E43" s="82"/>
      <c r="F43" s="82"/>
      <c r="G43" s="82"/>
      <c r="H43" s="82"/>
      <c r="I43" s="82"/>
      <c r="J43" s="82"/>
      <c r="K43" s="82"/>
      <c r="L43" s="82"/>
      <c r="M43" s="82"/>
      <c r="N43" s="82"/>
      <c r="O43" s="82"/>
      <c r="P43" s="82"/>
      <c r="Q43" s="82"/>
      <c r="R43" s="82"/>
      <c r="S43" s="82"/>
      <c r="T43" s="82"/>
      <c r="U43" s="82"/>
      <c r="V43" s="82"/>
      <c r="W43" s="82"/>
      <c r="X43" s="82"/>
      <c r="Y43" s="82"/>
      <c r="Z43" s="82"/>
    </row>
    <row r="44" spans="1:26">
      <c r="A44" s="91" t="str">
        <f>HYPERLINK("https://www.geeksforgeeks.org/write-a-c-function-to-print-the-middle-of-the-linked-list/","Find the middle element")</f>
        <v>Find the middle element</v>
      </c>
      <c r="B44" s="82" t="s">
        <v>2096</v>
      </c>
      <c r="C44" s="82"/>
      <c r="D44" s="82"/>
      <c r="E44" s="82"/>
      <c r="F44" s="82"/>
      <c r="G44" s="82"/>
      <c r="H44" s="82"/>
      <c r="I44" s="82"/>
      <c r="J44" s="82"/>
      <c r="K44" s="82"/>
      <c r="L44" s="82"/>
      <c r="M44" s="82"/>
      <c r="N44" s="82"/>
      <c r="O44" s="82"/>
      <c r="P44" s="82"/>
      <c r="Q44" s="82"/>
      <c r="R44" s="82"/>
      <c r="S44" s="82"/>
      <c r="T44" s="82"/>
      <c r="U44" s="82"/>
      <c r="V44" s="82"/>
      <c r="W44" s="82"/>
      <c r="X44" s="82"/>
      <c r="Y44" s="82"/>
      <c r="Z44" s="82"/>
    </row>
    <row r="45" spans="1:26">
      <c r="A45" s="91" t="s">
        <v>2097</v>
      </c>
      <c r="B45" s="82" t="s">
        <v>2098</v>
      </c>
      <c r="C45" s="82"/>
      <c r="D45" s="82"/>
      <c r="E45" s="82"/>
      <c r="F45" s="82"/>
      <c r="G45" s="82"/>
      <c r="H45" s="82"/>
      <c r="I45" s="82"/>
      <c r="J45" s="82"/>
      <c r="K45" s="82"/>
      <c r="L45" s="82"/>
      <c r="M45" s="82"/>
      <c r="N45" s="82"/>
      <c r="O45" s="82"/>
      <c r="P45" s="82"/>
      <c r="Q45" s="82"/>
      <c r="R45" s="82"/>
      <c r="S45" s="82"/>
      <c r="T45" s="82"/>
      <c r="U45" s="82"/>
      <c r="V45" s="82"/>
      <c r="W45" s="82"/>
      <c r="X45" s="82"/>
      <c r="Y45" s="82"/>
      <c r="Z45" s="82"/>
    </row>
    <row r="46" spans="1:26">
      <c r="A46" s="91" t="str">
        <f>HYPERLINK("https://www.geeksforgeeks.org/detect-loop-in-a-linked-list/","Floyd cycle")</f>
        <v>Floyd cycle</v>
      </c>
      <c r="B46" s="82" t="s">
        <v>2099</v>
      </c>
      <c r="C46" s="82"/>
      <c r="D46" s="82"/>
      <c r="E46" s="82"/>
      <c r="F46" s="82"/>
      <c r="G46" s="82"/>
      <c r="H46" s="82"/>
      <c r="I46" s="82"/>
      <c r="J46" s="82"/>
      <c r="K46" s="82"/>
      <c r="L46" s="82"/>
      <c r="M46" s="82"/>
      <c r="N46" s="82"/>
      <c r="O46" s="82"/>
      <c r="P46" s="82"/>
      <c r="Q46" s="82"/>
      <c r="R46" s="82"/>
      <c r="S46" s="82"/>
      <c r="T46" s="82"/>
      <c r="U46" s="82"/>
      <c r="V46" s="82"/>
      <c r="W46" s="82"/>
      <c r="X46" s="82"/>
      <c r="Y46" s="82"/>
      <c r="Z46" s="82"/>
    </row>
    <row r="47" spans="1:26">
      <c r="A47" s="96" t="str">
        <f>HYPERLINK("https://www.geeksforgeeks.org/a-linked-list-with-next-and-arbit-pointer/","Clone a linkedlist")</f>
        <v>Clone a linkedlist</v>
      </c>
      <c r="B47" s="85" t="s">
        <v>2100</v>
      </c>
      <c r="C47" s="85"/>
      <c r="D47" s="85"/>
      <c r="E47" s="85"/>
      <c r="F47" s="85"/>
      <c r="G47" s="85"/>
      <c r="H47" s="85"/>
      <c r="I47" s="85"/>
      <c r="J47" s="85"/>
      <c r="K47" s="85"/>
      <c r="L47" s="85"/>
      <c r="M47" s="85"/>
      <c r="N47" s="85"/>
      <c r="O47" s="85"/>
      <c r="P47" s="85"/>
      <c r="Q47" s="85"/>
      <c r="R47" s="85"/>
      <c r="S47" s="85"/>
      <c r="T47" s="85"/>
      <c r="U47" s="85"/>
      <c r="V47" s="85"/>
      <c r="W47" s="85"/>
      <c r="X47" s="85"/>
      <c r="Y47" s="85"/>
      <c r="Z47" s="85"/>
    </row>
    <row r="48" spans="1:26">
      <c r="A48" s="81" t="s">
        <v>2101</v>
      </c>
      <c r="B48" s="69" t="s">
        <v>2102</v>
      </c>
      <c r="C48" s="69"/>
      <c r="D48" s="69"/>
      <c r="E48" s="69"/>
      <c r="F48" s="69"/>
      <c r="G48" s="69"/>
      <c r="H48" s="69"/>
      <c r="I48" s="69"/>
      <c r="J48" s="69"/>
      <c r="K48" s="69"/>
      <c r="L48" s="69"/>
      <c r="M48" s="69"/>
      <c r="N48" s="69"/>
      <c r="O48" s="69"/>
      <c r="P48" s="69"/>
      <c r="Q48" s="69"/>
      <c r="R48" s="69"/>
      <c r="S48" s="69"/>
      <c r="T48" s="69"/>
      <c r="U48" s="69"/>
      <c r="V48" s="69"/>
      <c r="W48" s="69"/>
      <c r="X48" s="69"/>
      <c r="Y48" s="69"/>
      <c r="Z48" s="69"/>
    </row>
    <row r="49" spans="1:26">
      <c r="A49" s="96" t="str">
        <f>HYPERLINK("https://leetcode.com/problems/lru-cache/","LRU Cache")</f>
        <v>LRU Cache</v>
      </c>
      <c r="B49" s="85" t="s">
        <v>2103</v>
      </c>
      <c r="C49" s="85"/>
      <c r="D49" s="85"/>
      <c r="E49" s="85"/>
      <c r="F49" s="85"/>
      <c r="G49" s="85"/>
      <c r="H49" s="85"/>
      <c r="I49" s="85"/>
      <c r="J49" s="85"/>
      <c r="K49" s="85"/>
      <c r="L49" s="85"/>
      <c r="M49" s="85"/>
      <c r="N49" s="85"/>
      <c r="O49" s="85"/>
      <c r="P49" s="85"/>
      <c r="Q49" s="85"/>
      <c r="R49" s="85"/>
      <c r="S49" s="85"/>
      <c r="T49" s="85"/>
      <c r="U49" s="85"/>
      <c r="V49" s="85"/>
      <c r="W49" s="85"/>
      <c r="X49" s="85"/>
      <c r="Y49" s="85"/>
      <c r="Z49" s="85"/>
    </row>
    <row r="50" spans="1:26">
      <c r="A50" s="94"/>
      <c r="B50" s="95"/>
      <c r="C50" s="95"/>
      <c r="D50" s="95"/>
      <c r="E50" s="95"/>
      <c r="F50" s="95"/>
      <c r="G50" s="95"/>
      <c r="H50" s="95"/>
      <c r="I50" s="95"/>
      <c r="J50" s="95"/>
      <c r="K50" s="95"/>
      <c r="L50" s="95"/>
      <c r="M50" s="95"/>
      <c r="N50" s="95"/>
      <c r="O50" s="95"/>
      <c r="P50" s="95"/>
      <c r="Q50" s="95"/>
      <c r="R50" s="95"/>
      <c r="S50" s="95"/>
      <c r="T50" s="95"/>
      <c r="U50" s="95"/>
      <c r="V50" s="95"/>
      <c r="W50" s="95"/>
      <c r="X50" s="95"/>
      <c r="Y50" s="95"/>
      <c r="Z50" s="95"/>
    </row>
    <row r="51" spans="1:26">
      <c r="A51" s="94"/>
      <c r="B51" s="95"/>
      <c r="C51" s="95"/>
      <c r="D51" s="95"/>
      <c r="E51" s="95"/>
      <c r="F51" s="95"/>
      <c r="G51" s="95"/>
      <c r="H51" s="95"/>
      <c r="I51" s="95"/>
      <c r="J51" s="95"/>
      <c r="K51" s="95"/>
      <c r="L51" s="95"/>
      <c r="M51" s="95"/>
      <c r="N51" s="95"/>
      <c r="O51" s="95"/>
      <c r="P51" s="95"/>
      <c r="Q51" s="95"/>
      <c r="R51" s="95"/>
      <c r="S51" s="95"/>
      <c r="T51" s="95"/>
      <c r="U51" s="95"/>
      <c r="V51" s="95"/>
      <c r="W51" s="95"/>
      <c r="X51" s="95"/>
      <c r="Y51" s="95"/>
      <c r="Z51" s="95"/>
    </row>
    <row r="52" spans="1:26" ht="18.75">
      <c r="A52" s="100" t="s">
        <v>404</v>
      </c>
      <c r="B52" s="95"/>
      <c r="C52" s="95"/>
      <c r="D52" s="95"/>
      <c r="E52" s="95"/>
      <c r="F52" s="95"/>
      <c r="G52" s="95"/>
      <c r="H52" s="95"/>
      <c r="I52" s="95"/>
      <c r="J52" s="95"/>
      <c r="K52" s="95"/>
      <c r="L52" s="95"/>
      <c r="M52" s="95"/>
      <c r="N52" s="95"/>
      <c r="O52" s="95"/>
      <c r="P52" s="95"/>
      <c r="Q52" s="95"/>
      <c r="R52" s="95"/>
      <c r="S52" s="95"/>
      <c r="T52" s="95"/>
      <c r="U52" s="95"/>
      <c r="V52" s="95"/>
      <c r="W52" s="95"/>
      <c r="X52" s="95"/>
      <c r="Y52" s="95"/>
      <c r="Z52" s="95"/>
    </row>
    <row r="53" spans="1:26">
      <c r="A53" s="101"/>
      <c r="B53" s="95"/>
      <c r="C53" s="95"/>
      <c r="D53" s="95"/>
      <c r="E53" s="95"/>
      <c r="F53" s="95"/>
      <c r="G53" s="95"/>
      <c r="H53" s="95"/>
      <c r="I53" s="95"/>
      <c r="J53" s="95"/>
      <c r="K53" s="95"/>
      <c r="L53" s="95"/>
      <c r="M53" s="95"/>
      <c r="N53" s="95"/>
      <c r="O53" s="95"/>
      <c r="P53" s="95"/>
      <c r="Q53" s="95"/>
      <c r="R53" s="95"/>
      <c r="S53" s="95"/>
      <c r="T53" s="95"/>
      <c r="U53" s="95"/>
      <c r="V53" s="95"/>
      <c r="W53" s="95"/>
      <c r="X53" s="95"/>
      <c r="Y53" s="95"/>
      <c r="Z53" s="95"/>
    </row>
    <row r="54" spans="1:26">
      <c r="A54" s="91" t="str">
        <f>HYPERLINK("https://leetcode.com/problems/binary-tree-inorder-traversal/","Inorder Traversal")</f>
        <v>Inorder Traversal</v>
      </c>
      <c r="B54" s="82" t="s">
        <v>2104</v>
      </c>
      <c r="C54" s="82"/>
      <c r="D54" s="82"/>
      <c r="E54" s="82"/>
      <c r="F54" s="82"/>
      <c r="G54" s="82"/>
      <c r="H54" s="82"/>
      <c r="I54" s="82"/>
      <c r="J54" s="82"/>
      <c r="K54" s="82"/>
      <c r="L54" s="82"/>
      <c r="M54" s="82"/>
      <c r="N54" s="82"/>
      <c r="O54" s="82"/>
      <c r="P54" s="82"/>
      <c r="Q54" s="82"/>
      <c r="R54" s="82"/>
      <c r="S54" s="82"/>
      <c r="T54" s="82"/>
      <c r="U54" s="82"/>
      <c r="V54" s="82"/>
      <c r="W54" s="82"/>
      <c r="X54" s="82"/>
      <c r="Y54" s="82"/>
      <c r="Z54" s="82"/>
    </row>
    <row r="55" spans="1:26">
      <c r="A55" s="91" t="str">
        <f>HYPERLINK("https://leetcode.com/problems/binary-tree-preorder-traversal/","Preorder Traversal")</f>
        <v>Preorder Traversal</v>
      </c>
      <c r="B55" s="82" t="s">
        <v>2105</v>
      </c>
      <c r="C55" s="82"/>
      <c r="D55" s="82"/>
      <c r="E55" s="82"/>
      <c r="F55" s="82"/>
      <c r="G55" s="82"/>
      <c r="H55" s="82"/>
      <c r="I55" s="82"/>
      <c r="J55" s="82"/>
      <c r="K55" s="82"/>
      <c r="L55" s="82"/>
      <c r="M55" s="82"/>
      <c r="N55" s="82"/>
      <c r="O55" s="82"/>
      <c r="P55" s="82"/>
      <c r="Q55" s="82"/>
      <c r="R55" s="82"/>
      <c r="S55" s="82"/>
      <c r="T55" s="82"/>
      <c r="U55" s="82"/>
      <c r="V55" s="82"/>
      <c r="W55" s="82"/>
      <c r="X55" s="82"/>
      <c r="Y55" s="82"/>
      <c r="Z55" s="82"/>
    </row>
    <row r="56" spans="1:26">
      <c r="A56" s="91" t="str">
        <f>HYPERLINK("https://leetcode.com/problems/binary-tree-postorder-traversal/","Postorder Traversal")</f>
        <v>Postorder Traversal</v>
      </c>
      <c r="B56" s="82" t="s">
        <v>2106</v>
      </c>
      <c r="C56" s="82"/>
      <c r="D56" s="82"/>
      <c r="E56" s="82"/>
      <c r="F56" s="82"/>
      <c r="G56" s="82"/>
      <c r="H56" s="82"/>
      <c r="I56" s="82"/>
      <c r="J56" s="82"/>
      <c r="K56" s="82"/>
      <c r="L56" s="82"/>
      <c r="M56" s="82"/>
      <c r="N56" s="82"/>
      <c r="O56" s="82"/>
      <c r="P56" s="82"/>
      <c r="Q56" s="82"/>
      <c r="R56" s="82"/>
      <c r="S56" s="82"/>
      <c r="T56" s="82"/>
      <c r="U56" s="82"/>
      <c r="V56" s="82"/>
      <c r="W56" s="82"/>
      <c r="X56" s="82"/>
      <c r="Y56" s="82"/>
      <c r="Z56" s="82"/>
    </row>
    <row r="57" spans="1:26">
      <c r="A57" s="91" t="str">
        <f>HYPERLINK("https://leetcode.com/problems/binary-tree-level-order-traversal/","Binary Tree Level Order")</f>
        <v>Binary Tree Level Order</v>
      </c>
      <c r="B57" s="82" t="s">
        <v>2107</v>
      </c>
      <c r="C57" s="82"/>
      <c r="D57" s="82"/>
      <c r="E57" s="82"/>
      <c r="F57" s="82"/>
      <c r="G57" s="82"/>
      <c r="H57" s="82"/>
      <c r="I57" s="82"/>
      <c r="J57" s="82"/>
      <c r="K57" s="82"/>
      <c r="L57" s="82"/>
      <c r="M57" s="82"/>
      <c r="N57" s="82"/>
      <c r="O57" s="82"/>
      <c r="P57" s="82"/>
      <c r="Q57" s="82"/>
      <c r="R57" s="82"/>
      <c r="S57" s="82"/>
      <c r="T57" s="82"/>
      <c r="U57" s="82"/>
      <c r="V57" s="82"/>
      <c r="W57" s="82"/>
      <c r="X57" s="82"/>
      <c r="Y57" s="82"/>
      <c r="Z57" s="82"/>
    </row>
    <row r="58" spans="1:26">
      <c r="A58" s="96" t="str">
        <f>HYPERLINK("https://leetcode.com/problems/all-nodes-distance-k-in-binary-tree/","All Nodes at distance K")</f>
        <v>All Nodes at distance K</v>
      </c>
      <c r="B58" s="85" t="s">
        <v>2108</v>
      </c>
      <c r="C58" s="85" t="s">
        <v>2109</v>
      </c>
      <c r="D58" s="85"/>
      <c r="E58" s="85"/>
      <c r="F58" s="85"/>
      <c r="G58" s="85"/>
      <c r="H58" s="85"/>
      <c r="I58" s="85"/>
      <c r="J58" s="85"/>
      <c r="K58" s="85"/>
      <c r="L58" s="85"/>
      <c r="M58" s="85"/>
      <c r="N58" s="85"/>
      <c r="O58" s="85"/>
      <c r="P58" s="85"/>
      <c r="Q58" s="85"/>
      <c r="R58" s="85"/>
      <c r="S58" s="85"/>
      <c r="T58" s="85"/>
      <c r="U58" s="85"/>
      <c r="V58" s="85"/>
      <c r="W58" s="85"/>
      <c r="X58" s="85"/>
      <c r="Y58" s="85"/>
      <c r="Z58" s="85"/>
    </row>
    <row r="60" spans="1:26">
      <c r="A60" s="102" t="str">
        <f>HYPERLINK("https://leetcode.com/problems/binary-search-tree-to-greater-sum-tree/","Binary search tree to greater sum")</f>
        <v>Binary search tree to greater sum</v>
      </c>
      <c r="B60" s="93" t="s">
        <v>2110</v>
      </c>
      <c r="C60" s="93" t="s">
        <v>2111</v>
      </c>
      <c r="D60" s="93"/>
      <c r="E60" s="93"/>
      <c r="F60" s="93"/>
      <c r="G60" s="93"/>
      <c r="H60" s="93"/>
      <c r="I60" s="93"/>
      <c r="J60" s="93"/>
      <c r="K60" s="93"/>
      <c r="L60" s="93"/>
      <c r="M60" s="93"/>
      <c r="N60" s="93"/>
      <c r="O60" s="93"/>
      <c r="P60" s="93"/>
      <c r="Q60" s="93"/>
      <c r="R60" s="93"/>
      <c r="S60" s="93"/>
      <c r="T60" s="93"/>
      <c r="U60" s="93"/>
      <c r="V60" s="93"/>
      <c r="W60" s="93"/>
      <c r="X60" s="93"/>
      <c r="Y60" s="93"/>
      <c r="Z60" s="93"/>
    </row>
    <row r="61" spans="1:26">
      <c r="A61" s="91" t="str">
        <f>HYPERLINK("https://leetcode.com/problems/binary-tree-right-side-view/","right side view")</f>
        <v>right side view</v>
      </c>
      <c r="B61" s="82" t="s">
        <v>2112</v>
      </c>
      <c r="C61" s="82"/>
      <c r="D61" s="82"/>
      <c r="E61" s="82"/>
      <c r="F61" s="82"/>
      <c r="G61" s="82"/>
      <c r="H61" s="82"/>
      <c r="I61" s="82"/>
      <c r="J61" s="82"/>
      <c r="K61" s="82"/>
      <c r="L61" s="82"/>
      <c r="M61" s="82"/>
      <c r="N61" s="82"/>
      <c r="O61" s="82"/>
      <c r="P61" s="82"/>
      <c r="Q61" s="82"/>
      <c r="R61" s="82"/>
      <c r="S61" s="82"/>
      <c r="T61" s="82"/>
      <c r="U61" s="82"/>
      <c r="V61" s="82"/>
      <c r="W61" s="82"/>
      <c r="X61" s="82"/>
      <c r="Y61" s="82"/>
      <c r="Z61" s="82"/>
    </row>
    <row r="62" spans="1:26">
      <c r="A62" s="91" t="str">
        <f>HYPERLINK("https://practice.geeksforgeeks.org/problems/left-view-of-binary-tree/1","Left View")</f>
        <v>Left View</v>
      </c>
      <c r="B62" s="82" t="s">
        <v>2113</v>
      </c>
      <c r="C62" s="82"/>
      <c r="D62" s="82"/>
      <c r="E62" s="82"/>
      <c r="F62" s="82"/>
      <c r="G62" s="82"/>
      <c r="H62" s="82"/>
      <c r="I62" s="82"/>
      <c r="J62" s="82"/>
      <c r="K62" s="82"/>
      <c r="L62" s="82"/>
      <c r="M62" s="82"/>
      <c r="N62" s="82"/>
      <c r="O62" s="82"/>
      <c r="P62" s="82"/>
      <c r="Q62" s="82"/>
      <c r="R62" s="82"/>
      <c r="S62" s="82"/>
      <c r="T62" s="82"/>
      <c r="U62" s="82"/>
      <c r="V62" s="82"/>
      <c r="W62" s="82"/>
      <c r="X62" s="82"/>
      <c r="Y62" s="82"/>
      <c r="Z62" s="82"/>
    </row>
    <row r="63" spans="1:26">
      <c r="A63" s="91" t="str">
        <f>HYPERLINK("https://www.geeksforgeeks.org/print-nodes-in-the-top-view-of-binary-tree-set-3/","Top View")</f>
        <v>Top View</v>
      </c>
      <c r="B63" s="82" t="s">
        <v>2114</v>
      </c>
      <c r="C63" s="82"/>
      <c r="D63" s="82"/>
      <c r="E63" s="82"/>
      <c r="F63" s="82"/>
      <c r="G63" s="82"/>
      <c r="H63" s="82"/>
      <c r="I63" s="82"/>
      <c r="J63" s="82"/>
      <c r="K63" s="82"/>
      <c r="L63" s="82"/>
      <c r="M63" s="82"/>
      <c r="N63" s="82"/>
      <c r="O63" s="82"/>
      <c r="P63" s="82"/>
      <c r="Q63" s="82"/>
      <c r="R63" s="82"/>
      <c r="S63" s="82"/>
      <c r="T63" s="82"/>
      <c r="U63" s="82"/>
      <c r="V63" s="82"/>
      <c r="W63" s="82"/>
      <c r="X63" s="82"/>
      <c r="Y63" s="82"/>
      <c r="Z63" s="82"/>
    </row>
    <row r="64" spans="1:26">
      <c r="A64" s="91" t="str">
        <f>HYPERLINK("https://practice.geeksforgeeks.org/problems/bottom-view-of-binary-tree/1","Bottom View")</f>
        <v>Bottom View</v>
      </c>
      <c r="B64" s="82" t="s">
        <v>2115</v>
      </c>
      <c r="C64" s="82"/>
      <c r="D64" s="82"/>
      <c r="E64" s="82"/>
      <c r="F64" s="82"/>
      <c r="G64" s="82"/>
      <c r="H64" s="82"/>
      <c r="I64" s="82"/>
      <c r="J64" s="82"/>
      <c r="K64" s="82"/>
      <c r="L64" s="82"/>
      <c r="M64" s="82"/>
      <c r="N64" s="82"/>
      <c r="O64" s="82"/>
      <c r="P64" s="82"/>
      <c r="Q64" s="82"/>
      <c r="R64" s="82"/>
      <c r="S64" s="82"/>
      <c r="T64" s="82"/>
      <c r="U64" s="82"/>
      <c r="V64" s="82"/>
      <c r="W64" s="82"/>
      <c r="X64" s="82"/>
      <c r="Y64" s="82"/>
      <c r="Z64" s="82"/>
    </row>
    <row r="65" spans="1:26">
      <c r="A65" s="96" t="str">
        <f>HYPERLINK("https://leetcode.com/problems/vertical-order-traversal-of-a-binary-tree/","Vertical order")</f>
        <v>Vertical order</v>
      </c>
      <c r="B65" s="85" t="s">
        <v>2116</v>
      </c>
      <c r="C65" s="85"/>
      <c r="D65" s="85"/>
      <c r="E65" s="85"/>
      <c r="F65" s="85"/>
      <c r="G65" s="85"/>
      <c r="H65" s="85"/>
      <c r="I65" s="85"/>
      <c r="J65" s="85"/>
      <c r="K65" s="85"/>
      <c r="L65" s="85"/>
      <c r="M65" s="85"/>
      <c r="N65" s="85"/>
      <c r="O65" s="85"/>
      <c r="P65" s="85"/>
      <c r="Q65" s="85"/>
      <c r="R65" s="85"/>
      <c r="S65" s="85"/>
      <c r="T65" s="85"/>
      <c r="U65" s="85"/>
      <c r="V65" s="85"/>
      <c r="W65" s="85"/>
      <c r="X65" s="85"/>
      <c r="Y65" s="85"/>
      <c r="Z65" s="85"/>
    </row>
    <row r="66" spans="1:26">
      <c r="A66" s="91" t="str">
        <f>HYPERLINK("https://www.geeksforgeeks.org/diagonal-traversal-of-binary-tree/","Diagonal Traversal")</f>
        <v>Diagonal Traversal</v>
      </c>
      <c r="B66" s="82" t="s">
        <v>2117</v>
      </c>
      <c r="C66" s="82" t="s">
        <v>2118</v>
      </c>
      <c r="D66" s="82"/>
      <c r="E66" s="82"/>
      <c r="F66" s="82"/>
      <c r="G66" s="82"/>
      <c r="H66" s="82"/>
      <c r="I66" s="82"/>
      <c r="J66" s="82"/>
      <c r="K66" s="82"/>
      <c r="L66" s="82"/>
      <c r="M66" s="82"/>
      <c r="N66" s="82"/>
      <c r="O66" s="82"/>
      <c r="P66" s="82"/>
      <c r="Q66" s="82"/>
      <c r="R66" s="82"/>
      <c r="S66" s="82"/>
      <c r="T66" s="82"/>
      <c r="U66" s="82"/>
      <c r="V66" s="82"/>
      <c r="W66" s="82"/>
      <c r="X66" s="82"/>
      <c r="Y66" s="82"/>
      <c r="Z66" s="82"/>
    </row>
    <row r="67" spans="1:26">
      <c r="A67" s="92" t="str">
        <f>HYPERLINK("https://leetcode.com/problems/boundary-of-binary-tree/","Boundary Traversal")</f>
        <v>Boundary Traversal</v>
      </c>
      <c r="B67" s="93" t="s">
        <v>2119</v>
      </c>
      <c r="C67" s="93"/>
      <c r="D67" s="93"/>
      <c r="E67" s="93"/>
      <c r="F67" s="93"/>
      <c r="G67" s="93"/>
      <c r="H67" s="93"/>
      <c r="I67" s="93"/>
      <c r="J67" s="93"/>
      <c r="K67" s="93"/>
      <c r="L67" s="93"/>
      <c r="M67" s="93"/>
      <c r="N67" s="93"/>
      <c r="O67" s="93"/>
      <c r="P67" s="93"/>
      <c r="Q67" s="93"/>
      <c r="R67" s="93"/>
      <c r="S67" s="93"/>
      <c r="T67" s="93"/>
      <c r="U67" s="93"/>
      <c r="V67" s="93"/>
      <c r="W67" s="93"/>
      <c r="X67" s="93"/>
      <c r="Y67" s="93"/>
      <c r="Z67" s="93"/>
    </row>
    <row r="68" spans="1:26">
      <c r="A68" s="94"/>
      <c r="B68" s="95"/>
      <c r="C68" s="95"/>
      <c r="D68" s="95"/>
      <c r="E68" s="95"/>
      <c r="F68" s="95"/>
      <c r="G68" s="95"/>
      <c r="H68" s="95"/>
      <c r="I68" s="95"/>
      <c r="J68" s="95"/>
      <c r="K68" s="95"/>
      <c r="L68" s="95"/>
      <c r="M68" s="95"/>
      <c r="N68" s="95"/>
      <c r="O68" s="95"/>
      <c r="P68" s="95"/>
      <c r="Q68" s="95"/>
      <c r="R68" s="95"/>
      <c r="S68" s="95"/>
      <c r="T68" s="95"/>
      <c r="U68" s="95"/>
      <c r="V68" s="95"/>
      <c r="W68" s="95"/>
      <c r="X68" s="95"/>
      <c r="Y68" s="95"/>
      <c r="Z68" s="95"/>
    </row>
    <row r="69" spans="1:26">
      <c r="A69" s="92" t="s">
        <v>2120</v>
      </c>
      <c r="B69" s="93" t="s">
        <v>2121</v>
      </c>
      <c r="C69" s="93"/>
      <c r="D69" s="93"/>
      <c r="E69" s="93"/>
      <c r="F69" s="93"/>
      <c r="G69" s="93"/>
      <c r="H69" s="93"/>
      <c r="I69" s="93"/>
      <c r="J69" s="93"/>
      <c r="K69" s="93"/>
      <c r="L69" s="93"/>
      <c r="M69" s="93"/>
      <c r="N69" s="93"/>
      <c r="O69" s="93"/>
      <c r="P69" s="93"/>
      <c r="Q69" s="93"/>
      <c r="R69" s="93"/>
      <c r="S69" s="93"/>
      <c r="T69" s="93"/>
      <c r="U69" s="93"/>
      <c r="V69" s="93"/>
      <c r="W69" s="93"/>
      <c r="X69" s="93"/>
      <c r="Y69" s="93"/>
      <c r="Z69" s="93"/>
    </row>
    <row r="70" spans="1:26">
      <c r="A70" s="91" t="str">
        <f>HYPERLINK("https://leetcode.com/problems/lowest-common-ancestor-of-a-binary-search-tree/","Lowest common ancestor in BST")</f>
        <v>Lowest common ancestor in BST</v>
      </c>
      <c r="B70" s="82" t="s">
        <v>2122</v>
      </c>
      <c r="C70" s="82"/>
      <c r="D70" s="82"/>
      <c r="E70" s="82"/>
      <c r="F70" s="82"/>
      <c r="G70" s="82"/>
      <c r="H70" s="82"/>
      <c r="I70" s="82"/>
      <c r="J70" s="82"/>
      <c r="K70" s="82"/>
      <c r="L70" s="82"/>
      <c r="M70" s="82"/>
      <c r="N70" s="82"/>
      <c r="O70" s="82"/>
      <c r="P70" s="82"/>
      <c r="Q70" s="82"/>
      <c r="R70" s="82"/>
      <c r="S70" s="82"/>
      <c r="T70" s="82"/>
      <c r="U70" s="82"/>
      <c r="V70" s="82"/>
      <c r="W70" s="82"/>
      <c r="X70" s="82"/>
      <c r="Y70" s="82"/>
      <c r="Z70" s="82"/>
    </row>
    <row r="71" spans="1:26">
      <c r="A71" s="92" t="str">
        <f>HYPERLINK("https://practice.geeksforgeeks.org/problems/lowest-common-ancestor-in-a-binary-tree/1","Lowest common ancestor")</f>
        <v>Lowest common ancestor</v>
      </c>
      <c r="B71" s="93" t="s">
        <v>2123</v>
      </c>
      <c r="C71" s="93" t="s">
        <v>2124</v>
      </c>
      <c r="D71" s="93"/>
      <c r="E71" s="93"/>
      <c r="F71" s="93"/>
      <c r="G71" s="93"/>
      <c r="H71" s="93"/>
      <c r="I71" s="93"/>
      <c r="J71" s="93"/>
      <c r="K71" s="93"/>
      <c r="L71" s="93"/>
      <c r="M71" s="93"/>
      <c r="N71" s="93"/>
      <c r="O71" s="93"/>
      <c r="P71" s="93"/>
      <c r="Q71" s="93"/>
      <c r="R71" s="93"/>
      <c r="S71" s="93"/>
      <c r="T71" s="93"/>
      <c r="U71" s="93"/>
      <c r="V71" s="93"/>
      <c r="W71" s="93"/>
      <c r="X71" s="93"/>
      <c r="Y71" s="93"/>
      <c r="Z71" s="93"/>
    </row>
    <row r="72" spans="1:26">
      <c r="A72" s="96" t="str">
        <f>HYPERLINK("https://www.spoj.com/problems/RMQSQ/","square root decomposition")</f>
        <v>square root decomposition</v>
      </c>
      <c r="B72" s="85" t="s">
        <v>2125</v>
      </c>
      <c r="C72" s="85" t="s">
        <v>2126</v>
      </c>
      <c r="D72" s="85"/>
      <c r="E72" s="85"/>
      <c r="F72" s="85"/>
      <c r="G72" s="85"/>
      <c r="H72" s="85"/>
      <c r="I72" s="85"/>
      <c r="J72" s="85"/>
      <c r="K72" s="85"/>
      <c r="L72" s="85"/>
      <c r="M72" s="85"/>
      <c r="N72" s="85"/>
      <c r="O72" s="85"/>
      <c r="P72" s="85"/>
      <c r="Q72" s="85"/>
      <c r="R72" s="85"/>
      <c r="S72" s="85"/>
      <c r="T72" s="85"/>
      <c r="U72" s="85"/>
      <c r="V72" s="85"/>
      <c r="W72" s="85"/>
      <c r="X72" s="85"/>
      <c r="Y72" s="85"/>
      <c r="Z72" s="85"/>
    </row>
    <row r="73" spans="1:26">
      <c r="A73" s="92" t="str">
        <f>HYPERLINK("https://www.geeksforgeeks.org/construct-a-binary-search-tree-from-given-postorder/","construct bst using postorder")</f>
        <v>construct bst using postorder</v>
      </c>
      <c r="B73" s="93" t="s">
        <v>2127</v>
      </c>
      <c r="C73" s="93" t="s">
        <v>2128</v>
      </c>
      <c r="D73" s="93"/>
      <c r="E73" s="93"/>
      <c r="F73" s="93"/>
      <c r="G73" s="93"/>
      <c r="H73" s="93"/>
      <c r="I73" s="93"/>
      <c r="J73" s="93"/>
      <c r="K73" s="93"/>
      <c r="L73" s="93"/>
      <c r="M73" s="93"/>
      <c r="N73" s="93"/>
      <c r="O73" s="93"/>
      <c r="P73" s="93"/>
      <c r="Q73" s="93"/>
      <c r="R73" s="93"/>
      <c r="S73" s="93"/>
      <c r="T73" s="93"/>
      <c r="U73" s="93"/>
      <c r="V73" s="93"/>
      <c r="W73" s="93"/>
      <c r="X73" s="93"/>
      <c r="Y73" s="93"/>
      <c r="Z73" s="93"/>
    </row>
    <row r="74" spans="1:26">
      <c r="A74" s="94"/>
      <c r="B74" s="95"/>
      <c r="C74" s="95"/>
      <c r="D74" s="95"/>
      <c r="E74" s="95"/>
      <c r="F74" s="95"/>
      <c r="G74" s="95"/>
      <c r="H74" s="95"/>
      <c r="I74" s="95"/>
      <c r="J74" s="95"/>
      <c r="K74" s="95"/>
      <c r="L74" s="95"/>
      <c r="M74" s="95"/>
      <c r="N74" s="95"/>
      <c r="O74" s="95"/>
      <c r="P74" s="95"/>
      <c r="Q74" s="95"/>
      <c r="R74" s="95"/>
      <c r="S74" s="95"/>
      <c r="T74" s="95"/>
      <c r="U74" s="95"/>
      <c r="V74" s="95"/>
      <c r="W74" s="95"/>
      <c r="X74" s="95"/>
      <c r="Y74" s="95"/>
      <c r="Z74" s="95"/>
    </row>
    <row r="75" spans="1:26">
      <c r="A75" s="101"/>
      <c r="B75" s="95"/>
      <c r="C75" s="95"/>
      <c r="D75" s="95"/>
      <c r="E75" s="95"/>
      <c r="F75" s="95"/>
      <c r="G75" s="95"/>
      <c r="H75" s="95"/>
      <c r="I75" s="95"/>
      <c r="J75" s="95"/>
      <c r="K75" s="95"/>
      <c r="L75" s="95"/>
      <c r="M75" s="95"/>
      <c r="N75" s="95"/>
      <c r="O75" s="95"/>
      <c r="P75" s="95"/>
      <c r="Q75" s="95"/>
      <c r="R75" s="95"/>
      <c r="S75" s="95"/>
      <c r="T75" s="95"/>
      <c r="U75" s="95"/>
      <c r="V75" s="95"/>
      <c r="W75" s="95"/>
      <c r="X75" s="95"/>
      <c r="Y75" s="95"/>
      <c r="Z75" s="95"/>
    </row>
    <row r="76" spans="1:26">
      <c r="A76" s="96" t="str">
        <f>HYPERLINK("https://leetcode.com/problems/binary-tree-cameras/","Binary Tree Cameras")</f>
        <v>Binary Tree Cameras</v>
      </c>
      <c r="B76" s="85" t="s">
        <v>2129</v>
      </c>
      <c r="C76" s="85" t="s">
        <v>2130</v>
      </c>
      <c r="D76" s="85"/>
      <c r="E76" s="85"/>
      <c r="F76" s="85"/>
      <c r="G76" s="85"/>
      <c r="H76" s="85"/>
      <c r="I76" s="85"/>
      <c r="J76" s="85"/>
      <c r="K76" s="85"/>
      <c r="L76" s="85"/>
      <c r="M76" s="85"/>
      <c r="N76" s="85"/>
      <c r="O76" s="85"/>
      <c r="P76" s="85"/>
      <c r="Q76" s="85"/>
      <c r="R76" s="85"/>
      <c r="S76" s="85"/>
      <c r="T76" s="85"/>
      <c r="U76" s="85"/>
      <c r="V76" s="85"/>
      <c r="W76" s="85"/>
      <c r="X76" s="85"/>
      <c r="Y76" s="85"/>
      <c r="Z76" s="85"/>
    </row>
    <row r="77" spans="1:26">
      <c r="A77" s="102" t="str">
        <f>HYPERLINK("https://leetcode.com/problems/distribute-coins-in-binary-tree/","Distribute coins in a binary tree")</f>
        <v>Distribute coins in a binary tree</v>
      </c>
      <c r="B77" s="87" t="s">
        <v>2131</v>
      </c>
      <c r="C77" s="87" t="s">
        <v>2132</v>
      </c>
      <c r="D77" s="87"/>
      <c r="E77" s="87"/>
      <c r="F77" s="87"/>
      <c r="G77" s="87"/>
      <c r="H77" s="87"/>
      <c r="I77" s="87"/>
      <c r="J77" s="87"/>
      <c r="K77" s="87"/>
      <c r="L77" s="87"/>
      <c r="M77" s="87"/>
      <c r="N77" s="87"/>
      <c r="O77" s="87"/>
      <c r="P77" s="87"/>
      <c r="Q77" s="87"/>
      <c r="R77" s="87"/>
      <c r="S77" s="87"/>
      <c r="T77" s="87"/>
      <c r="U77" s="87"/>
      <c r="V77" s="87"/>
      <c r="W77" s="87"/>
      <c r="X77" s="87"/>
      <c r="Y77" s="87"/>
      <c r="Z77" s="87"/>
    </row>
    <row r="78" spans="1:26">
      <c r="A78" s="91" t="str">
        <f>HYPERLINK("https://leetcode.com/problems/delete-node-in-a-bst/","Delete Node in BST")</f>
        <v>Delete Node in BST</v>
      </c>
      <c r="B78" s="69" t="s">
        <v>2133</v>
      </c>
      <c r="C78" s="69"/>
      <c r="D78" s="69"/>
      <c r="E78" s="69"/>
      <c r="F78" s="69"/>
      <c r="G78" s="69"/>
      <c r="H78" s="69"/>
      <c r="I78" s="69"/>
      <c r="J78" s="69"/>
      <c r="K78" s="69"/>
      <c r="L78" s="69"/>
      <c r="M78" s="69"/>
      <c r="N78" s="69"/>
      <c r="O78" s="69"/>
      <c r="P78" s="69"/>
      <c r="Q78" s="69"/>
      <c r="R78" s="69"/>
      <c r="S78" s="69"/>
      <c r="T78" s="69"/>
      <c r="U78" s="69"/>
      <c r="V78" s="69"/>
      <c r="W78" s="69"/>
      <c r="X78" s="69"/>
      <c r="Y78" s="69"/>
      <c r="Z78" s="69"/>
    </row>
    <row r="79" spans="1:26">
      <c r="A79" s="91" t="str">
        <f>HYPERLINK("https://leetcode.com/problems/construct-binary-tree-from-preorder-and-inorder-traversal/","Construct from inorder and preorder")</f>
        <v>Construct from inorder and preorder</v>
      </c>
      <c r="B79" s="69" t="s">
        <v>2134</v>
      </c>
      <c r="C79" s="69"/>
      <c r="D79" s="69"/>
      <c r="E79" s="69"/>
      <c r="F79" s="69"/>
      <c r="G79" s="69"/>
      <c r="H79" s="69"/>
      <c r="I79" s="69"/>
      <c r="J79" s="69"/>
      <c r="K79" s="69"/>
      <c r="L79" s="69"/>
      <c r="M79" s="69"/>
      <c r="N79" s="69"/>
      <c r="O79" s="69"/>
      <c r="P79" s="69"/>
      <c r="Q79" s="69"/>
      <c r="R79" s="69"/>
      <c r="S79" s="69"/>
      <c r="T79" s="69"/>
      <c r="U79" s="69"/>
      <c r="V79" s="69"/>
      <c r="W79" s="69"/>
      <c r="X79" s="69"/>
      <c r="Y79" s="69"/>
      <c r="Z79" s="69"/>
    </row>
    <row r="80" spans="1:26">
      <c r="A80" s="91" t="str">
        <f>HYPERLINK("https://leetcode.com/problems/construct-binary-tree-from-inorder-and-postorder-traversal/","Construct from inorder and postorder")</f>
        <v>Construct from inorder and postorder</v>
      </c>
      <c r="B80" s="69" t="s">
        <v>2135</v>
      </c>
      <c r="C80" s="69"/>
      <c r="D80" s="69"/>
      <c r="E80" s="69"/>
      <c r="F80" s="69"/>
      <c r="G80" s="69"/>
      <c r="H80" s="69"/>
      <c r="I80" s="69"/>
      <c r="J80" s="69"/>
      <c r="K80" s="69"/>
      <c r="L80" s="69"/>
      <c r="M80" s="69"/>
      <c r="N80" s="69"/>
      <c r="O80" s="69"/>
      <c r="P80" s="69"/>
      <c r="Q80" s="69"/>
      <c r="R80" s="69"/>
      <c r="S80" s="69"/>
      <c r="T80" s="69"/>
      <c r="U80" s="69"/>
      <c r="V80" s="69"/>
      <c r="W80" s="69"/>
      <c r="X80" s="69"/>
      <c r="Y80" s="69"/>
      <c r="Z80" s="69"/>
    </row>
    <row r="81" spans="1:26">
      <c r="A81" s="92" t="str">
        <f>HYPERLINK("https://www.geeksforgeeks.org/construct-tree-inorder-level-order-traversals/","Inorder and level order")</f>
        <v>Inorder and level order</v>
      </c>
      <c r="B81" s="87" t="s">
        <v>2136</v>
      </c>
      <c r="C81" s="87"/>
      <c r="D81" s="87"/>
      <c r="E81" s="87"/>
      <c r="F81" s="87"/>
      <c r="G81" s="87"/>
      <c r="H81" s="87"/>
      <c r="I81" s="87"/>
      <c r="J81" s="87"/>
      <c r="K81" s="87"/>
      <c r="L81" s="87"/>
      <c r="M81" s="87"/>
      <c r="N81" s="87"/>
      <c r="O81" s="87"/>
      <c r="P81" s="87"/>
      <c r="Q81" s="87"/>
      <c r="R81" s="87"/>
      <c r="S81" s="87"/>
      <c r="T81" s="87"/>
      <c r="U81" s="87"/>
      <c r="V81" s="87"/>
      <c r="W81" s="87"/>
      <c r="X81" s="87"/>
      <c r="Y81" s="87"/>
      <c r="Z81" s="87"/>
    </row>
    <row r="82" spans="1:26">
      <c r="A82" s="92" t="str">
        <f>HYPERLINK("https://leetcode.com/problems/serialize-and-deserialize-binary-tree/","serialize and deserialise")</f>
        <v>serialize and deserialise</v>
      </c>
      <c r="B82" s="87" t="s">
        <v>2137</v>
      </c>
      <c r="C82" s="87" t="s">
        <v>2138</v>
      </c>
      <c r="D82" s="87"/>
      <c r="E82" s="87"/>
      <c r="F82" s="87"/>
      <c r="G82" s="87"/>
      <c r="H82" s="87"/>
      <c r="I82" s="87"/>
      <c r="J82" s="87"/>
      <c r="K82" s="87"/>
      <c r="L82" s="87"/>
      <c r="M82" s="87"/>
      <c r="N82" s="87"/>
      <c r="O82" s="87"/>
      <c r="P82" s="87"/>
      <c r="Q82" s="87"/>
      <c r="R82" s="87"/>
      <c r="S82" s="87"/>
      <c r="T82" s="87"/>
      <c r="U82" s="87"/>
      <c r="V82" s="87"/>
      <c r="W82" s="87"/>
      <c r="X82" s="87"/>
      <c r="Y82" s="87"/>
      <c r="Z82" s="87"/>
    </row>
    <row r="83" spans="1:26">
      <c r="A83" s="91" t="str">
        <f>HYPERLINK("https://practice.geeksforgeeks.org/problems/image-multiplication/0","image multiplication")</f>
        <v>image multiplication</v>
      </c>
      <c r="B83" s="69" t="s">
        <v>2139</v>
      </c>
      <c r="C83" s="69"/>
      <c r="D83" s="69"/>
      <c r="E83" s="69"/>
      <c r="F83" s="69"/>
      <c r="G83" s="69"/>
      <c r="H83" s="69"/>
      <c r="I83" s="69"/>
      <c r="J83" s="69"/>
      <c r="K83" s="69"/>
      <c r="L83" s="69"/>
      <c r="M83" s="69"/>
      <c r="N83" s="69"/>
      <c r="O83" s="69"/>
      <c r="P83" s="69"/>
      <c r="Q83" s="69"/>
      <c r="R83" s="69"/>
      <c r="S83" s="69"/>
      <c r="T83" s="69"/>
      <c r="U83" s="69"/>
      <c r="V83" s="69"/>
      <c r="W83" s="69"/>
      <c r="X83" s="69"/>
      <c r="Y83" s="69"/>
      <c r="Z83" s="69"/>
    </row>
    <row r="84" spans="1:26">
      <c r="A84" s="71"/>
      <c r="B84" s="71"/>
      <c r="C84" s="71"/>
      <c r="D84" s="71"/>
      <c r="E84" s="71"/>
      <c r="F84" s="71"/>
      <c r="G84" s="71"/>
      <c r="H84" s="71"/>
      <c r="I84" s="71"/>
      <c r="J84" s="71"/>
      <c r="K84" s="71"/>
      <c r="L84" s="71"/>
      <c r="M84" s="71"/>
      <c r="N84" s="71"/>
      <c r="O84" s="71"/>
      <c r="P84" s="71"/>
      <c r="Q84" s="71"/>
      <c r="R84" s="71"/>
      <c r="S84" s="71"/>
      <c r="T84" s="71"/>
      <c r="U84" s="71"/>
      <c r="V84" s="71"/>
      <c r="W84" s="71"/>
      <c r="X84" s="71"/>
      <c r="Y84" s="71"/>
      <c r="Z84" s="71"/>
    </row>
    <row r="85" spans="1:26">
      <c r="A85" s="71"/>
      <c r="B85" s="71"/>
      <c r="C85" s="71"/>
      <c r="D85" s="71"/>
      <c r="E85" s="71"/>
      <c r="F85" s="71"/>
      <c r="G85" s="71"/>
      <c r="H85" s="71"/>
      <c r="I85" s="71"/>
      <c r="J85" s="71"/>
      <c r="K85" s="71"/>
      <c r="L85" s="71"/>
      <c r="M85" s="71"/>
      <c r="N85" s="71"/>
      <c r="O85" s="71"/>
      <c r="P85" s="71"/>
      <c r="Q85" s="71"/>
      <c r="R85" s="71"/>
      <c r="S85" s="71"/>
      <c r="T85" s="71"/>
      <c r="U85" s="71"/>
      <c r="V85" s="71"/>
      <c r="W85" s="71"/>
      <c r="X85" s="71"/>
      <c r="Y85" s="71"/>
      <c r="Z85" s="71"/>
    </row>
    <row r="86" spans="1:26">
      <c r="A86" s="96" t="str">
        <f>HYPERLINK("https://www.geeksforgeeks.org/clone-binary-tree-random-pointers/","clone a binary tree with random pointer")</f>
        <v>clone a binary tree with random pointer</v>
      </c>
      <c r="B86" s="84" t="s">
        <v>2140</v>
      </c>
      <c r="C86" s="84" t="s">
        <v>2141</v>
      </c>
      <c r="D86" s="84"/>
      <c r="E86" s="84"/>
      <c r="F86" s="84"/>
      <c r="G86" s="84"/>
      <c r="H86" s="84"/>
      <c r="I86" s="84"/>
      <c r="J86" s="84"/>
      <c r="K86" s="84"/>
      <c r="L86" s="84"/>
      <c r="M86" s="84"/>
      <c r="N86" s="84"/>
      <c r="O86" s="84"/>
      <c r="P86" s="84"/>
      <c r="Q86" s="84"/>
      <c r="R86" s="84"/>
      <c r="S86" s="84"/>
      <c r="T86" s="84"/>
      <c r="U86" s="84"/>
      <c r="V86" s="84"/>
      <c r="W86" s="84"/>
      <c r="X86" s="84"/>
      <c r="Y86" s="84"/>
      <c r="Z86" s="84"/>
    </row>
    <row r="87" spans="1:26">
      <c r="A87" s="103" t="str">
        <f>HYPERLINK("https://www.geeksforgeeks.org/kth-smallest-element-in-bst-using-o1-extra-space/","Kth smallest element of BST")</f>
        <v>Kth smallest element of BST</v>
      </c>
      <c r="B87" s="104" t="s">
        <v>2142</v>
      </c>
      <c r="C87" s="104" t="s">
        <v>2143</v>
      </c>
      <c r="D87" s="104"/>
      <c r="E87" s="104"/>
      <c r="F87" s="104"/>
      <c r="G87" s="104"/>
      <c r="H87" s="104"/>
      <c r="I87" s="104"/>
      <c r="J87" s="104"/>
      <c r="K87" s="104"/>
      <c r="L87" s="104"/>
      <c r="M87" s="104"/>
      <c r="N87" s="104"/>
      <c r="O87" s="104"/>
      <c r="P87" s="104"/>
      <c r="Q87" s="104"/>
      <c r="R87" s="104"/>
      <c r="S87" s="104"/>
      <c r="T87" s="104"/>
      <c r="U87" s="104"/>
      <c r="V87" s="104"/>
      <c r="W87" s="104"/>
      <c r="X87" s="104"/>
      <c r="Y87" s="104"/>
      <c r="Z87" s="104"/>
    </row>
    <row r="88" spans="1:26">
      <c r="A88" s="91" t="str">
        <f>HYPERLINK("https://leetcode.com/problems/flatten-binary-tree-to-linked-list/","Flatten binary tree to linked list")</f>
        <v>Flatten binary tree to linked list</v>
      </c>
      <c r="B88" s="82" t="s">
        <v>2144</v>
      </c>
      <c r="C88" s="82"/>
      <c r="D88" s="82"/>
      <c r="E88" s="82"/>
      <c r="F88" s="82"/>
      <c r="G88" s="82"/>
      <c r="H88" s="82"/>
      <c r="I88" s="82"/>
      <c r="J88" s="82"/>
      <c r="K88" s="82"/>
      <c r="L88" s="82"/>
      <c r="M88" s="82"/>
      <c r="N88" s="82"/>
      <c r="O88" s="82"/>
      <c r="P88" s="82"/>
      <c r="Q88" s="82"/>
      <c r="R88" s="82"/>
      <c r="S88" s="82"/>
      <c r="T88" s="82"/>
      <c r="U88" s="82"/>
      <c r="V88" s="82"/>
      <c r="W88" s="82"/>
      <c r="X88" s="82"/>
      <c r="Y88" s="82"/>
      <c r="Z88" s="82"/>
    </row>
    <row r="89" spans="1:26">
      <c r="A89" s="105" t="str">
        <f>HYPERLINK("https://www.geeksforgeeks.org/convert-a-binary-tree-to-a-circular-doubly-link-list/","Convert a binary tree to circular doubly linked list")</f>
        <v>Convert a binary tree to circular doubly linked list</v>
      </c>
      <c r="B89" s="95" t="s">
        <v>2145</v>
      </c>
      <c r="C89" s="95"/>
      <c r="D89" s="95"/>
      <c r="E89" s="95"/>
      <c r="F89" s="95"/>
      <c r="G89" s="95"/>
      <c r="H89" s="95"/>
      <c r="I89" s="95"/>
      <c r="J89" s="95"/>
      <c r="K89" s="95"/>
      <c r="L89" s="95"/>
      <c r="M89" s="95"/>
      <c r="N89" s="95"/>
      <c r="O89" s="95"/>
      <c r="P89" s="95"/>
      <c r="Q89" s="95"/>
      <c r="R89" s="95"/>
      <c r="S89" s="95"/>
      <c r="T89" s="95"/>
      <c r="U89" s="95"/>
      <c r="V89" s="95"/>
      <c r="W89" s="95"/>
      <c r="X89" s="95"/>
      <c r="Y89" s="95"/>
      <c r="Z89" s="95"/>
    </row>
    <row r="90" spans="1:26">
      <c r="A90" s="92" t="str">
        <f>HYPERLINK("https://www.geeksforgeeks.org/in-place-conversion-of-sorted-dll-to-balanced-bst/","Conversion of sorted DLL to BST")</f>
        <v>Conversion of sorted DLL to BST</v>
      </c>
      <c r="B90" s="93" t="s">
        <v>2146</v>
      </c>
      <c r="C90" s="93"/>
      <c r="D90" s="93"/>
      <c r="E90" s="93"/>
      <c r="F90" s="93"/>
      <c r="G90" s="93"/>
      <c r="H90" s="93"/>
      <c r="I90" s="93"/>
      <c r="J90" s="93"/>
      <c r="K90" s="93"/>
      <c r="L90" s="93"/>
      <c r="M90" s="93"/>
      <c r="N90" s="93"/>
      <c r="O90" s="93"/>
      <c r="P90" s="93"/>
      <c r="Q90" s="93"/>
      <c r="R90" s="93"/>
      <c r="S90" s="93"/>
      <c r="T90" s="93"/>
      <c r="U90" s="93"/>
      <c r="V90" s="93"/>
      <c r="W90" s="93"/>
      <c r="X90" s="93"/>
      <c r="Y90" s="93"/>
      <c r="Z90" s="93"/>
    </row>
    <row r="91" spans="1:26">
      <c r="A91" s="92" t="str">
        <f>HYPERLINK("https://www.geeksforgeeks.org/merge-two-balanced-binary-search-trees/","Merge Two BST")</f>
        <v>Merge Two BST</v>
      </c>
      <c r="B91" s="93" t="s">
        <v>2147</v>
      </c>
      <c r="C91" s="93" t="s">
        <v>2148</v>
      </c>
      <c r="D91" s="93"/>
      <c r="E91" s="93"/>
      <c r="F91" s="93"/>
      <c r="G91" s="93"/>
      <c r="H91" s="93"/>
      <c r="I91" s="93"/>
      <c r="J91" s="93"/>
      <c r="K91" s="93"/>
      <c r="L91" s="93"/>
      <c r="M91" s="93"/>
      <c r="N91" s="93"/>
      <c r="O91" s="93"/>
      <c r="P91" s="93"/>
      <c r="Q91" s="93"/>
      <c r="R91" s="93"/>
      <c r="S91" s="93"/>
      <c r="T91" s="93"/>
      <c r="U91" s="93"/>
      <c r="V91" s="93"/>
      <c r="W91" s="93"/>
      <c r="X91" s="93"/>
      <c r="Y91" s="93"/>
      <c r="Z91" s="93"/>
    </row>
    <row r="92" spans="1:26">
      <c r="A92" s="106"/>
      <c r="B92" s="107"/>
      <c r="C92" s="107"/>
      <c r="D92" s="107"/>
      <c r="E92" s="107"/>
      <c r="F92" s="107"/>
      <c r="G92" s="107"/>
      <c r="H92" s="107"/>
      <c r="I92" s="107"/>
      <c r="J92" s="107"/>
      <c r="K92" s="107"/>
      <c r="L92" s="107"/>
      <c r="M92" s="107"/>
      <c r="N92" s="107"/>
      <c r="O92" s="107"/>
      <c r="P92" s="107"/>
      <c r="Q92" s="107"/>
      <c r="R92" s="107"/>
      <c r="S92" s="107"/>
      <c r="T92" s="107"/>
      <c r="U92" s="107"/>
      <c r="V92" s="107"/>
      <c r="W92" s="107"/>
      <c r="X92" s="107"/>
      <c r="Y92" s="107"/>
      <c r="Z92" s="107"/>
    </row>
    <row r="93" spans="1:26" ht="18.75">
      <c r="A93" s="100" t="s">
        <v>267</v>
      </c>
      <c r="B93" s="95"/>
      <c r="C93" s="95"/>
      <c r="D93" s="95"/>
      <c r="E93" s="95"/>
      <c r="F93" s="95"/>
      <c r="G93" s="95"/>
      <c r="H93" s="95"/>
      <c r="I93" s="95"/>
      <c r="J93" s="95"/>
      <c r="K93" s="95"/>
      <c r="L93" s="95"/>
      <c r="M93" s="95"/>
      <c r="N93" s="95"/>
      <c r="O93" s="95"/>
      <c r="P93" s="95"/>
      <c r="Q93" s="95"/>
      <c r="R93" s="95"/>
      <c r="S93" s="95"/>
      <c r="T93" s="95"/>
      <c r="U93" s="95"/>
      <c r="V93" s="95"/>
      <c r="W93" s="95"/>
      <c r="X93" s="95"/>
      <c r="Y93" s="95"/>
      <c r="Z93" s="95"/>
    </row>
    <row r="94" spans="1:26">
      <c r="A94" s="108"/>
      <c r="B94" s="95"/>
      <c r="C94" s="95"/>
      <c r="D94" s="95"/>
      <c r="E94" s="95"/>
      <c r="F94" s="95"/>
      <c r="G94" s="95"/>
      <c r="H94" s="95"/>
      <c r="I94" s="95"/>
      <c r="J94" s="95"/>
      <c r="K94" s="95"/>
      <c r="L94" s="95"/>
      <c r="M94" s="95"/>
      <c r="N94" s="95"/>
      <c r="O94" s="95"/>
      <c r="P94" s="95"/>
      <c r="Q94" s="95"/>
      <c r="R94" s="95"/>
      <c r="S94" s="95"/>
      <c r="T94" s="95"/>
      <c r="U94" s="95"/>
      <c r="V94" s="95"/>
      <c r="W94" s="95"/>
      <c r="X94" s="95"/>
      <c r="Y94" s="95"/>
      <c r="Z94" s="95"/>
    </row>
    <row r="95" spans="1:26">
      <c r="A95" s="109" t="s">
        <v>2149</v>
      </c>
      <c r="B95" s="110" t="s">
        <v>2150</v>
      </c>
      <c r="C95" s="111"/>
      <c r="D95" s="111"/>
      <c r="E95" s="69"/>
      <c r="F95" s="69"/>
      <c r="G95" s="69"/>
      <c r="H95" s="69"/>
      <c r="I95" s="69"/>
      <c r="J95" s="69"/>
      <c r="K95" s="69"/>
      <c r="L95" s="69"/>
      <c r="M95" s="69"/>
      <c r="N95" s="69"/>
      <c r="O95" s="69"/>
      <c r="P95" s="69"/>
      <c r="Q95" s="69"/>
      <c r="R95" s="69"/>
      <c r="S95" s="69"/>
      <c r="T95" s="69"/>
      <c r="U95" s="69"/>
      <c r="V95" s="69"/>
      <c r="W95" s="69"/>
      <c r="X95" s="69"/>
      <c r="Y95" s="69"/>
      <c r="Z95" s="69"/>
    </row>
    <row r="96" spans="1:26">
      <c r="A96" s="86" t="str">
        <f>HYPERLINK("https://leetcode.com/problems/is-graph-bipartite/","Bipartite graph")</f>
        <v>Bipartite graph</v>
      </c>
      <c r="B96" s="87" t="s">
        <v>2151</v>
      </c>
      <c r="C96" s="87" t="s">
        <v>2152</v>
      </c>
      <c r="D96" s="87"/>
      <c r="E96" s="87"/>
      <c r="F96" s="87"/>
      <c r="G96" s="87"/>
      <c r="H96" s="87"/>
      <c r="I96" s="87"/>
      <c r="J96" s="87"/>
      <c r="K96" s="87"/>
      <c r="L96" s="87"/>
      <c r="M96" s="87"/>
      <c r="N96" s="87"/>
      <c r="O96" s="87"/>
      <c r="P96" s="87"/>
      <c r="Q96" s="87"/>
      <c r="R96" s="87"/>
      <c r="S96" s="87"/>
      <c r="T96" s="87"/>
      <c r="U96" s="87"/>
      <c r="V96" s="87"/>
      <c r="W96" s="87"/>
      <c r="X96" s="87"/>
      <c r="Y96" s="87"/>
      <c r="Z96" s="87"/>
    </row>
    <row r="97" spans="1:26">
      <c r="A97" s="83" t="str">
        <f>HYPERLINK("https://leetcode.com/problems/bus-routes/","Bus routes")</f>
        <v>Bus routes</v>
      </c>
      <c r="B97" s="84"/>
      <c r="C97" s="84"/>
      <c r="D97" s="84"/>
      <c r="E97" s="84"/>
      <c r="F97" s="84"/>
      <c r="G97" s="84"/>
      <c r="H97" s="84"/>
      <c r="I97" s="84"/>
      <c r="J97" s="84"/>
      <c r="K97" s="84"/>
      <c r="L97" s="84"/>
      <c r="M97" s="84"/>
      <c r="N97" s="84"/>
      <c r="O97" s="84"/>
      <c r="P97" s="84"/>
      <c r="Q97" s="84"/>
      <c r="R97" s="84"/>
      <c r="S97" s="84"/>
      <c r="T97" s="84"/>
      <c r="U97" s="84"/>
      <c r="V97" s="84"/>
      <c r="W97" s="84"/>
      <c r="X97" s="84"/>
      <c r="Y97" s="84"/>
      <c r="Z97" s="84"/>
    </row>
    <row r="98" spans="1:26">
      <c r="A98" s="109" t="str">
        <f>HYPERLINK("https://practice.geeksforgeeks.org/problems/depth-first-traversal-for-a-graph/1","DFS")</f>
        <v>DFS</v>
      </c>
      <c r="B98" s="112" t="s">
        <v>1866</v>
      </c>
      <c r="C98" s="69"/>
      <c r="D98" s="69"/>
      <c r="E98" s="69"/>
      <c r="F98" s="69"/>
      <c r="G98" s="69"/>
      <c r="H98" s="69"/>
      <c r="I98" s="69"/>
      <c r="J98" s="69"/>
      <c r="K98" s="69"/>
      <c r="L98" s="69"/>
      <c r="M98" s="69"/>
      <c r="N98" s="69"/>
      <c r="O98" s="69"/>
      <c r="P98" s="69"/>
      <c r="Q98" s="69"/>
      <c r="R98" s="69"/>
      <c r="S98" s="69"/>
      <c r="T98" s="69"/>
      <c r="U98" s="69"/>
      <c r="V98" s="69"/>
      <c r="W98" s="69"/>
      <c r="X98" s="69"/>
      <c r="Y98" s="69"/>
      <c r="Z98" s="69"/>
    </row>
    <row r="99" spans="1:26">
      <c r="A99" s="113" t="str">
        <f>HYPERLINK("https://www.spoj.com/problems/MST/","Prim's Algo")</f>
        <v>Prim's Algo</v>
      </c>
      <c r="B99" s="84" t="s">
        <v>2153</v>
      </c>
      <c r="C99" s="84" t="s">
        <v>2154</v>
      </c>
      <c r="D99" s="84"/>
      <c r="E99" s="84"/>
      <c r="F99" s="84"/>
      <c r="G99" s="84"/>
      <c r="H99" s="84"/>
      <c r="I99" s="84"/>
      <c r="J99" s="84"/>
      <c r="K99" s="84"/>
      <c r="L99" s="84"/>
      <c r="M99" s="84"/>
      <c r="N99" s="84"/>
      <c r="O99" s="84"/>
      <c r="P99" s="84"/>
      <c r="Q99" s="84"/>
      <c r="R99" s="84"/>
      <c r="S99" s="84"/>
      <c r="T99" s="84"/>
      <c r="U99" s="84"/>
      <c r="V99" s="84"/>
      <c r="W99" s="84"/>
      <c r="X99" s="84"/>
      <c r="Y99" s="84"/>
      <c r="Z99" s="84"/>
    </row>
    <row r="100" spans="1:26">
      <c r="A100" s="83" t="str">
        <f>HYPERLINK("https://www.geeksforgeeks.org/dijkstras-shortest-path-algorithm-greedy-algo-7/","Dijkstra algo")</f>
        <v>Dijkstra algo</v>
      </c>
      <c r="B100" s="84" t="s">
        <v>2155</v>
      </c>
      <c r="C100" s="84" t="s">
        <v>2156</v>
      </c>
      <c r="D100" s="84"/>
      <c r="E100" s="84"/>
      <c r="F100" s="84"/>
      <c r="G100" s="84"/>
      <c r="H100" s="84"/>
      <c r="I100" s="84"/>
      <c r="J100" s="84"/>
      <c r="K100" s="84"/>
      <c r="L100" s="84"/>
      <c r="M100" s="84"/>
      <c r="N100" s="84"/>
      <c r="O100" s="84"/>
      <c r="P100" s="84"/>
      <c r="Q100" s="84"/>
      <c r="R100" s="84"/>
      <c r="S100" s="84"/>
      <c r="T100" s="84"/>
      <c r="U100" s="84"/>
      <c r="V100" s="84"/>
      <c r="W100" s="84"/>
      <c r="X100" s="84"/>
      <c r="Y100" s="84"/>
      <c r="Z100" s="84"/>
    </row>
    <row r="101" spans="1:26">
      <c r="A101" s="71"/>
      <c r="B101" s="71"/>
      <c r="C101" s="71"/>
      <c r="D101" s="71"/>
      <c r="E101" s="71"/>
      <c r="F101" s="71"/>
      <c r="G101" s="71"/>
      <c r="H101" s="71"/>
      <c r="I101" s="71"/>
      <c r="J101" s="71"/>
      <c r="K101" s="71"/>
      <c r="L101" s="71"/>
      <c r="M101" s="71"/>
      <c r="N101" s="71"/>
      <c r="O101" s="71"/>
      <c r="P101" s="71"/>
      <c r="Q101" s="71"/>
      <c r="R101" s="71"/>
      <c r="S101" s="71"/>
      <c r="T101" s="71"/>
      <c r="U101" s="71"/>
      <c r="V101" s="71"/>
      <c r="W101" s="71"/>
      <c r="X101" s="71"/>
      <c r="Y101" s="71"/>
      <c r="Z101" s="71"/>
    </row>
    <row r="102" spans="1:26">
      <c r="A102" s="71"/>
      <c r="B102" s="71"/>
      <c r="C102" s="71"/>
      <c r="D102" s="71"/>
      <c r="E102" s="71"/>
      <c r="F102" s="71"/>
      <c r="G102" s="71"/>
      <c r="H102" s="71"/>
      <c r="I102" s="71"/>
      <c r="J102" s="71"/>
      <c r="K102" s="71"/>
      <c r="L102" s="71"/>
      <c r="M102" s="71"/>
      <c r="N102" s="71"/>
      <c r="O102" s="71"/>
      <c r="P102" s="71"/>
      <c r="Q102" s="71"/>
      <c r="R102" s="71"/>
      <c r="S102" s="71"/>
      <c r="T102" s="71"/>
      <c r="U102" s="71"/>
      <c r="V102" s="71"/>
      <c r="W102" s="71"/>
      <c r="X102" s="71"/>
      <c r="Y102" s="71"/>
      <c r="Z102" s="71"/>
    </row>
    <row r="103" spans="1:26">
      <c r="A103" s="114"/>
      <c r="B103" s="71"/>
      <c r="C103" s="71"/>
      <c r="D103" s="71"/>
      <c r="E103" s="71"/>
      <c r="F103" s="71"/>
      <c r="G103" s="71"/>
      <c r="H103" s="71"/>
      <c r="I103" s="71"/>
      <c r="J103" s="71"/>
      <c r="K103" s="71"/>
      <c r="L103" s="71"/>
      <c r="M103" s="71"/>
      <c r="N103" s="71"/>
      <c r="O103" s="71"/>
      <c r="P103" s="71"/>
      <c r="Q103" s="71"/>
      <c r="R103" s="71"/>
      <c r="S103" s="71"/>
      <c r="T103" s="71"/>
      <c r="U103" s="71"/>
      <c r="V103" s="71"/>
      <c r="W103" s="71"/>
      <c r="X103" s="71"/>
      <c r="Y103" s="71"/>
      <c r="Z103" s="71"/>
    </row>
    <row r="104" spans="1:26">
      <c r="A104" s="86" t="str">
        <f>HYPERLINK("https://www.codechef.com/problems/REVERSE","chef and reversing")</f>
        <v>chef and reversing</v>
      </c>
      <c r="B104" s="93" t="s">
        <v>2157</v>
      </c>
      <c r="C104" s="93" t="s">
        <v>2158</v>
      </c>
      <c r="D104" s="92" t="s">
        <v>2159</v>
      </c>
      <c r="E104" s="93"/>
      <c r="F104" s="93"/>
      <c r="G104" s="93"/>
      <c r="H104" s="93"/>
      <c r="I104" s="93"/>
      <c r="J104" s="93"/>
      <c r="K104" s="93"/>
      <c r="L104" s="93"/>
      <c r="M104" s="93"/>
      <c r="N104" s="93"/>
      <c r="O104" s="93"/>
      <c r="P104" s="93"/>
      <c r="Q104" s="93"/>
      <c r="R104" s="93"/>
      <c r="S104" s="93"/>
      <c r="T104" s="93"/>
      <c r="U104" s="93"/>
      <c r="V104" s="93"/>
      <c r="W104" s="93"/>
      <c r="X104" s="93"/>
      <c r="Y104" s="93"/>
      <c r="Z104" s="93"/>
    </row>
    <row r="105" spans="1:26" ht="16.5" customHeight="1">
      <c r="A105" s="115" t="s">
        <v>2160</v>
      </c>
      <c r="B105" s="116" t="s">
        <v>2161</v>
      </c>
      <c r="C105" s="116"/>
      <c r="D105" s="116"/>
      <c r="E105" s="95"/>
      <c r="F105" s="95"/>
      <c r="G105" s="95"/>
      <c r="H105" s="95"/>
      <c r="I105" s="95"/>
      <c r="J105" s="95"/>
      <c r="K105" s="95"/>
      <c r="L105" s="95"/>
      <c r="M105" s="95"/>
      <c r="N105" s="95"/>
      <c r="O105" s="95"/>
      <c r="P105" s="95"/>
      <c r="Q105" s="95"/>
      <c r="R105" s="95"/>
      <c r="S105" s="95"/>
      <c r="T105" s="95"/>
      <c r="U105" s="95"/>
      <c r="V105" s="95"/>
      <c r="W105" s="95"/>
      <c r="X105" s="95"/>
      <c r="Y105" s="95"/>
      <c r="Z105" s="95"/>
    </row>
    <row r="106" spans="1:26" ht="16.5" customHeight="1">
      <c r="A106" s="117" t="s">
        <v>2162</v>
      </c>
      <c r="B106" s="118" t="s">
        <v>2163</v>
      </c>
      <c r="C106" s="118" t="s">
        <v>2164</v>
      </c>
      <c r="D106" s="118"/>
      <c r="E106" s="85"/>
      <c r="F106" s="85"/>
      <c r="G106" s="85"/>
      <c r="H106" s="85"/>
      <c r="I106" s="85"/>
      <c r="J106" s="85"/>
      <c r="K106" s="85"/>
      <c r="L106" s="85"/>
      <c r="M106" s="85"/>
      <c r="N106" s="85"/>
      <c r="O106" s="85"/>
      <c r="P106" s="85"/>
      <c r="Q106" s="85"/>
      <c r="R106" s="85"/>
      <c r="S106" s="85"/>
      <c r="T106" s="85"/>
      <c r="U106" s="85"/>
      <c r="V106" s="85"/>
      <c r="W106" s="85"/>
      <c r="X106" s="85"/>
      <c r="Y106" s="85"/>
      <c r="Z106" s="85"/>
    </row>
    <row r="107" spans="1:26">
      <c r="A107" s="86" t="str">
        <f>HYPERLINK("https://leetcode.com/problems/evaluate-division/","evaluate division")</f>
        <v>evaluate division</v>
      </c>
      <c r="B107" s="93"/>
      <c r="C107" s="93" t="s">
        <v>2165</v>
      </c>
      <c r="D107" s="93"/>
      <c r="E107" s="93"/>
      <c r="F107" s="93"/>
      <c r="G107" s="93"/>
      <c r="H107" s="93"/>
      <c r="I107" s="93"/>
      <c r="J107" s="93"/>
      <c r="K107" s="93"/>
      <c r="L107" s="93"/>
      <c r="M107" s="93"/>
      <c r="N107" s="93"/>
      <c r="O107" s="93"/>
      <c r="P107" s="93"/>
      <c r="Q107" s="93"/>
      <c r="R107" s="93"/>
      <c r="S107" s="93"/>
      <c r="T107" s="93"/>
      <c r="U107" s="93"/>
      <c r="V107" s="93"/>
      <c r="W107" s="93"/>
      <c r="X107" s="93"/>
      <c r="Y107" s="93"/>
      <c r="Z107" s="93"/>
    </row>
    <row r="108" spans="1:26">
      <c r="A108" s="86" t="str">
        <f>HYPERLINK("https://www.geeksforgeeks.org/topological-sorting/","topological sorting")</f>
        <v>topological sorting</v>
      </c>
      <c r="B108" s="93" t="s">
        <v>2166</v>
      </c>
      <c r="C108" s="93"/>
      <c r="D108" s="93"/>
      <c r="E108" s="93"/>
      <c r="F108" s="93"/>
      <c r="G108" s="93"/>
      <c r="H108" s="93"/>
      <c r="I108" s="93"/>
      <c r="J108" s="93"/>
      <c r="K108" s="93"/>
      <c r="L108" s="93"/>
      <c r="M108" s="93"/>
      <c r="N108" s="93"/>
      <c r="O108" s="93"/>
      <c r="P108" s="93"/>
      <c r="Q108" s="93"/>
      <c r="R108" s="93"/>
      <c r="S108" s="93"/>
      <c r="T108" s="93"/>
      <c r="U108" s="93"/>
      <c r="V108" s="93"/>
      <c r="W108" s="93"/>
      <c r="X108" s="93"/>
      <c r="Y108" s="93"/>
      <c r="Z108" s="93"/>
    </row>
    <row r="109" spans="1:26">
      <c r="A109" s="119" t="str">
        <f>HYPERLINK("https://www.geeksforgeeks.org/topological-sorting-indegree-based-solution/","Kahn's algo")</f>
        <v>Kahn's algo</v>
      </c>
      <c r="B109" s="120" t="s">
        <v>2167</v>
      </c>
      <c r="C109" s="120"/>
      <c r="D109" s="120"/>
      <c r="E109" s="120"/>
      <c r="F109" s="120"/>
      <c r="G109" s="120"/>
      <c r="H109" s="120"/>
      <c r="I109" s="120"/>
      <c r="J109" s="120"/>
      <c r="K109" s="120"/>
      <c r="L109" s="120"/>
      <c r="M109" s="120"/>
      <c r="N109" s="120"/>
      <c r="O109" s="120"/>
      <c r="P109" s="120"/>
      <c r="Q109" s="120"/>
      <c r="R109" s="120"/>
      <c r="S109" s="120"/>
      <c r="T109" s="120"/>
      <c r="U109" s="120"/>
      <c r="V109" s="120"/>
      <c r="W109" s="120"/>
      <c r="X109" s="120"/>
      <c r="Y109" s="120"/>
      <c r="Z109" s="120"/>
    </row>
    <row r="110" spans="1:26">
      <c r="A110" s="121" t="str">
        <f>HYPERLINK("https://leetcode.com/problems/course-schedule-ii/","course schedule 2")</f>
        <v>course schedule 2</v>
      </c>
      <c r="B110" s="116" t="s">
        <v>2168</v>
      </c>
      <c r="C110" s="116"/>
      <c r="D110" s="116"/>
      <c r="E110" s="95"/>
      <c r="F110" s="95"/>
      <c r="G110" s="95"/>
      <c r="H110" s="95"/>
      <c r="I110" s="95"/>
      <c r="J110" s="95"/>
      <c r="K110" s="95"/>
      <c r="L110" s="95"/>
      <c r="M110" s="95"/>
      <c r="N110" s="95"/>
      <c r="O110" s="95"/>
      <c r="P110" s="95"/>
      <c r="Q110" s="95"/>
      <c r="R110" s="95"/>
      <c r="S110" s="95"/>
      <c r="T110" s="95"/>
      <c r="U110" s="95"/>
      <c r="V110" s="95"/>
      <c r="W110" s="95"/>
      <c r="X110" s="95"/>
      <c r="Y110" s="95"/>
      <c r="Z110" s="95"/>
    </row>
    <row r="111" spans="1:26">
      <c r="A111" s="121"/>
      <c r="B111" s="116"/>
      <c r="C111" s="116"/>
      <c r="D111" s="116"/>
      <c r="E111" s="95"/>
      <c r="F111" s="95"/>
      <c r="G111" s="95"/>
      <c r="H111" s="95"/>
      <c r="I111" s="95"/>
      <c r="J111" s="95"/>
      <c r="K111" s="95"/>
      <c r="L111" s="95"/>
      <c r="M111" s="95"/>
      <c r="N111" s="95"/>
      <c r="O111" s="95"/>
      <c r="P111" s="95"/>
      <c r="Q111" s="95"/>
      <c r="R111" s="95"/>
      <c r="S111" s="95"/>
      <c r="T111" s="95"/>
      <c r="U111" s="95"/>
      <c r="V111" s="95"/>
      <c r="W111" s="95"/>
      <c r="X111" s="95"/>
      <c r="Y111" s="95"/>
      <c r="Z111" s="95"/>
    </row>
    <row r="112" spans="1:26">
      <c r="A112" s="122"/>
      <c r="B112" s="116"/>
      <c r="C112" s="116"/>
      <c r="D112" s="116"/>
      <c r="E112" s="95"/>
      <c r="F112" s="95"/>
      <c r="G112" s="95"/>
      <c r="H112" s="95"/>
      <c r="I112" s="95"/>
      <c r="J112" s="95"/>
      <c r="K112" s="95"/>
      <c r="L112" s="95"/>
      <c r="M112" s="95"/>
      <c r="N112" s="95"/>
      <c r="O112" s="95"/>
      <c r="P112" s="95"/>
      <c r="Q112" s="95"/>
      <c r="R112" s="95"/>
      <c r="S112" s="95"/>
      <c r="T112" s="95"/>
      <c r="U112" s="95"/>
      <c r="V112" s="95"/>
      <c r="W112" s="95"/>
      <c r="X112" s="95"/>
      <c r="Y112" s="95"/>
      <c r="Z112" s="95"/>
    </row>
    <row r="113" spans="1:26">
      <c r="A113" s="123" t="s">
        <v>2169</v>
      </c>
      <c r="B113" s="124"/>
      <c r="C113" s="124" t="s">
        <v>2170</v>
      </c>
      <c r="D113" s="124"/>
      <c r="E113" s="93"/>
      <c r="F113" s="93"/>
      <c r="G113" s="93"/>
      <c r="H113" s="93"/>
      <c r="I113" s="93"/>
      <c r="J113" s="93"/>
      <c r="K113" s="93"/>
      <c r="L113" s="93"/>
      <c r="M113" s="93"/>
      <c r="N113" s="93"/>
      <c r="O113" s="93"/>
      <c r="P113" s="93"/>
      <c r="Q113" s="93"/>
      <c r="R113" s="93"/>
      <c r="S113" s="93"/>
      <c r="T113" s="93"/>
      <c r="U113" s="93"/>
      <c r="V113" s="93"/>
      <c r="W113" s="93"/>
      <c r="X113" s="93"/>
      <c r="Y113" s="93"/>
      <c r="Z113" s="93"/>
    </row>
    <row r="114" spans="1:26">
      <c r="A114" s="125" t="s">
        <v>2171</v>
      </c>
      <c r="B114" s="126" t="s">
        <v>2172</v>
      </c>
      <c r="C114" s="124" t="s">
        <v>2173</v>
      </c>
      <c r="D114" s="124"/>
      <c r="E114" s="93"/>
      <c r="F114" s="93"/>
      <c r="G114" s="93"/>
      <c r="H114" s="93"/>
      <c r="I114" s="93"/>
      <c r="J114" s="93"/>
      <c r="K114" s="93"/>
      <c r="L114" s="93"/>
      <c r="M114" s="93"/>
      <c r="N114" s="93"/>
      <c r="O114" s="93"/>
      <c r="P114" s="93"/>
      <c r="Q114" s="93"/>
      <c r="R114" s="93"/>
      <c r="S114" s="93"/>
      <c r="T114" s="93"/>
      <c r="U114" s="93"/>
      <c r="V114" s="93"/>
      <c r="W114" s="93"/>
      <c r="X114" s="93"/>
      <c r="Y114" s="93"/>
      <c r="Z114" s="93"/>
    </row>
    <row r="115" spans="1:26">
      <c r="A115" s="127" t="s">
        <v>2174</v>
      </c>
      <c r="B115" s="128" t="s">
        <v>2175</v>
      </c>
      <c r="C115" s="128"/>
      <c r="D115" s="128"/>
      <c r="E115" s="85"/>
      <c r="F115" s="85"/>
      <c r="G115" s="85"/>
      <c r="H115" s="85"/>
      <c r="I115" s="85"/>
      <c r="J115" s="85"/>
      <c r="K115" s="85"/>
      <c r="L115" s="85"/>
      <c r="M115" s="85"/>
      <c r="N115" s="85"/>
      <c r="O115" s="85"/>
      <c r="P115" s="85"/>
      <c r="Q115" s="85"/>
      <c r="R115" s="85"/>
      <c r="S115" s="85"/>
      <c r="T115" s="85"/>
      <c r="U115" s="85"/>
      <c r="V115" s="85"/>
      <c r="W115" s="85"/>
      <c r="X115" s="85"/>
      <c r="Y115" s="85"/>
      <c r="Z115" s="85"/>
    </row>
    <row r="116" spans="1:26">
      <c r="A116" s="129" t="str">
        <f>HYPERLINK("https://www.geeksforgeeks.org/bellman-ford-algorithm-dp-23/","bellman ford")</f>
        <v>bellman ford</v>
      </c>
      <c r="B116" s="124" t="s">
        <v>2176</v>
      </c>
      <c r="C116" s="124"/>
      <c r="D116" s="124"/>
      <c r="E116" s="93"/>
      <c r="F116" s="93"/>
      <c r="G116" s="93"/>
      <c r="H116" s="93"/>
      <c r="I116" s="93"/>
      <c r="J116" s="93"/>
      <c r="K116" s="93"/>
      <c r="L116" s="93"/>
      <c r="M116" s="93"/>
      <c r="N116" s="93"/>
      <c r="O116" s="93"/>
      <c r="P116" s="93"/>
      <c r="Q116" s="93"/>
      <c r="R116" s="93"/>
      <c r="S116" s="93"/>
      <c r="T116" s="93"/>
      <c r="U116" s="93"/>
      <c r="V116" s="93"/>
      <c r="W116" s="93"/>
      <c r="X116" s="93"/>
      <c r="Y116" s="93"/>
      <c r="Z116" s="93"/>
    </row>
    <row r="117" spans="1:26">
      <c r="A117" s="130" t="s">
        <v>280</v>
      </c>
      <c r="B117" s="110" t="s">
        <v>2177</v>
      </c>
      <c r="C117" s="110" t="s">
        <v>2178</v>
      </c>
      <c r="D117" s="110"/>
      <c r="E117" s="82"/>
      <c r="F117" s="82"/>
      <c r="G117" s="82"/>
      <c r="H117" s="82"/>
      <c r="I117" s="82"/>
      <c r="J117" s="82"/>
      <c r="K117" s="82"/>
      <c r="L117" s="82"/>
      <c r="M117" s="82"/>
      <c r="N117" s="82"/>
      <c r="O117" s="82"/>
      <c r="P117" s="82"/>
      <c r="Q117" s="82"/>
      <c r="R117" s="82"/>
      <c r="S117" s="82"/>
      <c r="T117" s="82"/>
      <c r="U117" s="82"/>
      <c r="V117" s="82"/>
      <c r="W117" s="82"/>
      <c r="X117" s="82"/>
      <c r="Y117" s="82"/>
      <c r="Z117" s="82"/>
    </row>
    <row r="118" spans="1:26">
      <c r="A118" s="109" t="s">
        <v>2179</v>
      </c>
      <c r="B118" s="110" t="s">
        <v>2180</v>
      </c>
      <c r="C118" s="131"/>
      <c r="D118" s="131"/>
      <c r="E118" s="82"/>
      <c r="F118" s="82"/>
      <c r="G118" s="82"/>
      <c r="H118" s="82"/>
      <c r="I118" s="82"/>
      <c r="J118" s="82"/>
      <c r="K118" s="82"/>
      <c r="L118" s="82"/>
      <c r="M118" s="82"/>
      <c r="N118" s="82"/>
      <c r="O118" s="82"/>
      <c r="P118" s="82"/>
      <c r="Q118" s="82"/>
      <c r="R118" s="82"/>
      <c r="S118" s="82"/>
      <c r="T118" s="82"/>
      <c r="U118" s="82"/>
      <c r="V118" s="82"/>
      <c r="W118" s="82"/>
      <c r="X118" s="82"/>
      <c r="Y118" s="82"/>
      <c r="Z118" s="82"/>
    </row>
    <row r="119" spans="1:26">
      <c r="A119" s="123" t="str">
        <f>HYPERLINK("https://leetcode.com/problems/01-matrix/","0-1 matrix")</f>
        <v>0-1 matrix</v>
      </c>
      <c r="B119" s="126" t="s">
        <v>2181</v>
      </c>
      <c r="C119" s="126" t="s">
        <v>2182</v>
      </c>
      <c r="D119" s="124"/>
      <c r="E119" s="93"/>
      <c r="F119" s="93"/>
      <c r="G119" s="93"/>
      <c r="H119" s="93"/>
      <c r="I119" s="93"/>
      <c r="J119" s="93"/>
      <c r="K119" s="93"/>
      <c r="L119" s="93"/>
      <c r="M119" s="93"/>
      <c r="N119" s="93"/>
      <c r="O119" s="93"/>
      <c r="P119" s="93"/>
      <c r="Q119" s="93"/>
      <c r="R119" s="93"/>
      <c r="S119" s="93"/>
      <c r="T119" s="93"/>
      <c r="U119" s="93"/>
      <c r="V119" s="93"/>
      <c r="W119" s="93"/>
      <c r="X119" s="93"/>
      <c r="Y119" s="93"/>
      <c r="Z119" s="93"/>
    </row>
    <row r="120" spans="1:26">
      <c r="A120" s="132"/>
      <c r="D120" s="95"/>
      <c r="E120" s="95"/>
      <c r="F120" s="95"/>
      <c r="G120" s="95"/>
      <c r="H120" s="95"/>
      <c r="I120" s="95"/>
      <c r="J120" s="95"/>
      <c r="K120" s="95"/>
      <c r="L120" s="95"/>
      <c r="M120" s="95"/>
      <c r="N120" s="95"/>
      <c r="O120" s="95"/>
      <c r="P120" s="95"/>
      <c r="Q120" s="95"/>
      <c r="R120" s="95"/>
      <c r="S120" s="95"/>
      <c r="T120" s="95"/>
      <c r="U120" s="95"/>
      <c r="V120" s="95"/>
      <c r="W120" s="95"/>
      <c r="X120" s="95"/>
      <c r="Y120" s="95"/>
      <c r="Z120" s="95"/>
    </row>
    <row r="121" spans="1:26">
      <c r="A121" s="108"/>
      <c r="D121" s="95"/>
      <c r="E121" s="95"/>
      <c r="F121" s="95"/>
      <c r="G121" s="95"/>
      <c r="H121" s="95"/>
      <c r="I121" s="95"/>
      <c r="J121" s="95"/>
      <c r="K121" s="95"/>
      <c r="L121" s="95"/>
      <c r="M121" s="95"/>
      <c r="N121" s="95"/>
      <c r="O121" s="95"/>
      <c r="P121" s="95"/>
      <c r="Q121" s="95"/>
      <c r="R121" s="95"/>
      <c r="S121" s="95"/>
      <c r="T121" s="95"/>
      <c r="U121" s="95"/>
      <c r="V121" s="95"/>
      <c r="W121" s="95"/>
      <c r="X121" s="95"/>
      <c r="Y121" s="95"/>
      <c r="Z121" s="95"/>
    </row>
    <row r="122" spans="1:26">
      <c r="A122" s="93" t="s">
        <v>2183</v>
      </c>
      <c r="B122" s="93"/>
      <c r="C122" s="93"/>
      <c r="D122" s="93"/>
      <c r="E122" s="93"/>
      <c r="F122" s="93"/>
      <c r="G122" s="93"/>
      <c r="H122" s="93"/>
      <c r="I122" s="93"/>
      <c r="J122" s="93"/>
      <c r="K122" s="93"/>
      <c r="L122" s="93"/>
      <c r="M122" s="93"/>
      <c r="N122" s="93"/>
      <c r="O122" s="93"/>
      <c r="P122" s="93"/>
      <c r="Q122" s="93"/>
      <c r="R122" s="93"/>
      <c r="S122" s="93"/>
      <c r="T122" s="93"/>
      <c r="U122" s="93"/>
      <c r="V122" s="93"/>
      <c r="W122" s="93"/>
      <c r="X122" s="93"/>
      <c r="Y122" s="93"/>
      <c r="Z122" s="93"/>
    </row>
    <row r="123" spans="1:26">
      <c r="A123" s="92" t="s">
        <v>2184</v>
      </c>
      <c r="B123" s="126" t="s">
        <v>2185</v>
      </c>
      <c r="C123" s="126"/>
      <c r="D123" s="126"/>
      <c r="E123" s="93"/>
      <c r="F123" s="93"/>
      <c r="G123" s="93"/>
      <c r="H123" s="93"/>
      <c r="I123" s="93"/>
      <c r="J123" s="93"/>
      <c r="K123" s="93"/>
      <c r="L123" s="93"/>
      <c r="M123" s="93"/>
      <c r="N123" s="93"/>
      <c r="O123" s="93"/>
      <c r="P123" s="93"/>
      <c r="Q123" s="93"/>
      <c r="R123" s="93"/>
      <c r="S123" s="93"/>
      <c r="T123" s="93"/>
      <c r="U123" s="93"/>
      <c r="V123" s="93"/>
      <c r="W123" s="93"/>
      <c r="X123" s="93"/>
      <c r="Y123" s="93"/>
      <c r="Z123" s="93"/>
    </row>
    <row r="124" spans="1:26">
      <c r="A124" s="133" t="s">
        <v>2186</v>
      </c>
      <c r="B124" s="126" t="s">
        <v>2187</v>
      </c>
      <c r="C124" s="124"/>
      <c r="D124" s="124"/>
      <c r="E124" s="93"/>
      <c r="F124" s="93"/>
      <c r="G124" s="93"/>
      <c r="H124" s="93"/>
      <c r="I124" s="93"/>
      <c r="J124" s="93"/>
      <c r="K124" s="93"/>
      <c r="L124" s="93"/>
      <c r="M124" s="93"/>
      <c r="N124" s="93"/>
      <c r="O124" s="93"/>
      <c r="P124" s="93"/>
      <c r="Q124" s="93"/>
      <c r="R124" s="93"/>
      <c r="S124" s="93"/>
      <c r="T124" s="93"/>
      <c r="U124" s="93"/>
      <c r="V124" s="93"/>
      <c r="W124" s="93"/>
      <c r="X124" s="93"/>
      <c r="Y124" s="93"/>
      <c r="Z124" s="93"/>
    </row>
    <row r="125" spans="1:26">
      <c r="A125" s="133"/>
      <c r="B125" s="126"/>
      <c r="C125" s="124"/>
      <c r="D125" s="124"/>
      <c r="E125" s="93"/>
      <c r="F125" s="93"/>
      <c r="G125" s="93"/>
      <c r="H125" s="93"/>
      <c r="I125" s="93"/>
      <c r="J125" s="93"/>
      <c r="K125" s="93"/>
      <c r="L125" s="93"/>
      <c r="M125" s="93"/>
      <c r="N125" s="93"/>
      <c r="O125" s="93"/>
      <c r="P125" s="93"/>
      <c r="Q125" s="93"/>
      <c r="R125" s="93"/>
      <c r="S125" s="93"/>
      <c r="T125" s="93"/>
      <c r="U125" s="93"/>
      <c r="V125" s="93"/>
      <c r="W125" s="93"/>
      <c r="X125" s="93"/>
      <c r="Y125" s="93"/>
      <c r="Z125" s="93"/>
    </row>
    <row r="126" spans="1:26">
      <c r="A126" s="134"/>
      <c r="B126" s="135"/>
      <c r="C126" s="136"/>
      <c r="D126" s="136"/>
      <c r="E126" s="99"/>
      <c r="F126" s="99"/>
      <c r="G126" s="99"/>
      <c r="H126" s="99"/>
      <c r="I126" s="99"/>
      <c r="J126" s="99"/>
      <c r="K126" s="99"/>
      <c r="L126" s="99"/>
      <c r="M126" s="99"/>
      <c r="N126" s="99"/>
      <c r="O126" s="99"/>
      <c r="P126" s="99"/>
      <c r="Q126" s="99"/>
      <c r="R126" s="99"/>
      <c r="S126" s="99"/>
      <c r="T126" s="99"/>
      <c r="U126" s="99"/>
      <c r="V126" s="99"/>
      <c r="W126" s="99"/>
      <c r="X126" s="99"/>
      <c r="Y126" s="99"/>
      <c r="Z126" s="99"/>
    </row>
    <row r="127" spans="1:26">
      <c r="A127" s="137"/>
      <c r="B127" s="135"/>
      <c r="C127" s="136"/>
      <c r="D127" s="136"/>
      <c r="E127" s="99"/>
      <c r="F127" s="99"/>
      <c r="G127" s="99"/>
      <c r="H127" s="99"/>
      <c r="I127" s="99"/>
      <c r="J127" s="99"/>
      <c r="K127" s="99"/>
      <c r="L127" s="99"/>
      <c r="M127" s="99"/>
      <c r="N127" s="99"/>
      <c r="O127" s="99"/>
      <c r="P127" s="99"/>
      <c r="Q127" s="99"/>
      <c r="R127" s="99"/>
      <c r="S127" s="99"/>
      <c r="T127" s="99"/>
      <c r="U127" s="99"/>
      <c r="V127" s="99"/>
      <c r="W127" s="99"/>
      <c r="X127" s="99"/>
      <c r="Y127" s="99"/>
      <c r="Z127" s="99"/>
    </row>
    <row r="128" spans="1:26">
      <c r="A128" s="123" t="s">
        <v>2188</v>
      </c>
      <c r="B128" s="126" t="s">
        <v>2189</v>
      </c>
      <c r="C128" s="126"/>
      <c r="D128" s="126"/>
      <c r="E128" s="93"/>
      <c r="F128" s="93"/>
      <c r="G128" s="93"/>
      <c r="H128" s="93"/>
      <c r="I128" s="93"/>
      <c r="J128" s="93"/>
      <c r="K128" s="93"/>
      <c r="L128" s="93"/>
      <c r="M128" s="93"/>
      <c r="N128" s="93"/>
      <c r="O128" s="93"/>
      <c r="P128" s="93"/>
      <c r="Q128" s="93"/>
      <c r="R128" s="93"/>
      <c r="S128" s="93"/>
      <c r="T128" s="93"/>
      <c r="U128" s="93"/>
      <c r="V128" s="93"/>
      <c r="W128" s="93"/>
      <c r="X128" s="93"/>
      <c r="Y128" s="93"/>
      <c r="Z128" s="93"/>
    </row>
    <row r="129" spans="1:26">
      <c r="A129" s="133" t="s">
        <v>2190</v>
      </c>
      <c r="B129" s="126" t="s">
        <v>2191</v>
      </c>
      <c r="C129" s="124"/>
      <c r="D129" s="124"/>
      <c r="E129" s="93"/>
      <c r="F129" s="93"/>
      <c r="G129" s="93"/>
      <c r="H129" s="93"/>
      <c r="I129" s="93"/>
      <c r="J129" s="93"/>
      <c r="K129" s="93"/>
      <c r="L129" s="93"/>
      <c r="M129" s="93"/>
      <c r="N129" s="93"/>
      <c r="O129" s="93"/>
      <c r="P129" s="93"/>
      <c r="Q129" s="93"/>
      <c r="R129" s="93"/>
      <c r="S129" s="93"/>
      <c r="T129" s="93"/>
      <c r="U129" s="93"/>
      <c r="V129" s="93"/>
      <c r="W129" s="93"/>
      <c r="X129" s="93"/>
      <c r="Y129" s="93"/>
      <c r="Z129" s="93"/>
    </row>
    <row r="130" spans="1:26">
      <c r="A130" s="133" t="str">
        <f>HYPERLINK("https://www.geeksforgeeks.org/kruskals-minimum-spanning-tree-algorithm-greedy-algo-2/","Kruskal's algo")</f>
        <v>Kruskal's algo</v>
      </c>
      <c r="B130" s="126" t="s">
        <v>2192</v>
      </c>
      <c r="C130" s="124"/>
      <c r="D130" s="124"/>
      <c r="E130" s="93"/>
      <c r="F130" s="93"/>
      <c r="G130" s="93"/>
      <c r="H130" s="93"/>
      <c r="I130" s="93"/>
      <c r="J130" s="93"/>
      <c r="K130" s="93"/>
      <c r="L130" s="93"/>
      <c r="M130" s="93"/>
      <c r="N130" s="93"/>
      <c r="O130" s="93"/>
      <c r="P130" s="93"/>
      <c r="Q130" s="93"/>
      <c r="R130" s="93"/>
      <c r="S130" s="93"/>
      <c r="T130" s="93"/>
      <c r="U130" s="93"/>
      <c r="V130" s="93"/>
      <c r="W130" s="93"/>
      <c r="X130" s="93"/>
      <c r="Y130" s="93"/>
      <c r="Z130" s="93"/>
    </row>
    <row r="131" spans="1:26">
      <c r="A131" s="123" t="s">
        <v>2193</v>
      </c>
      <c r="B131" s="126" t="s">
        <v>2194</v>
      </c>
      <c r="C131" s="126"/>
      <c r="D131" s="124"/>
      <c r="E131" s="93"/>
      <c r="F131" s="93"/>
      <c r="G131" s="93"/>
      <c r="H131" s="93"/>
      <c r="I131" s="93"/>
      <c r="J131" s="93"/>
      <c r="K131" s="93"/>
      <c r="L131" s="93"/>
      <c r="M131" s="93"/>
      <c r="N131" s="93"/>
      <c r="O131" s="93"/>
      <c r="P131" s="93"/>
      <c r="Q131" s="93"/>
      <c r="R131" s="93"/>
      <c r="S131" s="93"/>
      <c r="T131" s="93"/>
      <c r="U131" s="93"/>
      <c r="V131" s="93"/>
      <c r="W131" s="93"/>
      <c r="X131" s="93"/>
      <c r="Y131" s="93"/>
      <c r="Z131" s="93"/>
    </row>
    <row r="132" spans="1:26">
      <c r="A132" s="123" t="s">
        <v>2195</v>
      </c>
      <c r="B132" s="124" t="s">
        <v>2196</v>
      </c>
      <c r="C132" s="124"/>
      <c r="D132" s="124"/>
      <c r="E132" s="93"/>
      <c r="F132" s="93"/>
      <c r="G132" s="93"/>
      <c r="H132" s="93"/>
      <c r="I132" s="93"/>
      <c r="J132" s="93"/>
      <c r="K132" s="93"/>
      <c r="L132" s="93"/>
      <c r="M132" s="93"/>
      <c r="N132" s="93"/>
      <c r="O132" s="93"/>
      <c r="P132" s="93"/>
      <c r="Q132" s="93"/>
      <c r="R132" s="93"/>
      <c r="S132" s="93"/>
      <c r="T132" s="93"/>
      <c r="U132" s="93"/>
      <c r="V132" s="93"/>
      <c r="W132" s="93"/>
      <c r="X132" s="93"/>
      <c r="Y132" s="93"/>
      <c r="Z132" s="93"/>
    </row>
    <row r="133" spans="1:26">
      <c r="A133" s="123" t="s">
        <v>2197</v>
      </c>
      <c r="B133" s="126" t="s">
        <v>2198</v>
      </c>
      <c r="C133" s="124"/>
      <c r="D133" s="124"/>
      <c r="E133" s="93"/>
      <c r="F133" s="93"/>
      <c r="G133" s="93"/>
      <c r="H133" s="93"/>
      <c r="I133" s="93"/>
      <c r="J133" s="93"/>
      <c r="K133" s="93"/>
      <c r="L133" s="93"/>
      <c r="M133" s="93"/>
      <c r="N133" s="93"/>
      <c r="O133" s="93"/>
      <c r="P133" s="93"/>
      <c r="Q133" s="93"/>
      <c r="R133" s="93"/>
      <c r="S133" s="93"/>
      <c r="T133" s="93"/>
      <c r="U133" s="93"/>
      <c r="V133" s="93"/>
      <c r="W133" s="93"/>
      <c r="X133" s="93"/>
      <c r="Y133" s="93"/>
      <c r="Z133" s="93"/>
    </row>
    <row r="134" spans="1:26">
      <c r="A134" s="123" t="s">
        <v>2199</v>
      </c>
      <c r="B134" s="126" t="s">
        <v>2200</v>
      </c>
      <c r="C134" s="124"/>
      <c r="D134" s="124"/>
      <c r="E134" s="93"/>
      <c r="F134" s="93"/>
      <c r="G134" s="93"/>
      <c r="H134" s="93"/>
      <c r="I134" s="93"/>
      <c r="J134" s="93"/>
      <c r="K134" s="93"/>
      <c r="L134" s="93"/>
      <c r="M134" s="93"/>
      <c r="N134" s="93"/>
      <c r="O134" s="93"/>
      <c r="P134" s="93"/>
      <c r="Q134" s="93"/>
      <c r="R134" s="93"/>
      <c r="S134" s="93"/>
      <c r="T134" s="93"/>
      <c r="U134" s="93"/>
      <c r="V134" s="93"/>
      <c r="W134" s="93"/>
      <c r="X134" s="93"/>
      <c r="Y134" s="93"/>
      <c r="Z134" s="93"/>
    </row>
    <row r="135" spans="1:26">
      <c r="A135" s="123" t="s">
        <v>2201</v>
      </c>
      <c r="B135" s="126" t="s">
        <v>2202</v>
      </c>
      <c r="C135" s="124"/>
      <c r="D135" s="124"/>
      <c r="E135" s="93"/>
      <c r="F135" s="93"/>
      <c r="G135" s="93"/>
      <c r="H135" s="93"/>
      <c r="I135" s="93"/>
      <c r="J135" s="93"/>
      <c r="K135" s="93"/>
      <c r="L135" s="93"/>
      <c r="M135" s="93"/>
      <c r="N135" s="93"/>
      <c r="O135" s="93"/>
      <c r="P135" s="93"/>
      <c r="Q135" s="93"/>
      <c r="R135" s="93"/>
      <c r="S135" s="93"/>
      <c r="T135" s="93"/>
      <c r="U135" s="93"/>
      <c r="V135" s="93"/>
      <c r="W135" s="93"/>
      <c r="X135" s="93"/>
      <c r="Y135" s="93"/>
      <c r="Z135" s="93"/>
    </row>
    <row r="136" spans="1:26">
      <c r="A136" s="138"/>
      <c r="B136" s="99"/>
      <c r="C136" s="99"/>
      <c r="D136" s="99"/>
      <c r="E136" s="99"/>
      <c r="F136" s="99"/>
      <c r="G136" s="99"/>
      <c r="H136" s="99"/>
      <c r="I136" s="99"/>
      <c r="J136" s="99"/>
      <c r="K136" s="99"/>
      <c r="L136" s="99"/>
      <c r="M136" s="99"/>
      <c r="N136" s="99"/>
      <c r="O136" s="99"/>
      <c r="P136" s="99"/>
      <c r="Q136" s="99"/>
      <c r="R136" s="99"/>
      <c r="S136" s="99"/>
      <c r="T136" s="99"/>
      <c r="U136" s="99"/>
      <c r="V136" s="99"/>
      <c r="W136" s="99"/>
      <c r="X136" s="99"/>
      <c r="Y136" s="99"/>
      <c r="Z136" s="99"/>
    </row>
    <row r="137" spans="1:26">
      <c r="A137" s="138"/>
      <c r="B137" s="99"/>
      <c r="C137" s="99"/>
      <c r="D137" s="99"/>
      <c r="E137" s="99"/>
      <c r="F137" s="99"/>
      <c r="G137" s="99"/>
      <c r="H137" s="99"/>
      <c r="I137" s="99"/>
      <c r="J137" s="99"/>
      <c r="K137" s="99"/>
      <c r="L137" s="99"/>
      <c r="M137" s="99"/>
      <c r="N137" s="99"/>
      <c r="O137" s="99"/>
      <c r="P137" s="99"/>
      <c r="Q137" s="99"/>
      <c r="R137" s="99"/>
      <c r="S137" s="99"/>
      <c r="T137" s="99"/>
      <c r="U137" s="99"/>
      <c r="V137" s="99"/>
      <c r="W137" s="99"/>
      <c r="X137" s="99"/>
      <c r="Y137" s="99"/>
      <c r="Z137" s="99"/>
    </row>
    <row r="138" spans="1:26">
      <c r="A138" s="139"/>
      <c r="B138" s="99"/>
      <c r="C138" s="99"/>
      <c r="D138" s="99"/>
      <c r="E138" s="99"/>
      <c r="F138" s="99"/>
      <c r="G138" s="99"/>
      <c r="H138" s="99"/>
      <c r="I138" s="99"/>
      <c r="J138" s="99"/>
      <c r="K138" s="99"/>
      <c r="L138" s="99"/>
      <c r="M138" s="99"/>
      <c r="N138" s="99"/>
      <c r="O138" s="99"/>
      <c r="P138" s="99"/>
      <c r="Q138" s="99"/>
      <c r="R138" s="99"/>
      <c r="S138" s="99"/>
      <c r="T138" s="99"/>
      <c r="U138" s="99"/>
      <c r="V138" s="99"/>
      <c r="W138" s="99"/>
      <c r="X138" s="99"/>
      <c r="Y138" s="99"/>
      <c r="Z138" s="99"/>
    </row>
    <row r="139" spans="1:26">
      <c r="A139" s="125" t="s">
        <v>2203</v>
      </c>
      <c r="B139" s="126" t="s">
        <v>2204</v>
      </c>
      <c r="C139" s="124"/>
      <c r="D139" s="124"/>
      <c r="E139" s="93"/>
      <c r="F139" s="93"/>
      <c r="G139" s="93"/>
      <c r="H139" s="93"/>
      <c r="I139" s="93"/>
      <c r="J139" s="93"/>
      <c r="K139" s="93"/>
      <c r="L139" s="93"/>
      <c r="M139" s="93"/>
      <c r="N139" s="93"/>
      <c r="O139" s="93"/>
      <c r="P139" s="93"/>
      <c r="Q139" s="93"/>
      <c r="R139" s="93"/>
      <c r="S139" s="93"/>
      <c r="T139" s="93"/>
      <c r="U139" s="93"/>
      <c r="V139" s="93"/>
      <c r="W139" s="93"/>
      <c r="X139" s="93"/>
      <c r="Y139" s="93"/>
      <c r="Z139" s="93"/>
    </row>
    <row r="140" spans="1:26">
      <c r="A140" s="123" t="str">
        <f>HYPERLINK("https://leetcode.com/problems/redundant-connection-ii/","Redundant connection 2")</f>
        <v>Redundant connection 2</v>
      </c>
      <c r="B140" s="126" t="s">
        <v>2205</v>
      </c>
      <c r="C140" s="124"/>
      <c r="D140" s="124"/>
      <c r="E140" s="93"/>
      <c r="F140" s="93"/>
      <c r="G140" s="93"/>
      <c r="H140" s="93"/>
      <c r="I140" s="93"/>
      <c r="J140" s="93"/>
      <c r="K140" s="93"/>
      <c r="L140" s="93"/>
      <c r="M140" s="93"/>
      <c r="N140" s="93"/>
      <c r="O140" s="93"/>
      <c r="P140" s="93"/>
      <c r="Q140" s="93"/>
      <c r="R140" s="93"/>
      <c r="S140" s="93"/>
      <c r="T140" s="93"/>
      <c r="U140" s="93"/>
      <c r="V140" s="93"/>
      <c r="W140" s="93"/>
      <c r="X140" s="93"/>
      <c r="Y140" s="93"/>
      <c r="Z140" s="93"/>
    </row>
    <row r="141" spans="1:26">
      <c r="A141" s="92" t="s">
        <v>2206</v>
      </c>
      <c r="B141" s="126" t="s">
        <v>2207</v>
      </c>
      <c r="C141" s="124"/>
      <c r="D141" s="124"/>
      <c r="E141" s="93"/>
      <c r="F141" s="93"/>
      <c r="G141" s="93"/>
      <c r="H141" s="93"/>
      <c r="I141" s="93"/>
      <c r="J141" s="93"/>
      <c r="K141" s="93"/>
      <c r="L141" s="93"/>
      <c r="M141" s="93"/>
      <c r="N141" s="93"/>
      <c r="O141" s="93"/>
      <c r="P141" s="93"/>
      <c r="Q141" s="93"/>
      <c r="R141" s="93"/>
      <c r="S141" s="93"/>
      <c r="T141" s="93"/>
      <c r="U141" s="93"/>
      <c r="V141" s="93"/>
      <c r="W141" s="93"/>
      <c r="X141" s="93"/>
      <c r="Y141" s="93"/>
      <c r="Z141" s="93"/>
    </row>
    <row r="142" spans="1:26">
      <c r="A142" s="140" t="str">
        <f>HYPERLINK("https://leetcode.com/problems/sort-items-by-groups-respecting-dependencies/","Sort item by group accord to dependencies")</f>
        <v>Sort item by group accord to dependencies</v>
      </c>
      <c r="B142" s="124" t="s">
        <v>2208</v>
      </c>
      <c r="C142" s="124" t="s">
        <v>2166</v>
      </c>
      <c r="D142" s="124"/>
      <c r="E142" s="93"/>
      <c r="F142" s="93"/>
      <c r="G142" s="93"/>
      <c r="H142" s="93"/>
      <c r="I142" s="93"/>
      <c r="J142" s="93"/>
      <c r="K142" s="93"/>
      <c r="L142" s="93"/>
      <c r="M142" s="93"/>
      <c r="N142" s="93"/>
      <c r="O142" s="93"/>
      <c r="P142" s="93"/>
      <c r="Q142" s="93"/>
      <c r="R142" s="93"/>
      <c r="S142" s="93"/>
      <c r="T142" s="93"/>
      <c r="U142" s="93"/>
      <c r="V142" s="93"/>
      <c r="W142" s="93"/>
      <c r="X142" s="93"/>
      <c r="Y142" s="93"/>
      <c r="Z142" s="93"/>
    </row>
    <row r="143" spans="1:26">
      <c r="A143" s="133" t="str">
        <f>HYPERLINK("https://leetcode.com/problems/as-far-from-land-as-possible/","As far from land as possible")</f>
        <v>As far from land as possible</v>
      </c>
      <c r="B143" s="126" t="s">
        <v>2209</v>
      </c>
      <c r="C143" s="124"/>
      <c r="D143" s="124"/>
      <c r="E143" s="93"/>
      <c r="F143" s="93"/>
      <c r="G143" s="93"/>
      <c r="H143" s="93"/>
      <c r="I143" s="93"/>
      <c r="J143" s="93"/>
      <c r="K143" s="93"/>
      <c r="L143" s="93"/>
      <c r="M143" s="93"/>
      <c r="N143" s="93"/>
      <c r="O143" s="93"/>
      <c r="P143" s="93"/>
      <c r="Q143" s="93"/>
      <c r="R143" s="93"/>
      <c r="S143" s="93"/>
      <c r="T143" s="93"/>
      <c r="U143" s="93"/>
      <c r="V143" s="93"/>
      <c r="W143" s="93"/>
      <c r="X143" s="93"/>
      <c r="Y143" s="93"/>
      <c r="Z143" s="93"/>
    </row>
    <row r="144" spans="1:26">
      <c r="A144" s="123" t="s">
        <v>2210</v>
      </c>
      <c r="B144" s="126" t="s">
        <v>2211</v>
      </c>
      <c r="C144" s="124"/>
      <c r="D144" s="124"/>
      <c r="E144" s="93"/>
      <c r="F144" s="93"/>
      <c r="G144" s="93"/>
      <c r="H144" s="93"/>
      <c r="I144" s="93"/>
      <c r="J144" s="93"/>
      <c r="K144" s="93"/>
      <c r="L144" s="93"/>
      <c r="M144" s="93"/>
      <c r="N144" s="93"/>
      <c r="O144" s="93"/>
      <c r="P144" s="93"/>
      <c r="Q144" s="93"/>
      <c r="R144" s="93"/>
      <c r="S144" s="93"/>
      <c r="T144" s="93"/>
      <c r="U144" s="93"/>
      <c r="V144" s="93"/>
      <c r="W144" s="93"/>
      <c r="X144" s="93"/>
      <c r="Y144" s="93"/>
      <c r="Z144" s="93"/>
    </row>
    <row r="145" spans="1:26" ht="16.5" customHeight="1">
      <c r="A145" s="129" t="str">
        <f>HYPERLINK("https://leetcode.com/problems/shortest-bridge/","Shortest bridge")</f>
        <v>Shortest bridge</v>
      </c>
      <c r="B145" s="124"/>
      <c r="C145" s="124"/>
      <c r="D145" s="124" t="s">
        <v>2212</v>
      </c>
      <c r="E145" s="93"/>
      <c r="F145" s="93"/>
      <c r="G145" s="93"/>
      <c r="H145" s="93"/>
      <c r="I145" s="93"/>
      <c r="J145" s="93"/>
      <c r="K145" s="93"/>
      <c r="L145" s="93"/>
      <c r="M145" s="93"/>
      <c r="N145" s="93"/>
      <c r="O145" s="93"/>
      <c r="P145" s="93"/>
      <c r="Q145" s="93"/>
      <c r="R145" s="93"/>
      <c r="S145" s="93"/>
      <c r="T145" s="93"/>
      <c r="U145" s="93"/>
      <c r="V145" s="93"/>
      <c r="W145" s="93"/>
      <c r="X145" s="93"/>
      <c r="Y145" s="93"/>
      <c r="Z145" s="93"/>
    </row>
    <row r="146" spans="1:26" ht="16.5" customHeight="1">
      <c r="A146" s="141"/>
      <c r="B146" s="136"/>
      <c r="C146" s="136"/>
      <c r="D146" s="136"/>
      <c r="E146" s="99"/>
      <c r="F146" s="99"/>
      <c r="G146" s="99"/>
      <c r="H146" s="99"/>
      <c r="I146" s="99"/>
      <c r="J146" s="99"/>
      <c r="K146" s="99"/>
      <c r="L146" s="99"/>
      <c r="M146" s="99"/>
      <c r="N146" s="99"/>
      <c r="O146" s="99"/>
      <c r="P146" s="99"/>
      <c r="Q146" s="99"/>
      <c r="R146" s="99"/>
      <c r="S146" s="99"/>
      <c r="T146" s="99"/>
      <c r="U146" s="99"/>
      <c r="V146" s="99"/>
      <c r="W146" s="99"/>
      <c r="X146" s="99"/>
      <c r="Y146" s="99"/>
      <c r="Z146" s="99"/>
    </row>
    <row r="147" spans="1:26" ht="16.5" customHeight="1">
      <c r="A147" s="142"/>
      <c r="B147" s="136"/>
      <c r="C147" s="136"/>
      <c r="D147" s="136"/>
      <c r="E147" s="99"/>
      <c r="F147" s="99"/>
      <c r="G147" s="99"/>
      <c r="H147" s="99"/>
      <c r="I147" s="99"/>
      <c r="J147" s="99"/>
      <c r="K147" s="99"/>
      <c r="L147" s="99"/>
      <c r="M147" s="99"/>
      <c r="N147" s="99"/>
      <c r="O147" s="99"/>
      <c r="P147" s="99"/>
      <c r="Q147" s="99"/>
      <c r="R147" s="99"/>
      <c r="S147" s="99"/>
      <c r="T147" s="99"/>
      <c r="U147" s="99"/>
      <c r="V147" s="99"/>
      <c r="W147" s="99"/>
      <c r="X147" s="99"/>
      <c r="Y147" s="99"/>
      <c r="Z147" s="99"/>
    </row>
    <row r="148" spans="1:26" ht="16.5" customHeight="1">
      <c r="A148" s="125" t="s">
        <v>2213</v>
      </c>
      <c r="B148" s="126" t="s">
        <v>2214</v>
      </c>
      <c r="C148" s="124"/>
      <c r="D148" s="124"/>
      <c r="E148" s="93"/>
      <c r="F148" s="93"/>
      <c r="G148" s="93"/>
      <c r="H148" s="93"/>
      <c r="I148" s="93"/>
      <c r="J148" s="93"/>
      <c r="K148" s="93"/>
      <c r="L148" s="93"/>
      <c r="M148" s="93"/>
      <c r="N148" s="93"/>
      <c r="O148" s="93"/>
      <c r="P148" s="93"/>
      <c r="Q148" s="93"/>
      <c r="R148" s="93"/>
      <c r="S148" s="93"/>
      <c r="T148" s="93"/>
      <c r="U148" s="93"/>
      <c r="V148" s="93"/>
      <c r="W148" s="93"/>
      <c r="X148" s="93"/>
      <c r="Y148" s="93"/>
      <c r="Z148" s="93"/>
    </row>
    <row r="149" spans="1:26" ht="16.5" customHeight="1">
      <c r="A149" s="123" t="s">
        <v>2215</v>
      </c>
      <c r="B149" s="126"/>
      <c r="C149" s="124"/>
      <c r="D149" s="124"/>
      <c r="E149" s="93"/>
      <c r="F149" s="93"/>
      <c r="G149" s="93"/>
      <c r="H149" s="93"/>
      <c r="I149" s="93"/>
      <c r="J149" s="93"/>
      <c r="K149" s="93"/>
      <c r="L149" s="93"/>
      <c r="M149" s="93"/>
      <c r="N149" s="93"/>
      <c r="O149" s="93"/>
      <c r="P149" s="93"/>
      <c r="Q149" s="93"/>
      <c r="R149" s="93"/>
      <c r="S149" s="93"/>
      <c r="T149" s="93"/>
      <c r="U149" s="93"/>
      <c r="V149" s="93"/>
      <c r="W149" s="93"/>
      <c r="X149" s="93"/>
      <c r="Y149" s="93"/>
      <c r="Z149" s="93"/>
    </row>
    <row r="150" spans="1:26" ht="16.5" customHeight="1">
      <c r="A150" s="123" t="s">
        <v>2216</v>
      </c>
      <c r="B150" s="124"/>
      <c r="C150" s="124"/>
      <c r="D150" s="124"/>
      <c r="E150" s="93"/>
      <c r="F150" s="93"/>
      <c r="G150" s="93"/>
      <c r="H150" s="93"/>
      <c r="I150" s="93"/>
      <c r="J150" s="93"/>
      <c r="K150" s="93"/>
      <c r="L150" s="93"/>
      <c r="M150" s="93"/>
      <c r="N150" s="93"/>
      <c r="O150" s="93"/>
      <c r="P150" s="93"/>
      <c r="Q150" s="93"/>
      <c r="R150" s="93"/>
      <c r="S150" s="93"/>
      <c r="T150" s="93"/>
      <c r="U150" s="93"/>
      <c r="V150" s="93"/>
      <c r="W150" s="93"/>
      <c r="X150" s="93"/>
      <c r="Y150" s="93"/>
      <c r="Z150" s="93"/>
    </row>
    <row r="151" spans="1:26" ht="16.5" customHeight="1">
      <c r="A151" s="123" t="s">
        <v>2217</v>
      </c>
      <c r="B151" s="126" t="s">
        <v>2218</v>
      </c>
      <c r="C151" s="126" t="s">
        <v>1866</v>
      </c>
      <c r="D151" s="126"/>
      <c r="E151" s="93"/>
      <c r="F151" s="93"/>
      <c r="G151" s="93"/>
      <c r="H151" s="93"/>
      <c r="I151" s="93"/>
      <c r="J151" s="93"/>
      <c r="K151" s="93"/>
      <c r="L151" s="93"/>
      <c r="M151" s="93"/>
      <c r="N151" s="93"/>
      <c r="O151" s="93"/>
      <c r="P151" s="93"/>
      <c r="Q151" s="93"/>
      <c r="R151" s="93"/>
      <c r="S151" s="93"/>
      <c r="T151" s="93"/>
      <c r="U151" s="93"/>
      <c r="V151" s="93"/>
      <c r="W151" s="93"/>
      <c r="X151" s="93"/>
      <c r="Y151" s="93"/>
      <c r="Z151" s="93"/>
    </row>
    <row r="152" spans="1:26" ht="16.5" customHeight="1">
      <c r="A152" s="86" t="str">
        <f>HYPERLINK("https://leetcode.com/problems/walls-and-gates/","Walls and gates")</f>
        <v>Walls and gates</v>
      </c>
      <c r="B152" s="93"/>
      <c r="C152" s="93"/>
      <c r="D152" s="93"/>
      <c r="E152" s="93"/>
      <c r="F152" s="93"/>
      <c r="G152" s="93"/>
      <c r="H152" s="93"/>
      <c r="I152" s="93"/>
      <c r="J152" s="93"/>
      <c r="K152" s="93"/>
      <c r="L152" s="93"/>
      <c r="M152" s="93"/>
      <c r="N152" s="93"/>
      <c r="O152" s="93"/>
      <c r="P152" s="93"/>
      <c r="Q152" s="93"/>
      <c r="R152" s="93"/>
      <c r="S152" s="93"/>
      <c r="T152" s="93"/>
      <c r="U152" s="93"/>
      <c r="V152" s="93"/>
      <c r="W152" s="93"/>
      <c r="X152" s="93"/>
      <c r="Y152" s="93"/>
      <c r="Z152" s="93"/>
    </row>
    <row r="153" spans="1:26" ht="16.5" customHeight="1">
      <c r="A153" s="141"/>
      <c r="B153" s="136"/>
      <c r="C153" s="136"/>
      <c r="D153" s="136"/>
      <c r="E153" s="99"/>
      <c r="F153" s="99"/>
      <c r="G153" s="99"/>
      <c r="H153" s="99"/>
      <c r="I153" s="99"/>
      <c r="J153" s="99"/>
      <c r="K153" s="99"/>
      <c r="L153" s="99"/>
      <c r="M153" s="99"/>
      <c r="N153" s="99"/>
      <c r="O153" s="99"/>
      <c r="P153" s="99"/>
      <c r="Q153" s="99"/>
      <c r="R153" s="99"/>
      <c r="S153" s="99"/>
      <c r="T153" s="99"/>
      <c r="U153" s="99"/>
      <c r="V153" s="99"/>
      <c r="W153" s="99"/>
      <c r="X153" s="99"/>
      <c r="Y153" s="99"/>
      <c r="Z153" s="99"/>
    </row>
    <row r="154" spans="1:26" ht="16.5" customHeight="1">
      <c r="A154" s="141"/>
      <c r="B154" s="136"/>
      <c r="C154" s="136"/>
      <c r="D154" s="136"/>
      <c r="E154" s="99"/>
      <c r="F154" s="99"/>
      <c r="G154" s="99"/>
      <c r="H154" s="99"/>
      <c r="I154" s="99"/>
      <c r="J154" s="99"/>
      <c r="K154" s="99"/>
      <c r="L154" s="99"/>
      <c r="M154" s="99"/>
      <c r="N154" s="99"/>
      <c r="O154" s="99"/>
      <c r="P154" s="99"/>
      <c r="Q154" s="99"/>
      <c r="R154" s="99"/>
      <c r="S154" s="99"/>
      <c r="T154" s="99"/>
      <c r="U154" s="99"/>
      <c r="V154" s="99"/>
      <c r="W154" s="99"/>
      <c r="X154" s="99"/>
      <c r="Y154" s="99"/>
      <c r="Z154" s="99"/>
    </row>
    <row r="155" spans="1:26" ht="16.5" customHeight="1">
      <c r="A155" s="143"/>
      <c r="B155" s="136"/>
      <c r="C155" s="136"/>
      <c r="D155" s="136"/>
      <c r="E155" s="99"/>
      <c r="F155" s="99"/>
      <c r="G155" s="99"/>
      <c r="H155" s="99"/>
      <c r="I155" s="99"/>
      <c r="J155" s="99"/>
      <c r="K155" s="99"/>
      <c r="L155" s="99"/>
      <c r="M155" s="99"/>
      <c r="N155" s="99"/>
      <c r="O155" s="99"/>
      <c r="P155" s="99"/>
      <c r="Q155" s="99"/>
      <c r="R155" s="99"/>
      <c r="S155" s="99"/>
      <c r="T155" s="99"/>
      <c r="U155" s="99"/>
      <c r="V155" s="99"/>
      <c r="W155" s="99"/>
      <c r="X155" s="99"/>
      <c r="Y155" s="99"/>
      <c r="Z155" s="99"/>
    </row>
    <row r="156" spans="1:26">
      <c r="A156" s="123" t="s">
        <v>2219</v>
      </c>
      <c r="B156" s="126" t="s">
        <v>2220</v>
      </c>
      <c r="C156" s="124"/>
      <c r="D156" s="124"/>
      <c r="E156" s="93"/>
      <c r="F156" s="93"/>
      <c r="G156" s="93"/>
      <c r="H156" s="93"/>
      <c r="I156" s="93"/>
      <c r="J156" s="93"/>
      <c r="K156" s="93"/>
      <c r="L156" s="93"/>
      <c r="M156" s="93"/>
      <c r="N156" s="93"/>
      <c r="O156" s="93"/>
      <c r="P156" s="93"/>
      <c r="Q156" s="93"/>
      <c r="R156" s="93"/>
      <c r="S156" s="93"/>
      <c r="T156" s="93"/>
      <c r="U156" s="93"/>
      <c r="V156" s="93"/>
      <c r="W156" s="93"/>
      <c r="X156" s="93"/>
      <c r="Y156" s="93"/>
      <c r="Z156" s="93"/>
    </row>
    <row r="157" spans="1:26">
      <c r="A157" s="123" t="s">
        <v>2221</v>
      </c>
      <c r="B157" s="124"/>
      <c r="C157" s="124"/>
      <c r="D157" s="124"/>
      <c r="E157" s="124"/>
      <c r="F157" s="124"/>
      <c r="G157" s="124"/>
      <c r="H157" s="124"/>
      <c r="I157" s="124"/>
      <c r="J157" s="124"/>
      <c r="K157" s="124"/>
      <c r="L157" s="124"/>
      <c r="M157" s="124"/>
      <c r="N157" s="124"/>
      <c r="O157" s="124"/>
      <c r="P157" s="124"/>
      <c r="Q157" s="124"/>
      <c r="R157" s="124"/>
      <c r="S157" s="124"/>
      <c r="T157" s="124"/>
      <c r="U157" s="124"/>
      <c r="V157" s="124"/>
      <c r="W157" s="93"/>
      <c r="X157" s="93"/>
      <c r="Y157" s="93"/>
      <c r="Z157" s="93"/>
    </row>
    <row r="158" spans="1:26">
      <c r="A158" s="86" t="str">
        <f>HYPERLINK("https://www.geeksforgeeks.org/minimum-number-swaps-required-sort-array/","Min swaps required to sort array")</f>
        <v>Min swaps required to sort array</v>
      </c>
      <c r="B158" s="93" t="s">
        <v>2222</v>
      </c>
      <c r="C158" s="93"/>
      <c r="D158" s="93"/>
      <c r="E158" s="93"/>
      <c r="F158" s="93"/>
      <c r="G158" s="93"/>
      <c r="H158" s="93"/>
      <c r="I158" s="93"/>
      <c r="J158" s="93"/>
      <c r="K158" s="93"/>
      <c r="L158" s="93"/>
      <c r="M158" s="93"/>
      <c r="N158" s="93"/>
      <c r="O158" s="93"/>
      <c r="P158" s="93"/>
      <c r="Q158" s="93"/>
      <c r="R158" s="93"/>
      <c r="S158" s="93"/>
      <c r="T158" s="93"/>
      <c r="U158" s="93"/>
      <c r="V158" s="93"/>
      <c r="W158" s="93"/>
      <c r="X158" s="93"/>
      <c r="Y158" s="93"/>
      <c r="Z158" s="93"/>
    </row>
    <row r="159" spans="1:26">
      <c r="A159" s="123" t="s">
        <v>2223</v>
      </c>
      <c r="B159" s="126" t="s">
        <v>2224</v>
      </c>
      <c r="C159" s="124"/>
      <c r="D159" s="124"/>
      <c r="E159" s="124"/>
      <c r="F159" s="124"/>
      <c r="G159" s="124"/>
      <c r="H159" s="124"/>
      <c r="I159" s="124"/>
      <c r="J159" s="124"/>
      <c r="K159" s="124"/>
      <c r="L159" s="124"/>
      <c r="M159" s="124"/>
      <c r="N159" s="124"/>
      <c r="O159" s="124"/>
      <c r="P159" s="124"/>
      <c r="Q159" s="124"/>
      <c r="R159" s="124"/>
      <c r="S159" s="124"/>
      <c r="T159" s="124"/>
      <c r="U159" s="124"/>
      <c r="V159" s="124"/>
      <c r="W159" s="93"/>
      <c r="X159" s="93"/>
      <c r="Y159" s="93"/>
      <c r="Z159" s="93"/>
    </row>
    <row r="160" spans="1:26" ht="16.5" customHeight="1">
      <c r="A160" s="125" t="str">
        <f>HYPERLINK("https://www.geeksforgeeks.org/articulation-points-or-cut-vertices-in-a-graph/","Articulation point")</f>
        <v>Articulation point</v>
      </c>
      <c r="B160" s="126" t="s">
        <v>2225</v>
      </c>
      <c r="C160" s="124"/>
      <c r="D160" s="124"/>
      <c r="E160" s="93"/>
      <c r="F160" s="93"/>
      <c r="G160" s="93"/>
      <c r="H160" s="93"/>
      <c r="I160" s="93"/>
      <c r="J160" s="93"/>
      <c r="K160" s="93"/>
      <c r="L160" s="93"/>
      <c r="M160" s="93"/>
      <c r="N160" s="93"/>
      <c r="O160" s="93"/>
      <c r="P160" s="93"/>
      <c r="Q160" s="93"/>
      <c r="R160" s="93"/>
      <c r="S160" s="93"/>
      <c r="T160" s="93"/>
      <c r="U160" s="93"/>
      <c r="V160" s="93"/>
      <c r="W160" s="93"/>
      <c r="X160" s="93"/>
      <c r="Y160" s="93"/>
      <c r="Z160" s="93"/>
    </row>
    <row r="161" spans="1:26" ht="16.5" customHeight="1">
      <c r="A161" s="144"/>
      <c r="B161" s="135"/>
      <c r="C161" s="136"/>
      <c r="D161" s="136"/>
      <c r="E161" s="99"/>
      <c r="F161" s="99"/>
      <c r="G161" s="99"/>
      <c r="H161" s="99"/>
      <c r="I161" s="99"/>
      <c r="J161" s="99"/>
      <c r="K161" s="99"/>
      <c r="L161" s="99"/>
      <c r="M161" s="99"/>
      <c r="N161" s="99"/>
      <c r="O161" s="99"/>
      <c r="P161" s="99"/>
      <c r="Q161" s="99"/>
      <c r="R161" s="99"/>
      <c r="S161" s="99"/>
      <c r="T161" s="99"/>
      <c r="U161" s="99"/>
      <c r="V161" s="99"/>
      <c r="W161" s="99"/>
      <c r="X161" s="99"/>
      <c r="Y161" s="99"/>
      <c r="Z161" s="99"/>
    </row>
    <row r="162" spans="1:26" ht="16.5" customHeight="1">
      <c r="A162" s="144"/>
      <c r="B162" s="135"/>
      <c r="C162" s="136"/>
      <c r="D162" s="136"/>
      <c r="E162" s="99"/>
      <c r="F162" s="99"/>
      <c r="G162" s="99"/>
      <c r="H162" s="99"/>
      <c r="I162" s="99"/>
      <c r="J162" s="99"/>
      <c r="K162" s="99"/>
      <c r="L162" s="99"/>
      <c r="M162" s="99"/>
      <c r="N162" s="99"/>
      <c r="O162" s="99"/>
      <c r="P162" s="99"/>
      <c r="Q162" s="99"/>
      <c r="R162" s="99"/>
      <c r="S162" s="99"/>
      <c r="T162" s="99"/>
      <c r="U162" s="99"/>
      <c r="V162" s="99"/>
      <c r="W162" s="99"/>
      <c r="X162" s="99"/>
      <c r="Y162" s="99"/>
      <c r="Z162" s="99"/>
    </row>
    <row r="163" spans="1:26" ht="16.5" customHeight="1">
      <c r="A163" s="139"/>
      <c r="B163" s="135"/>
      <c r="C163" s="136"/>
      <c r="D163" s="136"/>
      <c r="E163" s="99"/>
      <c r="F163" s="99"/>
      <c r="G163" s="99"/>
      <c r="H163" s="99"/>
      <c r="I163" s="99"/>
      <c r="J163" s="99"/>
      <c r="K163" s="99"/>
      <c r="L163" s="99"/>
      <c r="M163" s="99"/>
      <c r="N163" s="99"/>
      <c r="O163" s="99"/>
      <c r="P163" s="99"/>
      <c r="Q163" s="99"/>
      <c r="R163" s="99"/>
      <c r="S163" s="99"/>
      <c r="T163" s="99"/>
      <c r="U163" s="99"/>
      <c r="V163" s="99"/>
      <c r="W163" s="99"/>
      <c r="X163" s="99"/>
      <c r="Y163" s="99"/>
      <c r="Z163" s="99"/>
    </row>
    <row r="164" spans="1:26" ht="16.5" customHeight="1">
      <c r="A164" s="125" t="s">
        <v>2226</v>
      </c>
      <c r="B164" s="145" t="s">
        <v>2227</v>
      </c>
      <c r="C164" s="145"/>
      <c r="D164" s="145"/>
      <c r="E164" s="93"/>
      <c r="F164" s="93"/>
      <c r="G164" s="93"/>
      <c r="H164" s="93"/>
      <c r="I164" s="93"/>
      <c r="J164" s="93"/>
      <c r="K164" s="93"/>
      <c r="L164" s="93"/>
      <c r="M164" s="93"/>
      <c r="N164" s="93"/>
      <c r="O164" s="93"/>
      <c r="P164" s="93"/>
      <c r="Q164" s="93"/>
      <c r="R164" s="93"/>
      <c r="S164" s="93"/>
      <c r="T164" s="93"/>
      <c r="U164" s="93"/>
      <c r="V164" s="93"/>
      <c r="W164" s="93"/>
      <c r="X164" s="93"/>
      <c r="Y164" s="93"/>
      <c r="Z164" s="93"/>
    </row>
    <row r="165" spans="1:26" ht="16.5" customHeight="1">
      <c r="A165" s="123" t="s">
        <v>2228</v>
      </c>
      <c r="B165" s="126" t="s">
        <v>2229</v>
      </c>
      <c r="C165" s="124"/>
      <c r="D165" s="124"/>
      <c r="E165" s="93"/>
      <c r="F165" s="93"/>
      <c r="G165" s="93"/>
      <c r="H165" s="93"/>
      <c r="I165" s="93"/>
      <c r="J165" s="93"/>
      <c r="K165" s="93"/>
      <c r="L165" s="93"/>
      <c r="M165" s="93"/>
      <c r="N165" s="93"/>
      <c r="O165" s="93"/>
      <c r="P165" s="93"/>
      <c r="Q165" s="93"/>
      <c r="R165" s="93"/>
      <c r="S165" s="93"/>
      <c r="T165" s="93"/>
      <c r="U165" s="93"/>
      <c r="V165" s="93"/>
      <c r="W165" s="93"/>
      <c r="X165" s="93"/>
      <c r="Y165" s="93"/>
      <c r="Z165" s="93"/>
    </row>
    <row r="166" spans="1:26">
      <c r="A166" s="133" t="s">
        <v>2230</v>
      </c>
      <c r="B166" s="126" t="s">
        <v>2231</v>
      </c>
      <c r="C166" s="124"/>
      <c r="D166" s="124"/>
      <c r="E166" s="93"/>
      <c r="F166" s="93"/>
      <c r="G166" s="93"/>
      <c r="H166" s="93"/>
      <c r="I166" s="93"/>
      <c r="J166" s="93"/>
      <c r="K166" s="93"/>
      <c r="L166" s="93"/>
      <c r="M166" s="93"/>
      <c r="N166" s="93"/>
      <c r="O166" s="93"/>
      <c r="P166" s="93"/>
      <c r="Q166" s="93"/>
      <c r="R166" s="93"/>
      <c r="S166" s="93"/>
      <c r="T166" s="93"/>
      <c r="U166" s="93"/>
      <c r="V166" s="93"/>
      <c r="W166" s="93"/>
      <c r="X166" s="93"/>
      <c r="Y166" s="93"/>
      <c r="Z166" s="93"/>
    </row>
    <row r="167" spans="1:26">
      <c r="A167" s="125" t="s">
        <v>2232</v>
      </c>
      <c r="B167" s="126" t="s">
        <v>2233</v>
      </c>
      <c r="C167" s="124"/>
      <c r="D167" s="124"/>
      <c r="E167" s="124"/>
      <c r="F167" s="124"/>
      <c r="G167" s="124"/>
      <c r="H167" s="124"/>
      <c r="I167" s="124"/>
      <c r="J167" s="124"/>
      <c r="K167" s="124"/>
      <c r="L167" s="124"/>
      <c r="M167" s="124"/>
      <c r="N167" s="124"/>
      <c r="O167" s="124"/>
      <c r="P167" s="124"/>
      <c r="Q167" s="124"/>
      <c r="R167" s="124"/>
      <c r="S167" s="124"/>
      <c r="T167" s="124"/>
      <c r="U167" s="124"/>
      <c r="V167" s="124"/>
      <c r="W167" s="93"/>
      <c r="X167" s="93"/>
      <c r="Y167" s="93"/>
      <c r="Z167" s="93"/>
    </row>
    <row r="168" spans="1:26">
      <c r="A168" s="123" t="s">
        <v>2234</v>
      </c>
      <c r="B168" s="126" t="s">
        <v>2235</v>
      </c>
      <c r="C168" s="124"/>
      <c r="D168" s="124"/>
      <c r="E168" s="93"/>
      <c r="F168" s="93"/>
      <c r="G168" s="93"/>
      <c r="H168" s="93"/>
      <c r="I168" s="93"/>
      <c r="J168" s="93"/>
      <c r="K168" s="93"/>
      <c r="L168" s="93"/>
      <c r="M168" s="93"/>
      <c r="N168" s="93"/>
      <c r="O168" s="93"/>
      <c r="P168" s="93"/>
      <c r="Q168" s="93"/>
      <c r="R168" s="93"/>
      <c r="S168" s="93"/>
      <c r="T168" s="93"/>
      <c r="U168" s="93"/>
      <c r="V168" s="93"/>
      <c r="W168" s="93"/>
      <c r="X168" s="93"/>
      <c r="Y168" s="93"/>
      <c r="Z168" s="93"/>
    </row>
    <row r="169" spans="1:26">
      <c r="A169" s="106"/>
      <c r="B169" s="107"/>
      <c r="C169" s="107"/>
      <c r="D169" s="107"/>
      <c r="E169" s="107"/>
      <c r="F169" s="107"/>
      <c r="G169" s="107"/>
      <c r="H169" s="107"/>
      <c r="I169" s="107"/>
      <c r="J169" s="107"/>
      <c r="K169" s="107"/>
      <c r="L169" s="107"/>
      <c r="M169" s="107"/>
      <c r="N169" s="107"/>
      <c r="O169" s="107"/>
      <c r="P169" s="107"/>
      <c r="Q169" s="107"/>
      <c r="R169" s="107"/>
      <c r="S169" s="107"/>
      <c r="T169" s="107"/>
      <c r="U169" s="107"/>
      <c r="V169" s="107"/>
      <c r="W169" s="107"/>
      <c r="X169" s="107"/>
      <c r="Y169" s="107"/>
      <c r="Z169" s="107"/>
    </row>
    <row r="170" spans="1:26">
      <c r="A170" s="108"/>
      <c r="B170" s="95"/>
      <c r="C170" s="95"/>
      <c r="D170" s="95"/>
      <c r="E170" s="95"/>
      <c r="F170" s="95"/>
      <c r="G170" s="95"/>
      <c r="H170" s="95"/>
      <c r="I170" s="95"/>
      <c r="J170" s="95"/>
      <c r="K170" s="95"/>
      <c r="L170" s="95"/>
      <c r="M170" s="95"/>
      <c r="N170" s="95"/>
      <c r="O170" s="95"/>
      <c r="P170" s="95"/>
      <c r="Q170" s="95"/>
      <c r="R170" s="95"/>
      <c r="S170" s="95"/>
      <c r="T170" s="95"/>
    </row>
    <row r="171" spans="1:26">
      <c r="A171" s="91" t="str">
        <f>HYPERLINK("https://leetcode.com/problems/rabbits-in-forest/","Rabbits in forest")</f>
        <v>Rabbits in forest</v>
      </c>
      <c r="B171" s="82" t="s">
        <v>2236</v>
      </c>
      <c r="C171" s="82"/>
      <c r="D171" s="82"/>
      <c r="E171" s="82"/>
      <c r="F171" s="82"/>
      <c r="G171" s="82"/>
      <c r="H171" s="82"/>
      <c r="I171" s="82"/>
      <c r="J171" s="82"/>
      <c r="K171" s="82"/>
      <c r="L171" s="82"/>
      <c r="M171" s="82"/>
      <c r="N171" s="82"/>
      <c r="O171" s="82"/>
      <c r="P171" s="82"/>
      <c r="Q171" s="82"/>
      <c r="R171" s="82"/>
      <c r="S171" s="82"/>
      <c r="T171" s="82"/>
      <c r="U171" s="82"/>
      <c r="V171" s="82"/>
      <c r="W171" s="82"/>
      <c r="X171" s="82"/>
      <c r="Y171" s="82"/>
      <c r="Z171" s="82"/>
    </row>
    <row r="172" spans="1:26">
      <c r="A172" s="91" t="str">
        <f>HYPERLINK("https://www.geeksforgeeks.org/maximum-consecutive-ones-or-zeros-in-a-binary-array/","Longest consecutive 1's")</f>
        <v>Longest consecutive 1's</v>
      </c>
      <c r="B172" s="82" t="s">
        <v>2237</v>
      </c>
      <c r="C172" s="82"/>
      <c r="D172" s="82"/>
      <c r="E172" s="82"/>
      <c r="F172" s="82"/>
      <c r="G172" s="82"/>
      <c r="H172" s="82"/>
      <c r="I172" s="82"/>
      <c r="J172" s="82"/>
      <c r="K172" s="82"/>
      <c r="L172" s="82"/>
      <c r="M172" s="82"/>
      <c r="N172" s="82"/>
      <c r="O172" s="82"/>
      <c r="P172" s="82"/>
      <c r="Q172" s="82"/>
      <c r="R172" s="82"/>
      <c r="S172" s="82"/>
      <c r="T172" s="82"/>
      <c r="U172" s="82"/>
      <c r="V172" s="82"/>
      <c r="W172" s="82"/>
      <c r="X172" s="82"/>
      <c r="Y172" s="82"/>
      <c r="Z172" s="82"/>
    </row>
    <row r="173" spans="1:26">
      <c r="A173" s="91" t="str">
        <f>HYPERLINK("https://leetcode.com/problems/subarray-sum-equals-k/","number of subarrays sum exactly k")</f>
        <v>number of subarrays sum exactly k</v>
      </c>
      <c r="B173" s="82" t="s">
        <v>2238</v>
      </c>
      <c r="C173" s="82"/>
      <c r="D173" s="82"/>
      <c r="E173" s="82"/>
      <c r="F173" s="82"/>
      <c r="G173" s="82"/>
      <c r="H173" s="82"/>
      <c r="I173" s="82"/>
      <c r="J173" s="82"/>
      <c r="K173" s="82"/>
      <c r="L173" s="82"/>
      <c r="M173" s="82"/>
      <c r="N173" s="82"/>
      <c r="O173" s="82"/>
      <c r="P173" s="82"/>
      <c r="Q173" s="82"/>
      <c r="R173" s="82"/>
      <c r="S173" s="82"/>
      <c r="T173" s="82"/>
      <c r="U173" s="82"/>
      <c r="V173" s="82"/>
      <c r="W173" s="82"/>
      <c r="X173" s="82"/>
      <c r="Y173" s="82"/>
      <c r="Z173" s="82"/>
    </row>
    <row r="174" spans="1:26">
      <c r="A174" s="92" t="str">
        <f>HYPERLINK("https://www.geeksforgeeks.org/count-sub-arrays-sum-divisible-k/","Subarray sum Divisible by k")</f>
        <v>Subarray sum Divisible by k</v>
      </c>
      <c r="B174" s="93" t="s">
        <v>2239</v>
      </c>
      <c r="C174" s="93" t="s">
        <v>2240</v>
      </c>
      <c r="D174" s="93"/>
      <c r="E174" s="93"/>
      <c r="F174" s="93"/>
      <c r="G174" s="93"/>
      <c r="H174" s="93"/>
      <c r="I174" s="93"/>
      <c r="J174" s="93"/>
      <c r="K174" s="93"/>
      <c r="L174" s="93"/>
      <c r="M174" s="93"/>
      <c r="N174" s="93"/>
      <c r="O174" s="93"/>
      <c r="P174" s="93"/>
      <c r="Q174" s="93"/>
      <c r="R174" s="93"/>
      <c r="S174" s="93"/>
      <c r="T174" s="93"/>
      <c r="U174" s="93"/>
      <c r="V174" s="93"/>
      <c r="W174" s="93"/>
      <c r="X174" s="93"/>
      <c r="Y174" s="93"/>
      <c r="Z174" s="93"/>
    </row>
    <row r="175" spans="1:26">
      <c r="A175" s="92" t="str">
        <f>HYPERLINK("https://leetcode.com/problems/k-closest-points-to-origin/","K closest point from origin")</f>
        <v>K closest point from origin</v>
      </c>
      <c r="B175" s="93" t="s">
        <v>2241</v>
      </c>
      <c r="C175" s="93" t="s">
        <v>2242</v>
      </c>
      <c r="D175" s="93"/>
      <c r="E175" s="93"/>
      <c r="F175" s="93"/>
      <c r="G175" s="93"/>
      <c r="H175" s="93"/>
      <c r="I175" s="93"/>
      <c r="J175" s="93"/>
      <c r="K175" s="93"/>
      <c r="L175" s="93"/>
      <c r="M175" s="93"/>
      <c r="N175" s="93"/>
      <c r="O175" s="93"/>
      <c r="P175" s="93"/>
      <c r="Q175" s="93"/>
      <c r="R175" s="93"/>
      <c r="S175" s="93"/>
      <c r="T175" s="93"/>
      <c r="U175" s="93"/>
      <c r="V175" s="93"/>
      <c r="W175" s="93"/>
      <c r="X175" s="93"/>
      <c r="Y175" s="93"/>
      <c r="Z175" s="93"/>
    </row>
    <row r="176" spans="1:26">
      <c r="A176" s="92" t="str">
        <f>HYPERLINK("https://www.geeksforgeeks.org/count-subarrays-equal-number-1s-0s/","subarray with equal number of 0 and 1")</f>
        <v>subarray with equal number of 0 and 1</v>
      </c>
      <c r="B176" s="93" t="s">
        <v>2243</v>
      </c>
      <c r="C176" s="93" t="s">
        <v>2244</v>
      </c>
      <c r="D176" s="93"/>
      <c r="E176" s="93"/>
      <c r="F176" s="93"/>
      <c r="G176" s="93"/>
      <c r="H176" s="93"/>
      <c r="I176" s="93"/>
      <c r="J176" s="93"/>
      <c r="K176" s="93"/>
      <c r="L176" s="93"/>
      <c r="M176" s="93"/>
      <c r="N176" s="93"/>
      <c r="O176" s="93"/>
      <c r="P176" s="93"/>
      <c r="Q176" s="93"/>
      <c r="R176" s="93"/>
      <c r="S176" s="93"/>
      <c r="T176" s="93"/>
      <c r="U176" s="93"/>
      <c r="V176" s="93"/>
      <c r="W176" s="93"/>
      <c r="X176" s="93"/>
      <c r="Y176" s="93"/>
      <c r="Z176" s="93"/>
    </row>
    <row r="177" spans="1:26">
      <c r="A177" s="96" t="str">
        <f>HYPERLINK("https://www.geeksforgeeks.org/substring-equal-number-0-1-2/","Substring with equal 0 1 and 2")</f>
        <v>Substring with equal 0 1 and 2</v>
      </c>
      <c r="B177" s="85" t="s">
        <v>2245</v>
      </c>
      <c r="C177" s="85" t="s">
        <v>2246</v>
      </c>
      <c r="D177" s="85"/>
      <c r="E177" s="85"/>
      <c r="F177" s="85"/>
      <c r="G177" s="85"/>
      <c r="H177" s="85"/>
      <c r="I177" s="85"/>
      <c r="J177" s="85"/>
      <c r="K177" s="85"/>
      <c r="L177" s="85"/>
      <c r="M177" s="85"/>
      <c r="N177" s="85"/>
      <c r="O177" s="85"/>
      <c r="P177" s="85"/>
      <c r="Q177" s="85"/>
      <c r="R177" s="85"/>
      <c r="S177" s="85"/>
      <c r="T177" s="85"/>
      <c r="U177" s="85"/>
      <c r="V177" s="85"/>
      <c r="W177" s="85"/>
      <c r="X177" s="85"/>
      <c r="Y177" s="85"/>
      <c r="Z177" s="85"/>
    </row>
    <row r="179" spans="1:26">
      <c r="A179" s="146"/>
    </row>
    <row r="180" spans="1:26">
      <c r="A180" s="96" t="str">
        <f>HYPERLINK("https://leetcode.com/problems/minimum-number-of-refueling-stops/","Minimum number of refueling spots")</f>
        <v>Minimum number of refueling spots</v>
      </c>
      <c r="B180" s="85" t="s">
        <v>2247</v>
      </c>
      <c r="C180" s="85" t="s">
        <v>2248</v>
      </c>
      <c r="D180" s="85"/>
      <c r="E180" s="85"/>
      <c r="F180" s="85"/>
      <c r="G180" s="85"/>
      <c r="H180" s="85"/>
      <c r="I180" s="85"/>
      <c r="J180" s="85"/>
      <c r="K180" s="85"/>
      <c r="L180" s="85"/>
      <c r="M180" s="85"/>
      <c r="N180" s="85"/>
      <c r="O180" s="85"/>
      <c r="P180" s="85"/>
      <c r="Q180" s="85"/>
      <c r="R180" s="85"/>
      <c r="S180" s="85"/>
      <c r="T180" s="85"/>
      <c r="U180" s="85"/>
      <c r="V180" s="85"/>
      <c r="W180" s="85"/>
      <c r="X180" s="85"/>
      <c r="Y180" s="85"/>
      <c r="Z180" s="85"/>
    </row>
    <row r="181" spans="1:26">
      <c r="A181" s="91" t="str">
        <f>HYPERLINK("https://www.geeksforgeeks.org/check-whether-arithmetic-progression-can-formed-given-array/","Check AP sequence")</f>
        <v>Check AP sequence</v>
      </c>
      <c r="B181" s="82" t="s">
        <v>2249</v>
      </c>
      <c r="C181" s="82"/>
      <c r="D181" s="82"/>
      <c r="E181" s="82"/>
      <c r="F181" s="82"/>
      <c r="G181" s="82"/>
      <c r="H181" s="82"/>
      <c r="I181" s="82"/>
      <c r="J181" s="82"/>
      <c r="K181" s="82"/>
      <c r="L181" s="82"/>
      <c r="M181" s="82"/>
      <c r="N181" s="82"/>
      <c r="O181" s="82"/>
      <c r="P181" s="82"/>
      <c r="Q181" s="82"/>
      <c r="R181" s="82"/>
      <c r="S181" s="82"/>
      <c r="T181" s="82"/>
      <c r="U181" s="82"/>
      <c r="V181" s="82"/>
      <c r="W181" s="82"/>
      <c r="X181" s="82"/>
      <c r="Y181" s="82"/>
      <c r="Z181" s="82"/>
    </row>
    <row r="182" spans="1:26">
      <c r="A182" s="147" t="str">
        <f>HYPERLINK("https://leetcode.com/problems/x-of-a-kind-in-a-deck-of-cards/","X of akind in a deck")</f>
        <v>X of akind in a deck</v>
      </c>
      <c r="B182" s="82" t="s">
        <v>2250</v>
      </c>
      <c r="C182" s="82" t="s">
        <v>2251</v>
      </c>
      <c r="D182" s="82"/>
      <c r="E182" s="82"/>
      <c r="F182" s="82"/>
      <c r="G182" s="82"/>
      <c r="H182" s="82"/>
      <c r="I182" s="82"/>
      <c r="J182" s="82"/>
      <c r="K182" s="82"/>
      <c r="L182" s="82"/>
      <c r="M182" s="82"/>
      <c r="N182" s="82"/>
      <c r="O182" s="82"/>
      <c r="P182" s="82"/>
      <c r="Q182" s="82"/>
      <c r="R182" s="82"/>
      <c r="S182" s="82"/>
      <c r="T182" s="82"/>
      <c r="U182" s="82"/>
      <c r="V182" s="82"/>
      <c r="W182" s="82"/>
      <c r="X182" s="82"/>
      <c r="Y182" s="82"/>
      <c r="Z182" s="82"/>
    </row>
    <row r="183" spans="1:26">
      <c r="A183" s="96" t="str">
        <f>HYPERLINK("https://leetcode.com/problems/array-of-doubled-pairs/","Array of doubled Pair")</f>
        <v>Array of doubled Pair</v>
      </c>
      <c r="B183" s="85" t="s">
        <v>2252</v>
      </c>
      <c r="C183" s="85" t="s">
        <v>2253</v>
      </c>
      <c r="D183" s="85"/>
      <c r="E183" s="85"/>
      <c r="F183" s="85"/>
      <c r="G183" s="85"/>
      <c r="H183" s="85"/>
      <c r="I183" s="85"/>
      <c r="J183" s="85"/>
      <c r="K183" s="85"/>
      <c r="L183" s="85"/>
      <c r="M183" s="85"/>
      <c r="N183" s="85"/>
      <c r="O183" s="85"/>
      <c r="P183" s="85"/>
      <c r="Q183" s="85"/>
      <c r="R183" s="85"/>
      <c r="S183" s="85"/>
      <c r="T183" s="85"/>
      <c r="U183" s="85"/>
      <c r="V183" s="85"/>
      <c r="W183" s="85"/>
      <c r="X183" s="85"/>
      <c r="Y183" s="85"/>
      <c r="Z183" s="85"/>
    </row>
    <row r="184" spans="1:26">
      <c r="A184" s="92" t="str">
        <f>HYPERLINK("https://practice.geeksforgeeks.org/problems/morning-assembly/0","Morning Assembly")</f>
        <v>Morning Assembly</v>
      </c>
      <c r="B184" s="93" t="s">
        <v>2254</v>
      </c>
      <c r="C184" s="93" t="s">
        <v>2255</v>
      </c>
      <c r="D184" s="93"/>
      <c r="E184" s="93"/>
      <c r="F184" s="93"/>
      <c r="G184" s="93"/>
      <c r="H184" s="93"/>
      <c r="I184" s="93"/>
      <c r="J184" s="93"/>
      <c r="K184" s="93"/>
      <c r="L184" s="93"/>
      <c r="M184" s="93"/>
      <c r="N184" s="93"/>
      <c r="O184" s="93"/>
      <c r="P184" s="93"/>
      <c r="Q184" s="93"/>
      <c r="R184" s="93"/>
      <c r="S184" s="93"/>
      <c r="T184" s="93"/>
      <c r="U184" s="93"/>
      <c r="V184" s="93"/>
      <c r="W184" s="93"/>
      <c r="X184" s="93"/>
      <c r="Y184" s="93"/>
      <c r="Z184" s="93"/>
    </row>
    <row r="185" spans="1:26">
      <c r="A185" s="91" t="str">
        <f>HYPERLINK("https://leetcode.com/problems/longest-consecutive-sequence/","Longest consecutive sequence")</f>
        <v>Longest consecutive sequence</v>
      </c>
      <c r="B185" s="82" t="s">
        <v>2256</v>
      </c>
      <c r="C185" s="82" t="s">
        <v>2257</v>
      </c>
      <c r="D185" s="82"/>
      <c r="E185" s="82"/>
      <c r="F185" s="82"/>
      <c r="G185" s="82"/>
      <c r="H185" s="82"/>
      <c r="I185" s="82"/>
      <c r="J185" s="82"/>
      <c r="K185" s="82"/>
      <c r="L185" s="82"/>
      <c r="M185" s="82"/>
      <c r="N185" s="82"/>
      <c r="O185" s="82"/>
      <c r="P185" s="82"/>
      <c r="Q185" s="82"/>
      <c r="R185" s="82"/>
      <c r="S185" s="82"/>
      <c r="T185" s="82"/>
      <c r="U185" s="82"/>
      <c r="V185" s="82"/>
      <c r="W185" s="82"/>
      <c r="X185" s="82"/>
      <c r="Y185" s="82"/>
      <c r="Z185" s="82"/>
    </row>
    <row r="186" spans="1:26">
      <c r="A186" s="92" t="str">
        <f>HYPERLINK("https://leetcode.com/problems/brick-wall/","Brick wall")</f>
        <v>Brick wall</v>
      </c>
      <c r="B186" s="93"/>
      <c r="C186" s="93"/>
      <c r="D186" s="93"/>
      <c r="E186" s="93"/>
      <c r="F186" s="93"/>
      <c r="G186" s="93"/>
      <c r="H186" s="93"/>
      <c r="I186" s="93"/>
      <c r="J186" s="93"/>
      <c r="K186" s="93"/>
      <c r="L186" s="93"/>
      <c r="M186" s="93"/>
      <c r="N186" s="93"/>
      <c r="O186" s="93"/>
      <c r="P186" s="93"/>
      <c r="Q186" s="93"/>
      <c r="R186" s="93"/>
      <c r="S186" s="93"/>
      <c r="T186" s="93"/>
      <c r="U186" s="93"/>
      <c r="V186" s="93"/>
      <c r="W186" s="93"/>
      <c r="X186" s="93"/>
      <c r="Y186" s="93"/>
      <c r="Z186" s="93"/>
    </row>
    <row r="187" spans="1:26">
      <c r="A187" s="91" t="str">
        <f>HYPERLINK("https://leetcode.com/problems/isomorphic-strings/","Isomorphic string")</f>
        <v>Isomorphic string</v>
      </c>
      <c r="B187" s="82" t="s">
        <v>2258</v>
      </c>
      <c r="C187" s="82"/>
      <c r="D187" s="82"/>
      <c r="E187" s="82"/>
      <c r="F187" s="82"/>
      <c r="G187" s="82"/>
      <c r="H187" s="82"/>
      <c r="I187" s="82"/>
      <c r="J187" s="82"/>
      <c r="K187" s="82"/>
      <c r="L187" s="82"/>
      <c r="M187" s="82"/>
      <c r="N187" s="82"/>
      <c r="O187" s="82"/>
      <c r="P187" s="82"/>
      <c r="Q187" s="82"/>
      <c r="R187" s="82"/>
      <c r="S187" s="82"/>
      <c r="T187" s="82"/>
      <c r="U187" s="82"/>
      <c r="V187" s="82"/>
      <c r="W187" s="82"/>
      <c r="X187" s="82"/>
      <c r="Y187" s="82"/>
      <c r="Z187" s="82"/>
    </row>
    <row r="188" spans="1:26">
      <c r="A188" s="94"/>
      <c r="B188" s="95"/>
      <c r="C188" s="94"/>
      <c r="D188" s="95"/>
      <c r="E188" s="95"/>
      <c r="F188" s="95"/>
      <c r="G188" s="95"/>
      <c r="H188" s="95"/>
      <c r="I188" s="95"/>
      <c r="J188" s="95"/>
      <c r="K188" s="95"/>
      <c r="L188" s="95"/>
      <c r="M188" s="95"/>
      <c r="N188" s="95"/>
      <c r="O188" s="95"/>
      <c r="P188" s="95"/>
      <c r="Q188" s="95"/>
      <c r="R188" s="95"/>
      <c r="S188" s="95"/>
      <c r="T188" s="95"/>
      <c r="U188" s="95"/>
      <c r="V188" s="95"/>
      <c r="W188" s="95"/>
      <c r="X188" s="95"/>
      <c r="Y188" s="95"/>
      <c r="Z188" s="95"/>
    </row>
    <row r="189" spans="1:26">
      <c r="A189" s="148"/>
      <c r="B189" s="149"/>
      <c r="C189" s="149"/>
      <c r="D189" s="149"/>
      <c r="E189" s="95"/>
      <c r="F189" s="95"/>
      <c r="G189" s="95"/>
      <c r="H189" s="95"/>
      <c r="I189" s="95"/>
      <c r="J189" s="95"/>
      <c r="K189" s="95"/>
      <c r="L189" s="95"/>
      <c r="M189" s="95"/>
      <c r="N189" s="95"/>
      <c r="O189" s="95"/>
      <c r="P189" s="95"/>
      <c r="Q189" s="95"/>
      <c r="R189" s="95"/>
      <c r="S189" s="95"/>
      <c r="T189" s="95"/>
      <c r="U189" s="95"/>
      <c r="V189" s="95"/>
      <c r="W189" s="95"/>
      <c r="X189" s="95"/>
      <c r="Y189" s="95"/>
      <c r="Z189" s="95"/>
    </row>
    <row r="190" spans="1:26">
      <c r="A190" s="108"/>
      <c r="B190" s="95"/>
      <c r="C190" s="95"/>
      <c r="D190" s="95"/>
      <c r="E190" s="95"/>
      <c r="F190" s="95"/>
      <c r="G190" s="95"/>
      <c r="H190" s="95"/>
      <c r="I190" s="95"/>
      <c r="J190" s="95"/>
      <c r="K190" s="95"/>
      <c r="L190" s="95"/>
      <c r="M190" s="95"/>
      <c r="N190" s="95"/>
      <c r="O190" s="95"/>
      <c r="P190" s="95"/>
      <c r="Q190" s="95"/>
      <c r="R190" s="95"/>
      <c r="S190" s="95"/>
      <c r="T190" s="95"/>
      <c r="U190" s="95"/>
      <c r="V190" s="95"/>
      <c r="W190" s="95"/>
      <c r="X190" s="95"/>
      <c r="Y190" s="95"/>
      <c r="Z190" s="95"/>
    </row>
    <row r="191" spans="1:26">
      <c r="A191" s="96" t="str">
        <f>HYPERLINK("https://leetcode.com/problems/grid-illumination/","Grid illumination")</f>
        <v>Grid illumination</v>
      </c>
      <c r="B191" s="85" t="s">
        <v>2259</v>
      </c>
      <c r="C191" s="85" t="s">
        <v>2260</v>
      </c>
      <c r="D191" s="85"/>
      <c r="E191" s="85"/>
      <c r="F191" s="85"/>
      <c r="G191" s="85"/>
      <c r="H191" s="85"/>
      <c r="I191" s="85"/>
      <c r="J191" s="85"/>
      <c r="K191" s="85"/>
      <c r="L191" s="85"/>
      <c r="M191" s="85"/>
      <c r="N191" s="85"/>
      <c r="O191" s="85"/>
      <c r="P191" s="85"/>
      <c r="Q191" s="85"/>
      <c r="R191" s="85"/>
      <c r="S191" s="85"/>
      <c r="T191" s="85"/>
      <c r="U191" s="85"/>
      <c r="V191" s="85"/>
      <c r="W191" s="85"/>
      <c r="X191" s="85"/>
      <c r="Y191" s="85"/>
      <c r="Z191" s="85"/>
    </row>
    <row r="192" spans="1:26">
      <c r="A192" s="150" t="str">
        <f>HYPERLINK("https://www.geeksforgeeks.org/rearrange-characters-string-no-two-adjacent/","rearrange character string such that no two are same")</f>
        <v>rearrange character string such that no two are same</v>
      </c>
      <c r="B192" s="118" t="s">
        <v>2261</v>
      </c>
      <c r="C192" s="118" t="s">
        <v>2262</v>
      </c>
      <c r="D192" s="118"/>
      <c r="E192" s="118"/>
      <c r="F192" s="118"/>
      <c r="G192" s="118"/>
      <c r="H192" s="118"/>
      <c r="I192" s="118"/>
      <c r="J192" s="118"/>
      <c r="K192" s="118"/>
      <c r="L192" s="118"/>
      <c r="M192" s="118"/>
      <c r="N192" s="118"/>
      <c r="O192" s="118"/>
      <c r="P192" s="118"/>
      <c r="Q192" s="118"/>
      <c r="R192" s="118"/>
      <c r="S192" s="118"/>
      <c r="T192" s="118"/>
      <c r="U192" s="118"/>
      <c r="V192" s="118"/>
      <c r="W192" s="85"/>
      <c r="X192" s="85"/>
      <c r="Y192" s="85"/>
      <c r="Z192" s="85"/>
    </row>
    <row r="193" spans="1:26">
      <c r="A193" s="91" t="str">
        <f>HYPERLINK("https://leetcode.com/problems/island-perimeter/","Island perimeter")</f>
        <v>Island perimeter</v>
      </c>
      <c r="B193" s="82" t="s">
        <v>2263</v>
      </c>
      <c r="C193" s="82"/>
      <c r="D193" s="82"/>
      <c r="E193" s="82"/>
      <c r="F193" s="82"/>
      <c r="G193" s="82"/>
      <c r="H193" s="82"/>
      <c r="I193" s="82"/>
      <c r="J193" s="82"/>
      <c r="K193" s="82"/>
      <c r="L193" s="82"/>
      <c r="M193" s="82"/>
      <c r="N193" s="82"/>
      <c r="O193" s="82"/>
      <c r="P193" s="82"/>
      <c r="Q193" s="82"/>
      <c r="R193" s="82"/>
      <c r="S193" s="82"/>
      <c r="T193" s="82"/>
      <c r="U193" s="82"/>
      <c r="V193" s="82"/>
      <c r="W193" s="82"/>
      <c r="X193" s="82"/>
      <c r="Y193" s="82"/>
      <c r="Z193" s="82"/>
    </row>
    <row r="194" spans="1:26">
      <c r="A194" s="151" t="str">
        <f>HYPERLINK("https://leetcode.com/problems/maximum-frequency-stack/","max frequency stack")</f>
        <v>max frequency stack</v>
      </c>
      <c r="B194" s="85" t="s">
        <v>2264</v>
      </c>
      <c r="C194" s="118" t="s">
        <v>2265</v>
      </c>
      <c r="D194" s="118"/>
      <c r="E194" s="85"/>
      <c r="F194" s="85"/>
      <c r="G194" s="85"/>
      <c r="H194" s="85"/>
      <c r="I194" s="85"/>
      <c r="J194" s="85"/>
      <c r="K194" s="85"/>
      <c r="L194" s="85"/>
      <c r="M194" s="85"/>
      <c r="N194" s="85"/>
      <c r="O194" s="85"/>
      <c r="P194" s="85"/>
      <c r="Q194" s="85"/>
      <c r="R194" s="85"/>
      <c r="S194" s="85"/>
      <c r="T194" s="85"/>
      <c r="U194" s="85"/>
      <c r="V194" s="85"/>
      <c r="W194" s="85"/>
      <c r="X194" s="85"/>
      <c r="Y194" s="85"/>
      <c r="Z194" s="85"/>
    </row>
    <row r="195" spans="1:26">
      <c r="A195" s="92" t="str">
        <f>HYPERLINK("https://www.geeksforgeeks.org/length-largest-subarray-contiguous-elements-set-1/","length of largest subarray with continuous element")</f>
        <v>length of largest subarray with continuous element</v>
      </c>
      <c r="B195" s="124" t="s">
        <v>2266</v>
      </c>
      <c r="C195" s="145"/>
      <c r="D195" s="124"/>
      <c r="E195" s="93"/>
      <c r="F195" s="93"/>
      <c r="G195" s="93"/>
      <c r="H195" s="93"/>
      <c r="I195" s="93"/>
      <c r="J195" s="93"/>
      <c r="K195" s="93"/>
      <c r="L195" s="93"/>
      <c r="M195" s="93"/>
      <c r="N195" s="93"/>
      <c r="O195" s="93"/>
      <c r="P195" s="93"/>
      <c r="Q195" s="93"/>
      <c r="R195" s="93"/>
      <c r="S195" s="93"/>
      <c r="T195" s="93"/>
      <c r="U195" s="93"/>
      <c r="V195" s="93"/>
      <c r="W195" s="93"/>
      <c r="X195" s="93"/>
      <c r="Y195" s="93"/>
      <c r="Z195" s="93"/>
    </row>
    <row r="196" spans="1:26">
      <c r="A196" s="92" t="str">
        <f>HYPERLINK("https://www.geeksforgeeks.org/length-largest-subarray-contiguous-elements-set-2/","length of largest subarray with cont element 2")</f>
        <v>length of largest subarray with cont element 2</v>
      </c>
      <c r="B196" s="93" t="s">
        <v>2267</v>
      </c>
      <c r="C196" s="93"/>
      <c r="D196" s="93"/>
      <c r="E196" s="93"/>
      <c r="F196" s="93"/>
      <c r="G196" s="93"/>
      <c r="H196" s="93"/>
      <c r="I196" s="93"/>
      <c r="J196" s="93"/>
      <c r="K196" s="93"/>
      <c r="L196" s="93"/>
      <c r="M196" s="93"/>
      <c r="N196" s="93"/>
      <c r="O196" s="93"/>
      <c r="P196" s="93"/>
      <c r="Q196" s="93"/>
      <c r="R196" s="93"/>
      <c r="S196" s="93"/>
      <c r="T196" s="93"/>
      <c r="U196" s="93"/>
      <c r="V196" s="93"/>
      <c r="W196" s="93"/>
      <c r="X196" s="93"/>
      <c r="Y196" s="93"/>
      <c r="Z196" s="93"/>
    </row>
    <row r="197" spans="1:26">
      <c r="A197" s="96" t="str">
        <f>HYPERLINK("https://leetcode.com/problems/sliding-window-maximum/","Sliding window maximum")</f>
        <v>Sliding window maximum</v>
      </c>
      <c r="B197" s="85" t="s">
        <v>2268</v>
      </c>
      <c r="C197" s="85"/>
      <c r="D197" s="85"/>
      <c r="E197" s="85"/>
      <c r="F197" s="85"/>
      <c r="G197" s="85"/>
      <c r="H197" s="85"/>
      <c r="I197" s="85"/>
      <c r="J197" s="85"/>
      <c r="K197" s="85"/>
      <c r="L197" s="85"/>
      <c r="M197" s="85"/>
      <c r="N197" s="85"/>
      <c r="O197" s="85"/>
      <c r="P197" s="85"/>
      <c r="Q197" s="85"/>
      <c r="R197" s="85"/>
      <c r="S197" s="85"/>
      <c r="T197" s="85"/>
      <c r="U197" s="85"/>
      <c r="V197" s="85"/>
      <c r="W197" s="85"/>
      <c r="X197" s="85"/>
      <c r="Y197" s="85"/>
      <c r="Z197" s="85"/>
    </row>
    <row r="198" spans="1:26">
      <c r="A198" s="152" t="str">
        <f>HYPERLINK("https://leetcode.com/problems/trapping-rain-water/","trapping rain water")</f>
        <v>trapping rain water</v>
      </c>
      <c r="B198" s="131" t="s">
        <v>2269</v>
      </c>
      <c r="C198" s="131"/>
      <c r="D198" s="131"/>
      <c r="E198" s="131"/>
      <c r="F198" s="131"/>
      <c r="G198" s="131"/>
      <c r="H198" s="131"/>
      <c r="I198" s="131"/>
      <c r="J198" s="131"/>
      <c r="K198" s="131"/>
      <c r="L198" s="131"/>
      <c r="M198" s="131"/>
      <c r="N198" s="131"/>
      <c r="O198" s="131"/>
      <c r="P198" s="131"/>
      <c r="Q198" s="131"/>
      <c r="R198" s="131"/>
      <c r="S198" s="131"/>
      <c r="T198" s="131"/>
      <c r="U198" s="131"/>
      <c r="V198" s="131"/>
      <c r="W198" s="82"/>
      <c r="X198" s="82"/>
      <c r="Y198" s="82"/>
      <c r="Z198" s="82"/>
    </row>
    <row r="199" spans="1:26">
      <c r="A199" s="115"/>
      <c r="B199" s="116"/>
      <c r="C199" s="116"/>
      <c r="D199" s="116"/>
      <c r="E199" s="95"/>
      <c r="F199" s="95"/>
      <c r="G199" s="95"/>
      <c r="H199" s="95"/>
      <c r="I199" s="95"/>
      <c r="J199" s="95"/>
      <c r="K199" s="95"/>
      <c r="L199" s="95"/>
      <c r="M199" s="95"/>
      <c r="N199" s="95"/>
      <c r="O199" s="95"/>
      <c r="P199" s="95"/>
      <c r="Q199" s="95"/>
      <c r="R199" s="95"/>
      <c r="S199" s="95"/>
      <c r="T199" s="95"/>
      <c r="U199" s="95"/>
      <c r="V199" s="95"/>
      <c r="W199" s="95"/>
      <c r="X199" s="95"/>
      <c r="Y199" s="95"/>
      <c r="Z199" s="95"/>
    </row>
    <row r="200" spans="1:26">
      <c r="A200" s="115"/>
      <c r="B200" s="116"/>
      <c r="C200" s="116"/>
      <c r="D200" s="116"/>
      <c r="E200" s="95"/>
      <c r="F200" s="95"/>
      <c r="G200" s="95"/>
      <c r="H200" s="95"/>
      <c r="I200" s="95"/>
      <c r="J200" s="95"/>
      <c r="K200" s="95"/>
      <c r="L200" s="95"/>
      <c r="M200" s="95"/>
      <c r="N200" s="95"/>
      <c r="O200" s="95"/>
      <c r="P200" s="95"/>
      <c r="Q200" s="95"/>
      <c r="R200" s="95"/>
      <c r="S200" s="95"/>
      <c r="T200" s="95"/>
      <c r="U200" s="95"/>
      <c r="V200" s="95"/>
      <c r="W200" s="95"/>
      <c r="X200" s="95"/>
      <c r="Y200" s="95"/>
      <c r="Z200" s="95"/>
    </row>
    <row r="201" spans="1:26">
      <c r="A201" s="153"/>
      <c r="B201" s="116"/>
      <c r="C201" s="116"/>
      <c r="D201" s="116"/>
      <c r="E201" s="95"/>
      <c r="F201" s="95"/>
      <c r="G201" s="95"/>
      <c r="H201" s="95"/>
      <c r="I201" s="95"/>
      <c r="J201" s="95"/>
      <c r="K201" s="95"/>
      <c r="L201" s="95"/>
      <c r="M201" s="95"/>
      <c r="N201" s="95"/>
      <c r="O201" s="95"/>
      <c r="P201" s="95"/>
      <c r="Q201" s="95"/>
      <c r="R201" s="95"/>
      <c r="S201" s="95"/>
      <c r="T201" s="95"/>
      <c r="U201" s="95"/>
      <c r="V201" s="95"/>
      <c r="W201" s="95"/>
      <c r="X201" s="95"/>
      <c r="Y201" s="95"/>
      <c r="Z201" s="95"/>
    </row>
    <row r="202" spans="1:26">
      <c r="A202" s="154" t="s">
        <v>2270</v>
      </c>
      <c r="B202" s="116" t="s">
        <v>2271</v>
      </c>
      <c r="C202" s="116"/>
      <c r="D202" s="116"/>
      <c r="E202" s="95"/>
      <c r="F202" s="95"/>
      <c r="G202" s="95"/>
      <c r="H202" s="95"/>
      <c r="I202" s="95"/>
      <c r="J202" s="95"/>
      <c r="K202" s="95"/>
      <c r="L202" s="95"/>
      <c r="M202" s="95"/>
      <c r="N202" s="95"/>
      <c r="O202" s="95"/>
      <c r="P202" s="95"/>
      <c r="Q202" s="95"/>
      <c r="R202" s="95"/>
      <c r="S202" s="95"/>
      <c r="T202" s="95"/>
      <c r="U202" s="95"/>
      <c r="V202" s="95"/>
      <c r="W202" s="95"/>
      <c r="X202" s="95"/>
      <c r="Y202" s="95"/>
      <c r="Z202" s="95"/>
    </row>
    <row r="203" spans="1:26">
      <c r="A203" s="92" t="s">
        <v>2272</v>
      </c>
      <c r="B203" s="93" t="s">
        <v>2272</v>
      </c>
      <c r="C203" s="93"/>
      <c r="D203" s="93"/>
      <c r="E203" s="93"/>
      <c r="F203" s="93"/>
      <c r="G203" s="93"/>
      <c r="H203" s="93"/>
      <c r="I203" s="93"/>
      <c r="J203" s="93"/>
      <c r="K203" s="93"/>
      <c r="L203" s="93"/>
      <c r="M203" s="93"/>
      <c r="N203" s="93"/>
      <c r="O203" s="93"/>
      <c r="P203" s="93"/>
      <c r="Q203" s="93"/>
      <c r="R203" s="93"/>
      <c r="S203" s="93"/>
      <c r="T203" s="93"/>
      <c r="U203" s="93"/>
      <c r="V203" s="93"/>
      <c r="W203" s="93"/>
      <c r="X203" s="93"/>
      <c r="Y203" s="93"/>
      <c r="Z203" s="93"/>
    </row>
    <row r="204" spans="1:26">
      <c r="A204" s="91" t="str">
        <f>HYPERLINK("https://leetcode.com/problems/kth-smallest-element-in-a-sorted-matrix/","Kth smallest element in sorted 2d matrix")</f>
        <v>Kth smallest element in sorted 2d matrix</v>
      </c>
      <c r="B204" s="82" t="s">
        <v>2273</v>
      </c>
      <c r="C204" s="82"/>
      <c r="D204" s="82"/>
      <c r="E204" s="82"/>
      <c r="F204" s="82"/>
      <c r="G204" s="82"/>
      <c r="H204" s="82"/>
      <c r="I204" s="82"/>
      <c r="J204" s="82"/>
      <c r="K204" s="82"/>
      <c r="L204" s="82"/>
      <c r="M204" s="82"/>
      <c r="N204" s="82"/>
      <c r="O204" s="82"/>
      <c r="P204" s="82"/>
      <c r="Q204" s="82"/>
      <c r="R204" s="82"/>
      <c r="S204" s="82"/>
      <c r="T204" s="82"/>
      <c r="U204" s="82"/>
      <c r="V204" s="82"/>
      <c r="W204" s="82"/>
      <c r="X204" s="82"/>
      <c r="Y204" s="82"/>
      <c r="Z204" s="82"/>
    </row>
    <row r="205" spans="1:26">
      <c r="A205" s="91" t="str">
        <f>HYPERLINK("https://leetcode.com/problems/k-th-smallest-prime-fraction/","Kth smallest prime fraction")</f>
        <v>Kth smallest prime fraction</v>
      </c>
      <c r="B205" s="82" t="s">
        <v>2274</v>
      </c>
      <c r="C205" s="82"/>
      <c r="D205" s="82"/>
      <c r="E205" s="82"/>
      <c r="F205" s="82"/>
      <c r="G205" s="82"/>
      <c r="H205" s="82"/>
      <c r="I205" s="82"/>
      <c r="J205" s="82"/>
      <c r="K205" s="82"/>
      <c r="L205" s="82"/>
      <c r="M205" s="82"/>
      <c r="N205" s="82"/>
      <c r="O205" s="82"/>
      <c r="P205" s="82"/>
      <c r="Q205" s="82"/>
      <c r="R205" s="82"/>
      <c r="S205" s="82"/>
      <c r="T205" s="82"/>
      <c r="U205" s="82"/>
      <c r="V205" s="82"/>
      <c r="W205" s="82"/>
      <c r="X205" s="82"/>
      <c r="Y205" s="82"/>
      <c r="Z205" s="82"/>
    </row>
    <row r="206" spans="1:26">
      <c r="A206" s="96" t="str">
        <f>HYPERLINK("https://leetcode.com/problems/bulb-switcher/","bulb switcher")</f>
        <v>bulb switcher</v>
      </c>
      <c r="B206" s="85" t="s">
        <v>2275</v>
      </c>
      <c r="C206" s="85" t="s">
        <v>2276</v>
      </c>
      <c r="D206" s="85"/>
      <c r="E206" s="85"/>
      <c r="F206" s="85"/>
      <c r="G206" s="85"/>
      <c r="H206" s="85"/>
      <c r="I206" s="85"/>
      <c r="J206" s="85"/>
      <c r="K206" s="85"/>
      <c r="L206" s="85"/>
      <c r="M206" s="85"/>
      <c r="N206" s="85"/>
      <c r="O206" s="85"/>
      <c r="P206" s="85"/>
      <c r="Q206" s="85"/>
      <c r="R206" s="85"/>
      <c r="S206" s="85"/>
      <c r="T206" s="85"/>
      <c r="U206" s="85"/>
      <c r="V206" s="85"/>
      <c r="W206" s="85"/>
      <c r="X206" s="85"/>
      <c r="Y206" s="85"/>
      <c r="Z206" s="85"/>
    </row>
    <row r="207" spans="1:26">
      <c r="A207" s="91" t="str">
        <f>HYPERLINK("https://www.geeksforgeeks.org/count-pairs-in-array-whose-sum-is-divisible-by-k/","Count Pair whose sum is divisible by k")</f>
        <v>Count Pair whose sum is divisible by k</v>
      </c>
      <c r="B207" s="82" t="s">
        <v>2277</v>
      </c>
      <c r="C207" s="82"/>
      <c r="D207" s="82"/>
      <c r="E207" s="82"/>
      <c r="F207" s="82"/>
      <c r="G207" s="82"/>
      <c r="H207" s="82"/>
      <c r="I207" s="82"/>
      <c r="J207" s="82"/>
      <c r="K207" s="82"/>
      <c r="L207" s="82"/>
      <c r="M207" s="82"/>
      <c r="N207" s="82"/>
      <c r="O207" s="82"/>
      <c r="P207" s="82"/>
      <c r="Q207" s="82"/>
      <c r="R207" s="82"/>
      <c r="S207" s="82"/>
      <c r="T207" s="82"/>
      <c r="U207" s="82"/>
      <c r="V207" s="82"/>
      <c r="W207" s="82"/>
      <c r="X207" s="82"/>
      <c r="Y207" s="82"/>
      <c r="Z207" s="82"/>
    </row>
    <row r="208" spans="1:26">
      <c r="A208" s="94" t="str">
        <f>HYPERLINK("https://leetcode.com/problems/employee-free-time/","Employee Free time")</f>
        <v>Employee Free time</v>
      </c>
      <c r="B208" s="95" t="s">
        <v>2278</v>
      </c>
      <c r="C208" s="95"/>
      <c r="D208" s="95"/>
      <c r="E208" s="95"/>
      <c r="F208" s="95"/>
      <c r="G208" s="95"/>
      <c r="H208" s="95"/>
      <c r="I208" s="95"/>
      <c r="J208" s="95"/>
      <c r="K208" s="95"/>
      <c r="L208" s="95"/>
      <c r="M208" s="95"/>
      <c r="N208" s="95"/>
      <c r="O208" s="95"/>
      <c r="P208" s="95"/>
      <c r="Q208" s="95"/>
      <c r="R208" s="95"/>
      <c r="S208" s="95"/>
      <c r="T208" s="95"/>
      <c r="U208" s="95"/>
      <c r="V208" s="95"/>
      <c r="W208" s="95"/>
      <c r="X208" s="95"/>
      <c r="Y208" s="95"/>
      <c r="Z208" s="95"/>
    </row>
    <row r="209" spans="1:26">
      <c r="A209" s="94"/>
      <c r="B209" s="95"/>
      <c r="C209" s="95"/>
      <c r="D209" s="95"/>
      <c r="E209" s="95"/>
      <c r="F209" s="95"/>
      <c r="G209" s="95"/>
      <c r="H209" s="95"/>
      <c r="I209" s="95"/>
      <c r="J209" s="95"/>
      <c r="K209" s="95"/>
      <c r="L209" s="95"/>
      <c r="M209" s="95"/>
      <c r="N209" s="95"/>
      <c r="O209" s="95"/>
      <c r="P209" s="95"/>
      <c r="Q209" s="95"/>
      <c r="R209" s="95"/>
      <c r="S209" s="95"/>
      <c r="T209" s="95"/>
      <c r="U209" s="95"/>
      <c r="V209" s="95"/>
      <c r="W209" s="95"/>
      <c r="X209" s="95"/>
      <c r="Y209" s="95"/>
      <c r="Z209" s="95"/>
    </row>
    <row r="210" spans="1:26">
      <c r="A210" s="94"/>
      <c r="B210" s="95"/>
      <c r="C210" s="95"/>
      <c r="D210" s="95"/>
      <c r="E210" s="95"/>
      <c r="F210" s="95"/>
      <c r="G210" s="95"/>
      <c r="H210" s="95"/>
      <c r="I210" s="95"/>
      <c r="J210" s="95"/>
      <c r="K210" s="95"/>
      <c r="L210" s="95"/>
      <c r="M210" s="95"/>
      <c r="N210" s="95"/>
      <c r="O210" s="95"/>
      <c r="P210" s="95"/>
      <c r="Q210" s="95"/>
      <c r="R210" s="95"/>
      <c r="S210" s="95"/>
      <c r="T210" s="95"/>
      <c r="U210" s="95"/>
      <c r="V210" s="95"/>
      <c r="W210" s="95"/>
      <c r="X210" s="95"/>
      <c r="Y210" s="95"/>
      <c r="Z210" s="95"/>
    </row>
    <row r="211" spans="1:26">
      <c r="A211" s="101"/>
      <c r="B211" s="95"/>
      <c r="C211" s="95"/>
      <c r="D211" s="95"/>
      <c r="E211" s="95"/>
      <c r="F211" s="95"/>
      <c r="G211" s="95"/>
      <c r="H211" s="95"/>
      <c r="I211" s="95"/>
      <c r="J211" s="95"/>
      <c r="K211" s="95"/>
      <c r="L211" s="95"/>
      <c r="M211" s="95"/>
      <c r="N211" s="95"/>
      <c r="O211" s="95"/>
      <c r="P211" s="95"/>
      <c r="Q211" s="95"/>
      <c r="R211" s="95"/>
      <c r="S211" s="95"/>
      <c r="T211" s="95"/>
      <c r="U211" s="95"/>
      <c r="V211" s="95"/>
      <c r="W211" s="95"/>
      <c r="X211" s="95"/>
      <c r="Y211" s="95"/>
      <c r="Z211" s="95"/>
    </row>
    <row r="212" spans="1:26">
      <c r="A212" s="152" t="str">
        <f>HYPERLINK("https://practice.geeksforgeeks.org/problems/pairs-of-non-coinciding-points/0","Pairs of coinciding points")</f>
        <v>Pairs of coinciding points</v>
      </c>
      <c r="B212" s="131" t="s">
        <v>2279</v>
      </c>
      <c r="C212" s="131"/>
      <c r="D212" s="131"/>
      <c r="E212" s="131"/>
      <c r="F212" s="131"/>
      <c r="G212" s="82"/>
      <c r="H212" s="82"/>
      <c r="I212" s="82"/>
      <c r="J212" s="82"/>
      <c r="K212" s="82"/>
      <c r="L212" s="82"/>
      <c r="M212" s="82"/>
      <c r="N212" s="82"/>
      <c r="O212" s="82"/>
      <c r="P212" s="82"/>
      <c r="Q212" s="82"/>
      <c r="R212" s="82"/>
      <c r="S212" s="82"/>
      <c r="T212" s="82"/>
      <c r="U212" s="82"/>
      <c r="V212" s="82"/>
      <c r="W212" s="82"/>
      <c r="X212" s="82"/>
      <c r="Y212" s="82"/>
      <c r="Z212" s="82"/>
    </row>
    <row r="213" spans="1:26">
      <c r="A213" s="103" t="str">
        <f>HYPERLINK("https://www.geeksforgeeks.org/find-smallest-number-whose-digits-multiply-given-number-n/","smallest number whose digit mult to given no.")</f>
        <v>smallest number whose digit mult to given no.</v>
      </c>
      <c r="B213" s="104" t="s">
        <v>2280</v>
      </c>
      <c r="C213" s="104" t="s">
        <v>2281</v>
      </c>
      <c r="D213" s="104"/>
      <c r="E213" s="104"/>
      <c r="F213" s="104"/>
      <c r="G213" s="104"/>
      <c r="H213" s="104"/>
      <c r="I213" s="104"/>
      <c r="J213" s="104"/>
      <c r="K213" s="104"/>
      <c r="L213" s="104"/>
      <c r="M213" s="104"/>
      <c r="N213" s="104"/>
      <c r="O213" s="104"/>
      <c r="P213" s="104"/>
      <c r="Q213" s="104"/>
      <c r="R213" s="104"/>
      <c r="S213" s="104"/>
      <c r="T213" s="104"/>
      <c r="U213" s="104"/>
      <c r="V213" s="104"/>
      <c r="W213" s="104"/>
      <c r="X213" s="104"/>
      <c r="Y213" s="104"/>
      <c r="Z213" s="104"/>
    </row>
    <row r="214" spans="1:26">
      <c r="A214" s="96" t="str">
        <f>HYPERLINK("https://www.geeksforgeeks.org/check-if-frequency-of-all-characters-can-become-same-by-one-removal/","same frequency after one removal")</f>
        <v>same frequency after one removal</v>
      </c>
      <c r="B214" s="85" t="s">
        <v>2282</v>
      </c>
      <c r="C214" s="85"/>
      <c r="D214" s="85"/>
      <c r="E214" s="85"/>
      <c r="F214" s="85"/>
      <c r="G214" s="85"/>
      <c r="H214" s="85"/>
      <c r="I214" s="85"/>
      <c r="J214" s="85"/>
      <c r="K214" s="85"/>
      <c r="L214" s="85"/>
      <c r="M214" s="85"/>
      <c r="N214" s="85"/>
      <c r="O214" s="85"/>
      <c r="P214" s="85"/>
      <c r="Q214" s="85"/>
      <c r="R214" s="85"/>
      <c r="S214" s="85"/>
      <c r="T214" s="85"/>
      <c r="U214" s="85"/>
      <c r="V214" s="85"/>
      <c r="W214" s="85"/>
      <c r="X214" s="85"/>
      <c r="Y214" s="85"/>
      <c r="Z214" s="85"/>
    </row>
    <row r="215" spans="1:26">
      <c r="A215" s="155" t="str">
        <f>HYPERLINK("https://practice.geeksforgeeks.org/problems/a-simple-fraction/0","A simple fraction")</f>
        <v>A simple fraction</v>
      </c>
      <c r="B215" s="124" t="s">
        <v>2283</v>
      </c>
      <c r="C215" s="124"/>
      <c r="D215" s="124"/>
      <c r="E215" s="93"/>
      <c r="F215" s="93"/>
      <c r="G215" s="93"/>
      <c r="H215" s="93"/>
      <c r="I215" s="93"/>
      <c r="J215" s="93"/>
      <c r="K215" s="93"/>
      <c r="L215" s="93"/>
      <c r="M215" s="93"/>
      <c r="N215" s="93"/>
      <c r="O215" s="93"/>
      <c r="P215" s="93"/>
      <c r="Q215" s="93"/>
      <c r="R215" s="93"/>
      <c r="S215" s="93"/>
      <c r="T215" s="93"/>
      <c r="U215" s="93"/>
      <c r="V215" s="93"/>
      <c r="W215" s="93"/>
      <c r="X215" s="93"/>
      <c r="Y215" s="93"/>
      <c r="Z215" s="93"/>
    </row>
    <row r="216" spans="1:26">
      <c r="A216" s="91" t="str">
        <f>HYPERLINK("https://leetcode.com/problems/find-all-anagrams-in-a-string/","Find all anagrams in a string")</f>
        <v>Find all anagrams in a string</v>
      </c>
      <c r="B216" s="82" t="s">
        <v>2284</v>
      </c>
      <c r="C216" s="82"/>
      <c r="D216" s="82"/>
      <c r="E216" s="82"/>
      <c r="F216" s="82"/>
      <c r="G216" s="82"/>
      <c r="H216" s="82"/>
      <c r="I216" s="82"/>
      <c r="J216" s="82"/>
      <c r="K216" s="82"/>
      <c r="L216" s="82"/>
      <c r="M216" s="82"/>
      <c r="N216" s="82"/>
      <c r="O216" s="82"/>
      <c r="P216" s="82"/>
      <c r="Q216" s="82"/>
      <c r="R216" s="82"/>
      <c r="S216" s="82"/>
      <c r="T216" s="82"/>
      <c r="U216" s="82"/>
      <c r="V216" s="82"/>
      <c r="W216" s="82"/>
      <c r="X216" s="82"/>
      <c r="Y216" s="82"/>
      <c r="Z216" s="82"/>
    </row>
    <row r="217" spans="1:26">
      <c r="A217" s="91" t="str">
        <f>HYPERLINK("https://www.geeksforgeeks.org/check-anagram-string-palindrome-not/","Anagram Pallindrome")</f>
        <v>Anagram Pallindrome</v>
      </c>
      <c r="B217" s="82" t="s">
        <v>2285</v>
      </c>
      <c r="C217" s="82"/>
      <c r="D217" s="82"/>
      <c r="E217" s="82"/>
      <c r="F217" s="82"/>
      <c r="G217" s="82"/>
      <c r="H217" s="82"/>
      <c r="I217" s="82"/>
      <c r="J217" s="82"/>
      <c r="K217" s="82"/>
      <c r="L217" s="82"/>
      <c r="M217" s="82"/>
      <c r="N217" s="82"/>
      <c r="O217" s="82"/>
      <c r="P217" s="82"/>
      <c r="Q217" s="82"/>
      <c r="R217" s="82"/>
      <c r="S217" s="82"/>
      <c r="T217" s="82"/>
      <c r="U217" s="82"/>
      <c r="V217" s="82"/>
      <c r="W217" s="82"/>
      <c r="X217" s="82"/>
      <c r="Y217" s="82"/>
      <c r="Z217" s="82"/>
    </row>
    <row r="218" spans="1:26">
      <c r="A218" s="91" t="str">
        <f>HYPERLINK("https://leetcode.com/problems/group-anagrams/","Group anagram")</f>
        <v>Group anagram</v>
      </c>
      <c r="B218" s="82" t="s">
        <v>2286</v>
      </c>
      <c r="C218" s="82"/>
      <c r="D218" s="82"/>
      <c r="E218" s="82"/>
      <c r="F218" s="82"/>
      <c r="G218" s="82"/>
      <c r="H218" s="82"/>
      <c r="I218" s="82"/>
      <c r="J218" s="82"/>
      <c r="K218" s="82"/>
      <c r="L218" s="82"/>
      <c r="M218" s="82"/>
      <c r="N218" s="82"/>
      <c r="O218" s="82"/>
      <c r="P218" s="82"/>
      <c r="Q218" s="82"/>
      <c r="R218" s="82"/>
      <c r="S218" s="82"/>
      <c r="T218" s="82"/>
      <c r="U218" s="82"/>
      <c r="V218" s="82"/>
      <c r="W218" s="82"/>
      <c r="X218" s="82"/>
      <c r="Y218" s="82"/>
      <c r="Z218" s="82"/>
    </row>
    <row r="219" spans="1:26">
      <c r="A219" s="91" t="str">
        <f>HYPERLINK("https://leetcode.com/problems/minimum-window-substring/","Find smallest size of string containing all char of other")</f>
        <v>Find smallest size of string containing all char of other</v>
      </c>
      <c r="B219" s="82" t="s">
        <v>2287</v>
      </c>
      <c r="C219" s="82"/>
      <c r="D219" s="82"/>
      <c r="E219" s="82"/>
      <c r="F219" s="82"/>
      <c r="G219" s="82"/>
      <c r="H219" s="82"/>
      <c r="I219" s="82"/>
      <c r="J219" s="82"/>
      <c r="K219" s="82"/>
      <c r="L219" s="82"/>
      <c r="M219" s="82"/>
      <c r="N219" s="82"/>
      <c r="O219" s="82"/>
      <c r="P219" s="82"/>
      <c r="Q219" s="82"/>
      <c r="R219" s="82"/>
      <c r="S219" s="82"/>
      <c r="T219" s="82"/>
      <c r="U219" s="82"/>
      <c r="V219" s="82"/>
      <c r="W219" s="82"/>
      <c r="X219" s="82"/>
      <c r="Y219" s="82"/>
      <c r="Z219" s="82"/>
    </row>
    <row r="220" spans="1:26">
      <c r="A220" s="92" t="str">
        <f>HYPERLINK("https://www.geeksforgeeks.org/smallest-subarray-with-all-occurrences-of-a-most-frequent-element/","smallest subarray with all the occurence of MFE")</f>
        <v>smallest subarray with all the occurence of MFE</v>
      </c>
      <c r="B220" s="93" t="s">
        <v>2288</v>
      </c>
      <c r="C220" s="93"/>
      <c r="D220" s="93"/>
      <c r="E220" s="93"/>
      <c r="F220" s="93"/>
      <c r="G220" s="93"/>
      <c r="H220" s="93"/>
      <c r="I220" s="93"/>
      <c r="J220" s="93"/>
      <c r="K220" s="93"/>
      <c r="L220" s="93"/>
      <c r="M220" s="93"/>
      <c r="N220" s="93"/>
      <c r="O220" s="93"/>
      <c r="P220" s="93"/>
      <c r="Q220" s="93"/>
      <c r="R220" s="93"/>
      <c r="S220" s="93"/>
      <c r="T220" s="93"/>
      <c r="U220" s="93"/>
      <c r="V220" s="93"/>
      <c r="W220" s="93"/>
      <c r="X220" s="93"/>
      <c r="Y220" s="93"/>
      <c r="Z220" s="93"/>
    </row>
    <row r="221" spans="1:26">
      <c r="A221" s="94"/>
      <c r="B221" s="95"/>
      <c r="C221" s="95"/>
      <c r="D221" s="95"/>
      <c r="E221" s="95"/>
      <c r="F221" s="95"/>
      <c r="G221" s="95"/>
      <c r="H221" s="95"/>
      <c r="I221" s="95"/>
      <c r="J221" s="95"/>
      <c r="K221" s="95"/>
      <c r="L221" s="95"/>
      <c r="M221" s="95"/>
      <c r="N221" s="95"/>
      <c r="O221" s="95"/>
      <c r="P221" s="95"/>
      <c r="Q221" s="95"/>
      <c r="R221" s="95"/>
      <c r="S221" s="95"/>
      <c r="T221" s="95"/>
      <c r="U221" s="95"/>
      <c r="V221" s="95"/>
      <c r="W221" s="95"/>
      <c r="X221" s="95"/>
      <c r="Y221" s="95"/>
      <c r="Z221" s="95"/>
    </row>
    <row r="222" spans="1:26">
      <c r="A222" s="94"/>
      <c r="B222" s="95"/>
      <c r="C222" s="95"/>
      <c r="D222" s="95"/>
      <c r="E222" s="95"/>
      <c r="F222" s="95"/>
      <c r="G222" s="95"/>
      <c r="H222" s="95"/>
      <c r="I222" s="95"/>
      <c r="J222" s="95"/>
      <c r="K222" s="95"/>
      <c r="L222" s="95"/>
      <c r="M222" s="95"/>
      <c r="N222" s="95"/>
      <c r="O222" s="95"/>
      <c r="P222" s="95"/>
      <c r="Q222" s="95"/>
      <c r="R222" s="95"/>
      <c r="S222" s="95"/>
      <c r="T222" s="95"/>
      <c r="U222" s="95"/>
      <c r="V222" s="95"/>
      <c r="W222" s="95"/>
      <c r="X222" s="95"/>
      <c r="Y222" s="95"/>
      <c r="Z222" s="95"/>
    </row>
    <row r="223" spans="1:26">
      <c r="A223" s="101"/>
      <c r="B223" s="95"/>
      <c r="C223" s="95"/>
      <c r="D223" s="95"/>
      <c r="E223" s="95"/>
      <c r="F223" s="95"/>
      <c r="G223" s="95"/>
      <c r="H223" s="95"/>
      <c r="I223" s="95"/>
      <c r="J223" s="95"/>
      <c r="K223" s="95"/>
      <c r="L223" s="95"/>
      <c r="M223" s="95"/>
      <c r="N223" s="95"/>
      <c r="O223" s="95"/>
      <c r="P223" s="95"/>
      <c r="Q223" s="95"/>
      <c r="R223" s="95"/>
      <c r="S223" s="95"/>
      <c r="T223" s="95"/>
      <c r="U223" s="95"/>
      <c r="V223" s="95"/>
      <c r="W223" s="95"/>
      <c r="X223" s="95"/>
      <c r="Y223" s="95"/>
      <c r="Z223" s="95"/>
    </row>
    <row r="224" spans="1:26">
      <c r="A224" s="91" t="str">
        <f>HYPERLINK("https://www.geeksforgeeks.org/check-two-strings-k-anagrams-not/","K anagram")</f>
        <v>K anagram</v>
      </c>
      <c r="B224" s="82" t="s">
        <v>2289</v>
      </c>
      <c r="C224" s="82"/>
      <c r="D224" s="82"/>
      <c r="E224" s="82"/>
      <c r="F224" s="82"/>
      <c r="G224" s="82"/>
      <c r="H224" s="82"/>
      <c r="I224" s="82"/>
      <c r="J224" s="82"/>
      <c r="K224" s="82"/>
      <c r="L224" s="82"/>
      <c r="M224" s="82"/>
      <c r="N224" s="82"/>
      <c r="O224" s="82"/>
      <c r="P224" s="82"/>
      <c r="Q224" s="82"/>
      <c r="R224" s="82"/>
      <c r="S224" s="82"/>
      <c r="T224" s="82"/>
      <c r="U224" s="82"/>
      <c r="V224" s="82"/>
      <c r="W224" s="82"/>
      <c r="X224" s="82"/>
      <c r="Y224" s="82"/>
      <c r="Z224" s="82"/>
    </row>
    <row r="225" spans="1:26">
      <c r="A225" s="92" t="str">
        <f>HYPERLINK("https://www.geeksforgeeks.org/length-of-the-longest-substring-without-repeating-characters/","longest substring with unique character")</f>
        <v>longest substring with unique character</v>
      </c>
      <c r="B225" s="93" t="s">
        <v>2290</v>
      </c>
      <c r="C225" s="93" t="s">
        <v>2291</v>
      </c>
      <c r="D225" s="93"/>
      <c r="E225" s="93"/>
      <c r="F225" s="93"/>
      <c r="G225" s="93"/>
      <c r="H225" s="93"/>
      <c r="I225" s="93"/>
      <c r="J225" s="93"/>
      <c r="K225" s="93"/>
      <c r="L225" s="93"/>
      <c r="M225" s="93"/>
      <c r="N225" s="93"/>
      <c r="O225" s="93"/>
      <c r="P225" s="93"/>
      <c r="Q225" s="93"/>
      <c r="R225" s="93"/>
      <c r="S225" s="93"/>
      <c r="T225" s="93"/>
      <c r="U225" s="93"/>
      <c r="V225" s="93"/>
      <c r="W225" s="93"/>
      <c r="X225" s="93"/>
      <c r="Y225" s="93"/>
      <c r="Z225" s="93"/>
    </row>
    <row r="226" spans="1:26">
      <c r="A226" s="117" t="str">
        <f>HYPERLINK("https://leetcode.com/problems/insert-delete-getrandom-o1/","Insert Delete GetRandom O(1)")</f>
        <v>Insert Delete GetRandom O(1)</v>
      </c>
      <c r="B226" s="118" t="s">
        <v>2292</v>
      </c>
      <c r="C226" s="118" t="s">
        <v>2293</v>
      </c>
      <c r="D226" s="118"/>
      <c r="E226" s="85"/>
      <c r="F226" s="85"/>
      <c r="G226" s="85"/>
      <c r="H226" s="85"/>
      <c r="I226" s="85"/>
      <c r="J226" s="85"/>
      <c r="K226" s="85"/>
      <c r="L226" s="85"/>
      <c r="M226" s="85"/>
      <c r="N226" s="85"/>
      <c r="O226" s="85"/>
      <c r="P226" s="85"/>
      <c r="Q226" s="85"/>
      <c r="R226" s="85"/>
      <c r="S226" s="85"/>
      <c r="T226" s="85"/>
      <c r="U226" s="85"/>
      <c r="V226" s="85"/>
      <c r="W226" s="85"/>
      <c r="X226" s="85"/>
      <c r="Y226" s="85"/>
      <c r="Z226" s="85"/>
    </row>
    <row r="227" spans="1:26">
      <c r="A227" s="117" t="str">
        <f>HYPERLINK("https://leetcode.com/problems/insert-delete-getrandom-o1-duplicates-allowed/","Insert delete get random duplicates allowed")</f>
        <v>Insert delete get random duplicates allowed</v>
      </c>
      <c r="B227" s="118" t="s">
        <v>2294</v>
      </c>
      <c r="C227" s="156" t="s">
        <v>2295</v>
      </c>
      <c r="D227" s="156"/>
      <c r="E227" s="156"/>
      <c r="F227" s="156"/>
      <c r="G227" s="156"/>
      <c r="H227" s="84"/>
      <c r="I227" s="84"/>
      <c r="J227" s="84"/>
      <c r="K227" s="84"/>
      <c r="L227" s="84"/>
      <c r="M227" s="84"/>
      <c r="N227" s="84"/>
      <c r="O227" s="84"/>
      <c r="P227" s="84"/>
      <c r="Q227" s="84"/>
      <c r="R227" s="84"/>
      <c r="S227" s="84"/>
      <c r="T227" s="84"/>
      <c r="U227" s="84"/>
      <c r="V227" s="84"/>
      <c r="W227" s="84"/>
      <c r="X227" s="84"/>
      <c r="Y227" s="84"/>
      <c r="Z227" s="84"/>
    </row>
    <row r="228" spans="1:26">
      <c r="A228" s="92" t="str">
        <f>HYPERLINK("https://www.geeksforgeeks.org/binary-heap/","Binary heap")</f>
        <v>Binary heap</v>
      </c>
      <c r="B228" s="93" t="s">
        <v>2296</v>
      </c>
      <c r="C228" s="93"/>
      <c r="D228" s="93"/>
      <c r="E228" s="93"/>
      <c r="F228" s="93"/>
      <c r="G228" s="93"/>
      <c r="H228" s="93"/>
      <c r="I228" s="93"/>
      <c r="J228" s="93"/>
      <c r="K228" s="93"/>
      <c r="L228" s="93"/>
      <c r="M228" s="93"/>
      <c r="N228" s="93"/>
      <c r="O228" s="93"/>
      <c r="P228" s="93"/>
      <c r="Q228" s="93"/>
      <c r="R228" s="93"/>
      <c r="S228" s="93"/>
      <c r="T228" s="93"/>
      <c r="U228" s="93"/>
      <c r="V228" s="93"/>
      <c r="W228" s="93"/>
      <c r="X228" s="93"/>
      <c r="Y228" s="93"/>
      <c r="Z228" s="93"/>
    </row>
    <row r="229" spans="1:26">
      <c r="A229" s="92" t="str">
        <f>HYPERLINK("https://www.geeksforgeeks.org/building-heap-from-array/","Build heap from array")</f>
        <v>Build heap from array</v>
      </c>
      <c r="B229" s="93" t="s">
        <v>2297</v>
      </c>
      <c r="C229" s="93"/>
      <c r="D229" s="93"/>
      <c r="E229" s="93"/>
      <c r="F229" s="93"/>
      <c r="G229" s="93"/>
      <c r="H229" s="93"/>
      <c r="I229" s="93"/>
      <c r="J229" s="93"/>
      <c r="K229" s="93"/>
      <c r="L229" s="93"/>
      <c r="M229" s="93"/>
      <c r="N229" s="93"/>
      <c r="O229" s="93"/>
      <c r="P229" s="93"/>
      <c r="Q229" s="93"/>
      <c r="R229" s="93"/>
      <c r="S229" s="93"/>
      <c r="T229" s="93"/>
      <c r="U229" s="93"/>
      <c r="V229" s="93"/>
      <c r="W229" s="93"/>
      <c r="X229" s="93"/>
      <c r="Y229" s="93"/>
      <c r="Z229" s="93"/>
    </row>
    <row r="230" spans="1:26">
      <c r="A230" s="152" t="str">
        <f>HYPERLINK("https://www.geeksforgeeks.org/heap-sort/","Heap sort")</f>
        <v>Heap sort</v>
      </c>
      <c r="B230" s="131" t="s">
        <v>2298</v>
      </c>
      <c r="C230" s="131"/>
      <c r="D230" s="131"/>
      <c r="E230" s="131"/>
      <c r="F230" s="131"/>
      <c r="G230" s="131"/>
      <c r="H230" s="82"/>
      <c r="I230" s="82"/>
      <c r="J230" s="82"/>
      <c r="K230" s="82"/>
      <c r="L230" s="82"/>
      <c r="M230" s="82"/>
      <c r="N230" s="82"/>
      <c r="O230" s="82"/>
      <c r="P230" s="82"/>
      <c r="Q230" s="82"/>
      <c r="R230" s="82"/>
      <c r="S230" s="82"/>
      <c r="T230" s="82"/>
      <c r="U230" s="82"/>
      <c r="V230" s="82"/>
      <c r="W230" s="82"/>
      <c r="X230" s="82"/>
      <c r="Y230" s="82"/>
      <c r="Z230" s="82"/>
    </row>
    <row r="231" spans="1:26">
      <c r="A231" s="154"/>
      <c r="B231" s="157"/>
      <c r="C231" s="158"/>
      <c r="D231" s="158"/>
      <c r="E231" s="71"/>
      <c r="F231" s="71"/>
      <c r="G231" s="71"/>
      <c r="H231" s="71"/>
      <c r="I231" s="71"/>
      <c r="J231" s="71"/>
      <c r="K231" s="71"/>
      <c r="L231" s="71"/>
      <c r="M231" s="71"/>
      <c r="N231" s="71"/>
      <c r="O231" s="71"/>
      <c r="P231" s="71"/>
      <c r="Q231" s="71"/>
      <c r="R231" s="71"/>
      <c r="S231" s="71"/>
      <c r="T231" s="71"/>
      <c r="U231" s="71"/>
      <c r="V231" s="71"/>
      <c r="W231" s="71"/>
      <c r="X231" s="71"/>
      <c r="Y231" s="71"/>
      <c r="Z231" s="71"/>
    </row>
    <row r="232" spans="1:26">
      <c r="A232" s="159"/>
      <c r="B232" s="160"/>
      <c r="C232" s="161"/>
      <c r="D232" s="161"/>
      <c r="E232" s="71"/>
      <c r="F232" s="71"/>
      <c r="G232" s="71"/>
      <c r="H232" s="71"/>
      <c r="I232" s="71"/>
      <c r="J232" s="71"/>
      <c r="K232" s="71"/>
      <c r="L232" s="71"/>
      <c r="M232" s="71"/>
      <c r="N232" s="71"/>
      <c r="O232" s="71"/>
      <c r="P232" s="71"/>
      <c r="Q232" s="71"/>
      <c r="R232" s="71"/>
      <c r="S232" s="71"/>
      <c r="T232" s="71"/>
      <c r="U232" s="71"/>
      <c r="V232" s="71"/>
      <c r="W232" s="71"/>
      <c r="X232" s="71"/>
      <c r="Y232" s="71"/>
      <c r="Z232" s="71"/>
    </row>
    <row r="233" spans="1:26">
      <c r="A233" s="162"/>
      <c r="B233" s="160"/>
      <c r="C233" s="161"/>
      <c r="D233" s="161"/>
      <c r="E233" s="71"/>
      <c r="F233" s="71"/>
      <c r="G233" s="71"/>
      <c r="H233" s="71"/>
      <c r="I233" s="71"/>
      <c r="J233" s="71"/>
      <c r="K233" s="71"/>
      <c r="L233" s="71"/>
      <c r="M233" s="71"/>
      <c r="N233" s="71"/>
      <c r="O233" s="71"/>
      <c r="P233" s="71"/>
      <c r="Q233" s="71"/>
      <c r="R233" s="71"/>
      <c r="S233" s="71"/>
      <c r="T233" s="71"/>
      <c r="U233" s="71"/>
      <c r="V233" s="71"/>
      <c r="W233" s="71"/>
      <c r="X233" s="71"/>
      <c r="Y233" s="71"/>
      <c r="Z233" s="71"/>
    </row>
    <row r="234" spans="1:26">
      <c r="A234" s="95" t="s">
        <v>31</v>
      </c>
    </row>
    <row r="235" spans="1:26">
      <c r="A235" s="163" t="str">
        <f>HYPERLINK("https://leetcode.com/problems/median-of-two-sorted-arrays/","median of two sorted array")</f>
        <v>median of two sorted array</v>
      </c>
      <c r="B235" s="164" t="s">
        <v>2299</v>
      </c>
      <c r="C235" s="164"/>
      <c r="D235" s="164"/>
      <c r="E235" s="104"/>
      <c r="F235" s="104"/>
      <c r="G235" s="104"/>
      <c r="H235" s="104"/>
      <c r="I235" s="104"/>
      <c r="J235" s="104"/>
      <c r="K235" s="104"/>
      <c r="L235" s="104"/>
      <c r="M235" s="104"/>
      <c r="N235" s="104"/>
      <c r="O235" s="104"/>
      <c r="P235" s="104"/>
      <c r="Q235" s="104"/>
      <c r="R235" s="104"/>
      <c r="S235" s="104"/>
      <c r="T235" s="104"/>
      <c r="U235" s="104"/>
      <c r="V235" s="104"/>
      <c r="W235" s="104"/>
      <c r="X235" s="104"/>
      <c r="Y235" s="104"/>
      <c r="Z235" s="104"/>
    </row>
    <row r="236" spans="1:26">
      <c r="A236" s="147" t="str">
        <f>HYPERLINK("https://leetcode.com/problems/capacity-to-ship-packages-within-d-days/","capacity to ship within D days")</f>
        <v>capacity to ship within D days</v>
      </c>
      <c r="B236" s="82" t="s">
        <v>2300</v>
      </c>
      <c r="C236" s="82"/>
      <c r="D236" s="82"/>
      <c r="E236" s="82"/>
      <c r="F236" s="82"/>
      <c r="G236" s="82"/>
      <c r="H236" s="82"/>
      <c r="I236" s="82"/>
      <c r="J236" s="82"/>
      <c r="K236" s="82"/>
      <c r="L236" s="82"/>
      <c r="M236" s="82"/>
      <c r="N236" s="82"/>
      <c r="O236" s="82"/>
      <c r="P236" s="82"/>
      <c r="Q236" s="82"/>
      <c r="R236" s="82"/>
      <c r="S236" s="82"/>
      <c r="T236" s="82"/>
      <c r="U236" s="82"/>
      <c r="V236" s="82"/>
      <c r="W236" s="82"/>
      <c r="X236" s="82"/>
      <c r="Y236" s="82"/>
      <c r="Z236" s="82"/>
    </row>
    <row r="237" spans="1:26">
      <c r="A237" s="125" t="str">
        <f>HYPERLINK("https://leetcode.com/problems/split-array-largest-sum/","split array largest sum")</f>
        <v>split array largest sum</v>
      </c>
      <c r="B237" s="165" t="s">
        <v>2301</v>
      </c>
      <c r="C237" s="87" t="s">
        <v>2302</v>
      </c>
      <c r="D237" s="87"/>
      <c r="E237" s="87"/>
      <c r="F237" s="87"/>
      <c r="G237" s="87"/>
      <c r="H237" s="87"/>
      <c r="I237" s="87"/>
      <c r="J237" s="87"/>
      <c r="K237" s="87"/>
      <c r="L237" s="87"/>
      <c r="M237" s="87"/>
      <c r="N237" s="87"/>
      <c r="O237" s="87"/>
      <c r="P237" s="87"/>
      <c r="Q237" s="87"/>
      <c r="R237" s="87"/>
      <c r="S237" s="87"/>
      <c r="T237" s="87"/>
      <c r="U237" s="87"/>
      <c r="V237" s="87"/>
      <c r="W237" s="87"/>
      <c r="X237" s="87"/>
      <c r="Y237" s="87"/>
      <c r="Z237" s="87"/>
    </row>
    <row r="238" spans="1:26">
      <c r="A238" s="125" t="str">
        <f>HYPERLINK("https://leetcode.com/problems/koko-eating-bananas/","koko eating bananas")</f>
        <v>koko eating bananas</v>
      </c>
      <c r="B238" s="165" t="s">
        <v>2303</v>
      </c>
      <c r="C238" s="93" t="s">
        <v>2304</v>
      </c>
      <c r="D238" s="93"/>
      <c r="E238" s="93"/>
      <c r="F238" s="93"/>
      <c r="G238" s="93"/>
      <c r="H238" s="93"/>
      <c r="I238" s="93"/>
      <c r="J238" s="93"/>
      <c r="K238" s="93"/>
      <c r="L238" s="93"/>
      <c r="M238" s="93"/>
      <c r="N238" s="93"/>
      <c r="O238" s="93"/>
      <c r="P238" s="93"/>
      <c r="Q238" s="93"/>
      <c r="R238" s="93"/>
      <c r="S238" s="93"/>
      <c r="T238" s="93"/>
      <c r="U238" s="93"/>
      <c r="V238" s="93"/>
      <c r="W238" s="93"/>
      <c r="X238" s="93"/>
      <c r="Y238" s="93"/>
      <c r="Z238" s="93"/>
    </row>
    <row r="239" spans="1:26">
      <c r="A239" s="109" t="str">
        <f>HYPERLINK("https://leetcode.com/problems/find-the-smallest-divisor-given-a-threshold/","smallest divisor given a threshold")</f>
        <v>smallest divisor given a threshold</v>
      </c>
      <c r="B239" s="112" t="s">
        <v>2305</v>
      </c>
      <c r="C239" s="82"/>
      <c r="D239" s="82"/>
      <c r="E239" s="82"/>
      <c r="F239" s="82"/>
      <c r="G239" s="82"/>
      <c r="H239" s="82"/>
      <c r="I239" s="82"/>
      <c r="J239" s="82"/>
      <c r="K239" s="82"/>
      <c r="L239" s="82"/>
      <c r="M239" s="82"/>
      <c r="N239" s="82"/>
      <c r="O239" s="82"/>
      <c r="P239" s="82"/>
      <c r="Q239" s="82"/>
      <c r="R239" s="82"/>
      <c r="S239" s="82"/>
      <c r="T239" s="82"/>
      <c r="U239" s="82"/>
      <c r="V239" s="82"/>
      <c r="W239" s="82"/>
      <c r="X239" s="82"/>
      <c r="Y239" s="82"/>
      <c r="Z239" s="82"/>
    </row>
    <row r="240" spans="1:26">
      <c r="A240" s="92" t="s">
        <v>2306</v>
      </c>
      <c r="B240" s="93" t="s">
        <v>2307</v>
      </c>
      <c r="C240" s="93"/>
      <c r="D240" s="93"/>
      <c r="E240" s="93"/>
      <c r="F240" s="93"/>
      <c r="G240" s="93"/>
      <c r="H240" s="93"/>
      <c r="I240" s="93"/>
      <c r="J240" s="93"/>
      <c r="K240" s="93"/>
      <c r="L240" s="93"/>
      <c r="M240" s="93"/>
      <c r="N240" s="93"/>
      <c r="O240" s="93"/>
      <c r="P240" s="93"/>
      <c r="Q240" s="93"/>
      <c r="R240" s="93"/>
      <c r="S240" s="93"/>
      <c r="T240" s="93"/>
      <c r="U240" s="93"/>
      <c r="V240" s="93"/>
      <c r="W240" s="93"/>
      <c r="X240" s="93"/>
      <c r="Y240" s="93"/>
      <c r="Z240" s="93"/>
    </row>
    <row r="241" spans="1:26">
      <c r="A241" s="94"/>
      <c r="B241" s="95"/>
      <c r="C241" s="95"/>
      <c r="D241" s="95"/>
      <c r="E241" s="95"/>
      <c r="F241" s="95"/>
      <c r="G241" s="95"/>
      <c r="H241" s="95"/>
      <c r="I241" s="95"/>
      <c r="J241" s="95"/>
      <c r="K241" s="95"/>
      <c r="L241" s="95"/>
      <c r="M241" s="95"/>
      <c r="N241" s="95"/>
      <c r="O241" s="95"/>
      <c r="P241" s="95"/>
      <c r="Q241" s="95"/>
      <c r="R241" s="95"/>
      <c r="S241" s="95"/>
      <c r="T241" s="95"/>
      <c r="U241" s="95"/>
      <c r="V241" s="95"/>
      <c r="W241" s="95"/>
      <c r="X241" s="95"/>
      <c r="Y241" s="95"/>
      <c r="Z241" s="95"/>
    </row>
    <row r="242" spans="1:26">
      <c r="A242" s="94"/>
      <c r="B242" s="95"/>
      <c r="C242" s="95"/>
      <c r="D242" s="95"/>
      <c r="E242" s="95"/>
      <c r="F242" s="95"/>
      <c r="G242" s="95"/>
      <c r="H242" s="95"/>
      <c r="I242" s="95"/>
      <c r="J242" s="95"/>
      <c r="K242" s="95"/>
      <c r="L242" s="95"/>
      <c r="M242" s="95"/>
      <c r="N242" s="95"/>
      <c r="O242" s="95"/>
      <c r="P242" s="95"/>
      <c r="Q242" s="95"/>
      <c r="R242" s="95"/>
      <c r="S242" s="95"/>
      <c r="T242" s="95"/>
      <c r="U242" s="95"/>
      <c r="V242" s="95"/>
      <c r="W242" s="95"/>
      <c r="X242" s="95"/>
      <c r="Y242" s="95"/>
      <c r="Z242" s="95"/>
    </row>
    <row r="243" spans="1:26">
      <c r="A243" s="108"/>
      <c r="B243" s="95"/>
      <c r="C243" s="95"/>
      <c r="D243" s="95"/>
      <c r="E243" s="95"/>
      <c r="F243" s="95"/>
      <c r="G243" s="95"/>
      <c r="H243" s="95"/>
      <c r="I243" s="95"/>
      <c r="J243" s="95"/>
      <c r="K243" s="95"/>
      <c r="L243" s="95"/>
      <c r="M243" s="95"/>
      <c r="N243" s="95"/>
      <c r="O243" s="95"/>
      <c r="P243" s="95"/>
      <c r="Q243" s="95"/>
      <c r="R243" s="95"/>
      <c r="S243" s="95"/>
      <c r="T243" s="95"/>
      <c r="U243" s="95"/>
      <c r="V243" s="95"/>
      <c r="W243" s="95"/>
      <c r="X243" s="95"/>
      <c r="Y243" s="95"/>
      <c r="Z243" s="95"/>
    </row>
    <row r="244" spans="1:26">
      <c r="A244" s="166" t="str">
        <f>HYPERLINK("https://www.geeksforgeeks.org/counting-sort/","counting sort")</f>
        <v>counting sort</v>
      </c>
      <c r="B244" s="69" t="s">
        <v>2308</v>
      </c>
      <c r="C244" s="69"/>
      <c r="D244" s="69"/>
      <c r="E244" s="69"/>
      <c r="F244" s="69"/>
      <c r="G244" s="69"/>
      <c r="H244" s="69"/>
      <c r="I244" s="69"/>
      <c r="J244" s="69"/>
      <c r="K244" s="69"/>
      <c r="L244" s="69"/>
      <c r="M244" s="69"/>
      <c r="N244" s="69"/>
      <c r="O244" s="69"/>
      <c r="P244" s="69"/>
      <c r="Q244" s="69"/>
      <c r="R244" s="69"/>
      <c r="S244" s="69"/>
      <c r="T244" s="69"/>
      <c r="U244" s="69"/>
      <c r="V244" s="69"/>
      <c r="W244" s="69"/>
      <c r="X244" s="69"/>
      <c r="Y244" s="69"/>
      <c r="Z244" s="69"/>
    </row>
    <row r="245" spans="1:26">
      <c r="A245" s="166" t="str">
        <f>HYPERLINK("https://www.geeksforgeeks.org/merge-sort/","merge sort")</f>
        <v>merge sort</v>
      </c>
      <c r="B245" s="69" t="s">
        <v>2309</v>
      </c>
      <c r="C245" s="69"/>
      <c r="D245" s="69"/>
      <c r="E245" s="69"/>
      <c r="F245" s="69"/>
      <c r="G245" s="69"/>
      <c r="H245" s="69"/>
      <c r="I245" s="69"/>
      <c r="J245" s="69"/>
      <c r="K245" s="69"/>
      <c r="L245" s="69"/>
      <c r="M245" s="69"/>
      <c r="N245" s="69"/>
      <c r="O245" s="69"/>
      <c r="P245" s="69"/>
      <c r="Q245" s="69"/>
      <c r="R245" s="69"/>
      <c r="S245" s="69"/>
      <c r="T245" s="69"/>
      <c r="U245" s="69"/>
      <c r="V245" s="69"/>
      <c r="W245" s="69"/>
      <c r="X245" s="69"/>
      <c r="Y245" s="69"/>
      <c r="Z245" s="69"/>
    </row>
    <row r="246" spans="1:26">
      <c r="A246" s="167" t="str">
        <f>HYPERLINK("https://www.geeksforgeeks.org/counting-inversions/","count inversions")</f>
        <v>count inversions</v>
      </c>
      <c r="B246" s="85" t="s">
        <v>2310</v>
      </c>
      <c r="C246" s="85" t="s">
        <v>2311</v>
      </c>
      <c r="D246" s="85"/>
      <c r="E246" s="85"/>
      <c r="F246" s="85"/>
      <c r="G246" s="85"/>
      <c r="H246" s="85"/>
      <c r="I246" s="85"/>
      <c r="J246" s="85"/>
      <c r="K246" s="85"/>
      <c r="L246" s="85"/>
      <c r="M246" s="85"/>
      <c r="N246" s="85"/>
      <c r="O246" s="85"/>
      <c r="P246" s="85"/>
      <c r="Q246" s="85"/>
      <c r="R246" s="85"/>
      <c r="S246" s="85"/>
      <c r="T246" s="85"/>
      <c r="U246" s="85"/>
      <c r="V246" s="85"/>
      <c r="W246" s="85"/>
      <c r="X246" s="85"/>
      <c r="Y246" s="85"/>
      <c r="Z246" s="85"/>
    </row>
    <row r="247" spans="1:26">
      <c r="A247" s="92" t="str">
        <f>HYPERLINK("https://leetcode.com/problems/search-in-rotated-sorted-array/","search in rotated sorted array")</f>
        <v>search in rotated sorted array</v>
      </c>
      <c r="B247" s="93" t="s">
        <v>2312</v>
      </c>
      <c r="C247" s="93"/>
      <c r="D247" s="93"/>
      <c r="E247" s="93"/>
      <c r="F247" s="93"/>
      <c r="G247" s="93"/>
      <c r="H247" s="93"/>
      <c r="I247" s="93"/>
      <c r="J247" s="93"/>
      <c r="K247" s="93"/>
      <c r="L247" s="93"/>
      <c r="M247" s="93"/>
      <c r="N247" s="93"/>
      <c r="O247" s="93"/>
      <c r="P247" s="93"/>
      <c r="Q247" s="93"/>
      <c r="R247" s="93"/>
      <c r="S247" s="93"/>
      <c r="T247" s="93"/>
      <c r="U247" s="93"/>
      <c r="V247" s="93"/>
      <c r="W247" s="93"/>
      <c r="X247" s="93"/>
      <c r="Y247" s="93"/>
      <c r="Z247" s="93"/>
    </row>
    <row r="248" spans="1:26">
      <c r="A248" s="91" t="str">
        <f>HYPERLINK("https://leetcode.com/problems/k-th-smallest-prime-fraction/","Kth smallest prime fraction")</f>
        <v>Kth smallest prime fraction</v>
      </c>
      <c r="B248" s="82" t="s">
        <v>2274</v>
      </c>
      <c r="C248" s="82"/>
      <c r="D248" s="82"/>
      <c r="E248" s="82"/>
      <c r="F248" s="82"/>
      <c r="G248" s="82"/>
      <c r="H248" s="82"/>
      <c r="I248" s="82"/>
      <c r="J248" s="82"/>
      <c r="K248" s="82"/>
      <c r="L248" s="82"/>
      <c r="M248" s="82"/>
      <c r="N248" s="82"/>
      <c r="O248" s="82"/>
      <c r="P248" s="82"/>
      <c r="Q248" s="82"/>
      <c r="R248" s="82"/>
      <c r="S248" s="82"/>
      <c r="T248" s="82"/>
      <c r="U248" s="82"/>
      <c r="V248" s="82"/>
      <c r="W248" s="82"/>
      <c r="X248" s="82"/>
      <c r="Y248" s="82"/>
      <c r="Z248" s="82"/>
    </row>
    <row r="249" spans="1:26">
      <c r="A249" s="168" t="s">
        <v>2313</v>
      </c>
      <c r="B249" s="112"/>
      <c r="C249" s="111"/>
      <c r="D249" s="111"/>
      <c r="E249" s="111"/>
      <c r="F249" s="111"/>
      <c r="G249" s="69"/>
      <c r="H249" s="69"/>
      <c r="I249" s="69"/>
      <c r="J249" s="69"/>
      <c r="K249" s="69"/>
      <c r="L249" s="69"/>
      <c r="M249" s="69"/>
      <c r="N249" s="69"/>
      <c r="O249" s="69"/>
      <c r="P249" s="69"/>
      <c r="Q249" s="69"/>
      <c r="R249" s="69"/>
      <c r="S249" s="69"/>
      <c r="T249" s="69"/>
      <c r="U249" s="69"/>
      <c r="V249" s="69"/>
      <c r="W249" s="69"/>
      <c r="X249" s="69"/>
      <c r="Y249" s="69"/>
      <c r="Z249" s="69"/>
    </row>
    <row r="250" spans="1:26">
      <c r="A250" s="132"/>
      <c r="C250" s="71"/>
      <c r="D250" s="71"/>
      <c r="E250" s="71"/>
      <c r="F250" s="71"/>
      <c r="G250" s="71"/>
      <c r="H250" s="71"/>
      <c r="I250" s="71"/>
      <c r="J250" s="71"/>
      <c r="K250" s="71"/>
      <c r="L250" s="71"/>
      <c r="M250" s="71"/>
      <c r="N250" s="71"/>
      <c r="O250" s="71"/>
      <c r="P250" s="71"/>
      <c r="Q250" s="71"/>
      <c r="R250" s="71"/>
      <c r="S250" s="71"/>
      <c r="T250" s="71"/>
      <c r="U250" s="71"/>
      <c r="V250" s="71"/>
      <c r="W250" s="71"/>
      <c r="X250" s="71"/>
      <c r="Y250" s="71"/>
      <c r="Z250" s="71"/>
    </row>
    <row r="251" spans="1:26" ht="18.75">
      <c r="A251" s="100" t="s">
        <v>2314</v>
      </c>
      <c r="B251" s="95"/>
      <c r="C251" s="95"/>
      <c r="D251" s="95"/>
      <c r="E251" s="95"/>
      <c r="F251" s="95"/>
      <c r="G251" s="95"/>
      <c r="H251" s="95"/>
      <c r="I251" s="95"/>
      <c r="J251" s="95"/>
      <c r="K251" s="95"/>
      <c r="L251" s="95"/>
      <c r="M251" s="95"/>
      <c r="N251" s="95"/>
      <c r="O251" s="95"/>
      <c r="P251" s="95"/>
      <c r="Q251" s="95"/>
      <c r="R251" s="95"/>
      <c r="S251" s="95"/>
      <c r="T251" s="95"/>
      <c r="U251" s="95"/>
      <c r="V251" s="95"/>
      <c r="W251" s="95"/>
      <c r="X251" s="95"/>
      <c r="Y251" s="95"/>
      <c r="Z251" s="95"/>
    </row>
    <row r="252" spans="1:26">
      <c r="A252" s="169"/>
    </row>
    <row r="253" spans="1:26">
      <c r="A253" s="152" t="s">
        <v>2315</v>
      </c>
      <c r="B253" s="131" t="s">
        <v>224</v>
      </c>
      <c r="C253" s="111"/>
      <c r="D253" s="111"/>
      <c r="E253" s="69"/>
      <c r="F253" s="69"/>
      <c r="G253" s="69"/>
      <c r="H253" s="69"/>
      <c r="I253" s="69"/>
      <c r="J253" s="69"/>
      <c r="K253" s="69"/>
      <c r="L253" s="69"/>
      <c r="M253" s="69"/>
      <c r="N253" s="69"/>
      <c r="O253" s="69"/>
      <c r="P253" s="69"/>
      <c r="Q253" s="69"/>
      <c r="R253" s="69"/>
      <c r="S253" s="69"/>
      <c r="T253" s="69"/>
      <c r="U253" s="69"/>
      <c r="V253" s="69"/>
      <c r="W253" s="69"/>
      <c r="X253" s="69"/>
      <c r="Y253" s="69"/>
      <c r="Z253" s="69"/>
    </row>
    <row r="254" spans="1:26">
      <c r="A254" s="92" t="s">
        <v>2316</v>
      </c>
      <c r="B254" s="93" t="s">
        <v>2317</v>
      </c>
      <c r="C254" s="87"/>
      <c r="D254" s="87"/>
      <c r="E254" s="87"/>
      <c r="F254" s="87"/>
      <c r="G254" s="87"/>
      <c r="H254" s="87"/>
      <c r="I254" s="87"/>
      <c r="J254" s="87"/>
      <c r="K254" s="87"/>
      <c r="L254" s="87"/>
      <c r="M254" s="87"/>
      <c r="N254" s="87"/>
      <c r="O254" s="87"/>
      <c r="P254" s="87"/>
      <c r="Q254" s="87"/>
      <c r="R254" s="87"/>
      <c r="S254" s="87"/>
      <c r="T254" s="87"/>
      <c r="U254" s="87"/>
      <c r="V254" s="87"/>
      <c r="W254" s="87"/>
      <c r="X254" s="87"/>
      <c r="Y254" s="87"/>
      <c r="Z254" s="87"/>
    </row>
    <row r="255" spans="1:26">
      <c r="A255" s="170" t="s">
        <v>2318</v>
      </c>
      <c r="B255" s="82" t="s">
        <v>2319</v>
      </c>
      <c r="C255" s="69"/>
      <c r="D255" s="69"/>
      <c r="E255" s="69"/>
      <c r="F255" s="69"/>
      <c r="G255" s="69"/>
      <c r="H255" s="69"/>
      <c r="I255" s="69"/>
      <c r="J255" s="69"/>
      <c r="K255" s="69"/>
      <c r="L255" s="69"/>
      <c r="M255" s="69"/>
      <c r="N255" s="69"/>
      <c r="O255" s="69"/>
      <c r="P255" s="69"/>
      <c r="Q255" s="69"/>
      <c r="R255" s="69"/>
      <c r="S255" s="69"/>
      <c r="T255" s="69"/>
      <c r="U255" s="69"/>
      <c r="V255" s="69"/>
      <c r="W255" s="69"/>
      <c r="X255" s="69"/>
      <c r="Y255" s="69"/>
      <c r="Z255" s="69"/>
    </row>
    <row r="256" spans="1:26">
      <c r="A256" s="171" t="s">
        <v>2320</v>
      </c>
      <c r="B256" s="87"/>
      <c r="C256" s="87" t="s">
        <v>2321</v>
      </c>
      <c r="D256" s="87"/>
      <c r="E256" s="87"/>
      <c r="F256" s="87"/>
      <c r="G256" s="87"/>
      <c r="H256" s="87"/>
      <c r="I256" s="87"/>
      <c r="J256" s="87"/>
      <c r="K256" s="87"/>
      <c r="L256" s="87"/>
      <c r="M256" s="87"/>
      <c r="N256" s="87"/>
      <c r="O256" s="87"/>
      <c r="P256" s="87"/>
      <c r="Q256" s="87"/>
      <c r="R256" s="87"/>
      <c r="S256" s="87"/>
      <c r="T256" s="87"/>
      <c r="U256" s="87"/>
      <c r="V256" s="87"/>
      <c r="W256" s="87"/>
      <c r="X256" s="87"/>
      <c r="Y256" s="87"/>
      <c r="Z256" s="87"/>
    </row>
    <row r="257" spans="1:26">
      <c r="A257" s="170" t="s">
        <v>2322</v>
      </c>
      <c r="B257" s="82" t="s">
        <v>2322</v>
      </c>
      <c r="C257" s="69"/>
      <c r="D257" s="69"/>
      <c r="E257" s="69"/>
      <c r="F257" s="69"/>
      <c r="G257" s="69"/>
      <c r="H257" s="69"/>
      <c r="I257" s="69"/>
      <c r="J257" s="69"/>
      <c r="K257" s="69"/>
      <c r="L257" s="69"/>
      <c r="M257" s="69"/>
      <c r="N257" s="69"/>
      <c r="O257" s="69"/>
      <c r="P257" s="69"/>
      <c r="Q257" s="69"/>
      <c r="R257" s="69"/>
      <c r="S257" s="69"/>
      <c r="T257" s="69"/>
      <c r="U257" s="69"/>
      <c r="V257" s="69"/>
      <c r="W257" s="69"/>
      <c r="X257" s="69"/>
      <c r="Y257" s="69"/>
      <c r="Z257" s="69"/>
    </row>
    <row r="258" spans="1:26">
      <c r="A258" s="170" t="s">
        <v>2323</v>
      </c>
      <c r="B258" s="82" t="s">
        <v>2323</v>
      </c>
      <c r="C258" s="69"/>
      <c r="D258" s="69"/>
      <c r="E258" s="69"/>
      <c r="F258" s="69"/>
      <c r="G258" s="69"/>
      <c r="H258" s="69"/>
      <c r="I258" s="69"/>
      <c r="J258" s="69"/>
      <c r="K258" s="69"/>
      <c r="L258" s="69"/>
      <c r="M258" s="69"/>
      <c r="N258" s="69"/>
      <c r="O258" s="69"/>
      <c r="P258" s="69"/>
      <c r="Q258" s="69"/>
      <c r="R258" s="69"/>
      <c r="S258" s="69"/>
      <c r="T258" s="69"/>
      <c r="U258" s="69"/>
      <c r="V258" s="69"/>
      <c r="W258" s="69"/>
      <c r="X258" s="69"/>
      <c r="Y258" s="69"/>
      <c r="Z258" s="69"/>
    </row>
    <row r="259" spans="1:26">
      <c r="A259" s="172"/>
      <c r="B259" s="95"/>
      <c r="C259" s="71"/>
      <c r="D259" s="71"/>
      <c r="E259" s="71"/>
      <c r="F259" s="71"/>
      <c r="G259" s="71"/>
      <c r="H259" s="71"/>
      <c r="I259" s="71"/>
      <c r="J259" s="71"/>
      <c r="K259" s="71"/>
      <c r="L259" s="71"/>
      <c r="M259" s="71"/>
      <c r="N259" s="71"/>
      <c r="O259" s="71"/>
      <c r="P259" s="71"/>
      <c r="Q259" s="71"/>
      <c r="R259" s="71"/>
      <c r="S259" s="71"/>
      <c r="T259" s="71"/>
      <c r="U259" s="71"/>
      <c r="V259" s="71"/>
      <c r="W259" s="71"/>
      <c r="X259" s="71"/>
      <c r="Y259" s="71"/>
      <c r="Z259" s="71"/>
    </row>
    <row r="260" spans="1:26">
      <c r="A260" s="108"/>
      <c r="B260" s="95"/>
      <c r="C260" s="71"/>
      <c r="D260" s="71"/>
      <c r="E260" s="71"/>
      <c r="F260" s="71"/>
      <c r="G260" s="71"/>
      <c r="H260" s="71"/>
      <c r="I260" s="71"/>
      <c r="J260" s="71"/>
      <c r="K260" s="71"/>
      <c r="L260" s="71"/>
      <c r="M260" s="71"/>
      <c r="N260" s="71"/>
      <c r="O260" s="71"/>
      <c r="P260" s="71"/>
      <c r="Q260" s="71"/>
      <c r="R260" s="71"/>
      <c r="S260" s="71"/>
      <c r="T260" s="71"/>
      <c r="U260" s="71"/>
      <c r="V260" s="71"/>
      <c r="W260" s="71"/>
      <c r="X260" s="71"/>
      <c r="Y260" s="71"/>
      <c r="Z260" s="71"/>
    </row>
    <row r="261" spans="1:26">
      <c r="A261" s="170" t="s">
        <v>2324</v>
      </c>
      <c r="B261" s="82" t="s">
        <v>2325</v>
      </c>
      <c r="C261" s="69"/>
      <c r="D261" s="69"/>
      <c r="E261" s="69"/>
      <c r="F261" s="69"/>
      <c r="G261" s="69"/>
      <c r="H261" s="69"/>
      <c r="I261" s="69"/>
      <c r="J261" s="69"/>
      <c r="K261" s="69"/>
      <c r="L261" s="69"/>
      <c r="M261" s="69"/>
      <c r="N261" s="69"/>
      <c r="O261" s="69"/>
      <c r="P261" s="69"/>
      <c r="Q261" s="69"/>
      <c r="R261" s="69"/>
      <c r="S261" s="69"/>
      <c r="T261" s="69"/>
      <c r="U261" s="69"/>
      <c r="V261" s="69"/>
      <c r="W261" s="69"/>
      <c r="X261" s="69"/>
      <c r="Y261" s="69"/>
      <c r="Z261" s="69"/>
    </row>
    <row r="262" spans="1:26">
      <c r="A262" s="173" t="s">
        <v>2324</v>
      </c>
      <c r="B262" s="85" t="s">
        <v>2326</v>
      </c>
      <c r="C262" s="84" t="s">
        <v>2327</v>
      </c>
      <c r="D262" s="84"/>
      <c r="E262" s="84"/>
      <c r="F262" s="84"/>
      <c r="G262" s="84"/>
      <c r="H262" s="84"/>
      <c r="I262" s="84"/>
      <c r="J262" s="84"/>
      <c r="K262" s="84"/>
      <c r="L262" s="84"/>
      <c r="M262" s="84"/>
      <c r="N262" s="84"/>
      <c r="O262" s="84"/>
      <c r="P262" s="84"/>
      <c r="Q262" s="84"/>
      <c r="R262" s="84"/>
      <c r="S262" s="84"/>
      <c r="T262" s="84"/>
      <c r="U262" s="84"/>
      <c r="V262" s="84"/>
      <c r="W262" s="84"/>
      <c r="X262" s="84"/>
      <c r="Y262" s="84"/>
      <c r="Z262" s="84"/>
    </row>
    <row r="263" spans="1:26">
      <c r="A263" s="173" t="s">
        <v>2328</v>
      </c>
      <c r="B263" s="85" t="s">
        <v>2329</v>
      </c>
      <c r="C263" s="84" t="s">
        <v>2330</v>
      </c>
      <c r="D263" s="84"/>
      <c r="E263" s="84"/>
      <c r="F263" s="84"/>
      <c r="G263" s="84"/>
      <c r="H263" s="84"/>
      <c r="I263" s="84"/>
      <c r="J263" s="84"/>
      <c r="K263" s="84"/>
      <c r="L263" s="84"/>
      <c r="M263" s="84"/>
      <c r="N263" s="84"/>
      <c r="O263" s="84"/>
      <c r="P263" s="84"/>
      <c r="Q263" s="84"/>
      <c r="R263" s="84"/>
      <c r="S263" s="84"/>
      <c r="T263" s="84"/>
      <c r="U263" s="84"/>
      <c r="V263" s="84"/>
      <c r="W263" s="84"/>
      <c r="X263" s="84"/>
      <c r="Y263" s="84"/>
      <c r="Z263" s="84"/>
    </row>
    <row r="264" spans="1:26">
      <c r="A264" s="167" t="str">
        <f>HYPERLINK("https://leetcode.com/problems/russian-doll-envelopes/","Russian doll envelopes")</f>
        <v>Russian doll envelopes</v>
      </c>
      <c r="B264" s="85" t="s">
        <v>2331</v>
      </c>
      <c r="C264" s="85" t="s">
        <v>2332</v>
      </c>
      <c r="D264" s="85"/>
      <c r="E264" s="85"/>
      <c r="F264" s="85"/>
      <c r="G264" s="85"/>
      <c r="H264" s="85"/>
      <c r="I264" s="85"/>
      <c r="J264" s="85"/>
      <c r="K264" s="85"/>
      <c r="L264" s="85"/>
      <c r="M264" s="85"/>
      <c r="N264" s="85"/>
      <c r="O264" s="85"/>
      <c r="P264" s="85"/>
      <c r="Q264" s="85"/>
      <c r="R264" s="85"/>
      <c r="S264" s="85"/>
      <c r="T264" s="85"/>
      <c r="U264" s="85"/>
      <c r="V264" s="85"/>
      <c r="W264" s="85"/>
      <c r="X264" s="85"/>
      <c r="Y264" s="85"/>
      <c r="Z264" s="85"/>
    </row>
    <row r="265" spans="1:26">
      <c r="A265" s="92" t="s">
        <v>2333</v>
      </c>
      <c r="B265" s="87" t="s">
        <v>2334</v>
      </c>
      <c r="C265" s="67" t="s">
        <v>2335</v>
      </c>
      <c r="D265" s="87"/>
      <c r="E265" s="87"/>
      <c r="F265" s="87"/>
      <c r="G265" s="87"/>
      <c r="H265" s="87"/>
      <c r="I265" s="87"/>
      <c r="J265" s="87"/>
      <c r="K265" s="87"/>
      <c r="L265" s="87"/>
      <c r="M265" s="87"/>
      <c r="N265" s="87"/>
      <c r="O265" s="87"/>
      <c r="P265" s="87"/>
      <c r="Q265" s="87"/>
      <c r="R265" s="87"/>
      <c r="S265" s="87"/>
      <c r="T265" s="87"/>
      <c r="U265" s="87"/>
      <c r="V265" s="87"/>
      <c r="W265" s="87"/>
      <c r="X265" s="87"/>
      <c r="Y265" s="87"/>
      <c r="Z265" s="87"/>
    </row>
    <row r="266" spans="1:26">
      <c r="A266" s="173" t="s">
        <v>2336</v>
      </c>
      <c r="B266" s="85" t="s">
        <v>2337</v>
      </c>
      <c r="C266" s="84" t="s">
        <v>2338</v>
      </c>
      <c r="D266" s="84"/>
      <c r="E266" s="84"/>
      <c r="F266" s="84"/>
      <c r="G266" s="84"/>
      <c r="H266" s="84"/>
      <c r="I266" s="84"/>
      <c r="J266" s="84"/>
      <c r="K266" s="84"/>
      <c r="L266" s="84"/>
      <c r="M266" s="84"/>
      <c r="N266" s="84"/>
      <c r="O266" s="84"/>
      <c r="P266" s="84"/>
      <c r="Q266" s="84"/>
      <c r="R266" s="84"/>
      <c r="S266" s="84"/>
      <c r="T266" s="84"/>
      <c r="U266" s="84"/>
      <c r="V266" s="84"/>
      <c r="W266" s="84"/>
      <c r="X266" s="84"/>
      <c r="Y266" s="84"/>
      <c r="Z266" s="84"/>
    </row>
    <row r="267" spans="1:26">
      <c r="A267" s="173" t="str">
        <f>HYPERLINK("https://www.geeksforgeeks.org/maximum-sum-alternating-subsequence-sum/","max sum alternating subsequence")</f>
        <v>max sum alternating subsequence</v>
      </c>
      <c r="B267" s="84" t="s">
        <v>2339</v>
      </c>
      <c r="C267" s="174" t="s">
        <v>2340</v>
      </c>
      <c r="D267" s="84" t="s">
        <v>2341</v>
      </c>
      <c r="E267" s="84"/>
      <c r="F267" s="84"/>
      <c r="G267" s="84"/>
      <c r="H267" s="84"/>
      <c r="I267" s="84"/>
      <c r="J267" s="84"/>
      <c r="K267" s="84"/>
      <c r="L267" s="84"/>
      <c r="M267" s="84"/>
      <c r="N267" s="84"/>
      <c r="O267" s="84"/>
      <c r="P267" s="84"/>
      <c r="Q267" s="84"/>
      <c r="R267" s="84"/>
      <c r="S267" s="84"/>
      <c r="T267" s="84"/>
      <c r="U267" s="84"/>
      <c r="V267" s="84"/>
      <c r="W267" s="84"/>
      <c r="X267" s="84"/>
      <c r="Y267" s="84"/>
      <c r="Z267" s="84"/>
    </row>
    <row r="268" spans="1:26">
      <c r="A268" s="172"/>
      <c r="B268" s="71"/>
      <c r="C268" s="71"/>
      <c r="D268" s="71"/>
      <c r="E268" s="71"/>
      <c r="F268" s="71"/>
      <c r="G268" s="71"/>
      <c r="H268" s="71"/>
      <c r="I268" s="71"/>
      <c r="J268" s="71"/>
      <c r="K268" s="71"/>
      <c r="L268" s="71"/>
      <c r="M268" s="71"/>
      <c r="N268" s="71"/>
      <c r="O268" s="71"/>
      <c r="P268" s="71"/>
      <c r="Q268" s="71"/>
      <c r="R268" s="71"/>
      <c r="S268" s="71"/>
      <c r="T268" s="71"/>
      <c r="U268" s="71"/>
      <c r="V268" s="71"/>
      <c r="W268" s="71"/>
      <c r="X268" s="71"/>
      <c r="Y268" s="71"/>
      <c r="Z268" s="71"/>
    </row>
    <row r="269" spans="1:26">
      <c r="A269" s="172"/>
      <c r="B269" s="71"/>
      <c r="C269" s="71"/>
      <c r="D269" s="71"/>
      <c r="E269" s="71"/>
      <c r="F269" s="71"/>
      <c r="G269" s="71"/>
      <c r="H269" s="71"/>
      <c r="I269" s="71"/>
      <c r="J269" s="71"/>
      <c r="K269" s="71"/>
      <c r="L269" s="71"/>
      <c r="M269" s="71"/>
      <c r="N269" s="71"/>
      <c r="O269" s="71"/>
      <c r="P269" s="71"/>
      <c r="Q269" s="71"/>
      <c r="R269" s="71"/>
      <c r="S269" s="71"/>
      <c r="T269" s="71"/>
      <c r="U269" s="71"/>
      <c r="V269" s="71"/>
      <c r="W269" s="71"/>
      <c r="X269" s="71"/>
      <c r="Y269" s="71"/>
      <c r="Z269" s="71"/>
    </row>
    <row r="270" spans="1:26">
      <c r="A270" s="108"/>
      <c r="B270" s="71"/>
      <c r="C270" s="71"/>
      <c r="D270" s="71"/>
      <c r="E270" s="71"/>
      <c r="F270" s="71"/>
      <c r="G270" s="71"/>
      <c r="H270" s="71"/>
      <c r="I270" s="71"/>
      <c r="J270" s="71"/>
      <c r="K270" s="71"/>
      <c r="L270" s="71"/>
      <c r="M270" s="71"/>
      <c r="N270" s="71"/>
      <c r="O270" s="71"/>
      <c r="P270" s="71"/>
      <c r="Q270" s="71"/>
      <c r="R270" s="71"/>
      <c r="S270" s="71"/>
      <c r="T270" s="71"/>
      <c r="U270" s="71"/>
      <c r="V270" s="71"/>
      <c r="W270" s="71"/>
      <c r="X270" s="71"/>
      <c r="Y270" s="71"/>
      <c r="Z270" s="71"/>
    </row>
    <row r="271" spans="1:26">
      <c r="A271" s="175" t="str">
        <f>HYPERLINK("https://leetcode.com/problems/best-time-to-buy-and-sell-stock/","best time to buy and sell stock")</f>
        <v>best time to buy and sell stock</v>
      </c>
      <c r="B271" s="69" t="s">
        <v>2342</v>
      </c>
      <c r="C271" s="69"/>
      <c r="D271" s="69"/>
      <c r="E271" s="69"/>
      <c r="F271" s="69"/>
      <c r="G271" s="69"/>
      <c r="H271" s="69"/>
      <c r="I271" s="69"/>
      <c r="J271" s="69"/>
      <c r="K271" s="69"/>
      <c r="L271" s="69"/>
      <c r="M271" s="69"/>
      <c r="N271" s="69"/>
      <c r="O271" s="69"/>
      <c r="P271" s="69"/>
      <c r="Q271" s="69"/>
      <c r="R271" s="69"/>
      <c r="S271" s="69"/>
      <c r="T271" s="69"/>
      <c r="U271" s="69"/>
      <c r="V271" s="69"/>
      <c r="W271" s="69"/>
      <c r="X271" s="69"/>
      <c r="Y271" s="69"/>
      <c r="Z271" s="69"/>
    </row>
    <row r="272" spans="1:26">
      <c r="A272" s="175" t="str">
        <f>HYPERLINK("https://leetcode.com/problems/best-time-to-buy-and-sell-stock-ii/","best time to buy and sell 2")</f>
        <v>best time to buy and sell 2</v>
      </c>
      <c r="B272" s="69" t="s">
        <v>2343</v>
      </c>
      <c r="C272" s="69"/>
      <c r="D272" s="69"/>
      <c r="E272" s="69"/>
      <c r="F272" s="69"/>
      <c r="G272" s="69"/>
      <c r="H272" s="69"/>
      <c r="I272" s="69"/>
      <c r="J272" s="69"/>
      <c r="K272" s="69"/>
      <c r="L272" s="69"/>
      <c r="M272" s="69"/>
      <c r="N272" s="69"/>
      <c r="O272" s="69"/>
      <c r="P272" s="69"/>
      <c r="Q272" s="69"/>
      <c r="R272" s="69"/>
      <c r="S272" s="69"/>
      <c r="T272" s="69"/>
      <c r="U272" s="69"/>
      <c r="V272" s="69"/>
      <c r="W272" s="69"/>
      <c r="X272" s="69"/>
      <c r="Y272" s="69"/>
      <c r="Z272" s="69"/>
    </row>
    <row r="273" spans="1:26">
      <c r="A273" s="176" t="str">
        <f>HYPERLINK("https://leetcode.com/problems/best-time-to-buy-and-sell-stock-with-cooldown/","best time to buy and sell with cool down")</f>
        <v>best time to buy and sell with cool down</v>
      </c>
      <c r="B273" s="93" t="s">
        <v>2344</v>
      </c>
      <c r="C273" s="93"/>
      <c r="D273" s="93"/>
      <c r="E273" s="93"/>
      <c r="F273" s="93"/>
      <c r="G273" s="93"/>
      <c r="H273" s="93"/>
      <c r="I273" s="93"/>
      <c r="J273" s="93"/>
      <c r="K273" s="93"/>
      <c r="L273" s="93"/>
      <c r="M273" s="93"/>
      <c r="N273" s="93"/>
      <c r="O273" s="93"/>
      <c r="P273" s="93"/>
      <c r="Q273" s="93"/>
      <c r="R273" s="93"/>
      <c r="S273" s="93"/>
      <c r="T273" s="93"/>
      <c r="U273" s="93"/>
      <c r="V273" s="93"/>
      <c r="W273" s="93"/>
      <c r="X273" s="93"/>
      <c r="Y273" s="93"/>
      <c r="Z273" s="93"/>
    </row>
    <row r="274" spans="1:26">
      <c r="A274" s="167" t="str">
        <f>HYPERLINK("https://leetcode.com/problems/best-time-to-buy-and-sell-stock-with-transaction-fee/","buy and sell with transaction time")</f>
        <v>buy and sell with transaction time</v>
      </c>
      <c r="B274" s="85" t="s">
        <v>2345</v>
      </c>
      <c r="C274" s="85" t="s">
        <v>2346</v>
      </c>
      <c r="D274" s="85"/>
      <c r="E274" s="85"/>
      <c r="F274" s="85"/>
      <c r="G274" s="85"/>
      <c r="H274" s="85"/>
      <c r="I274" s="85"/>
      <c r="J274" s="85"/>
      <c r="K274" s="85"/>
      <c r="L274" s="85"/>
      <c r="M274" s="85"/>
      <c r="N274" s="85"/>
      <c r="O274" s="85"/>
      <c r="P274" s="85"/>
      <c r="Q274" s="85"/>
      <c r="R274" s="85"/>
      <c r="S274" s="85"/>
      <c r="T274" s="85"/>
      <c r="U274" s="85"/>
      <c r="V274" s="85"/>
      <c r="W274" s="85"/>
      <c r="X274" s="85"/>
      <c r="Y274" s="85"/>
      <c r="Z274" s="85"/>
    </row>
    <row r="275" spans="1:26">
      <c r="A275" s="167" t="str">
        <f>HYPERLINK("https://leetcode.com/problems/best-time-to-buy-and-sell-stock-iii/","best time to buy and sell 3")</f>
        <v>best time to buy and sell 3</v>
      </c>
      <c r="B275" s="84" t="s">
        <v>2347</v>
      </c>
      <c r="C275" s="84"/>
      <c r="D275" s="84"/>
      <c r="E275" s="84"/>
      <c r="F275" s="84"/>
      <c r="G275" s="84"/>
      <c r="H275" s="84"/>
      <c r="I275" s="84"/>
      <c r="J275" s="84"/>
      <c r="K275" s="84"/>
      <c r="L275" s="84"/>
      <c r="M275" s="84"/>
      <c r="N275" s="84"/>
      <c r="O275" s="84"/>
      <c r="P275" s="84"/>
      <c r="Q275" s="84"/>
      <c r="R275" s="84"/>
      <c r="S275" s="84"/>
      <c r="T275" s="84"/>
      <c r="U275" s="84"/>
      <c r="V275" s="84"/>
      <c r="W275" s="84"/>
      <c r="X275" s="84"/>
      <c r="Y275" s="84"/>
      <c r="Z275" s="84"/>
    </row>
    <row r="276" spans="1:26">
      <c r="A276" s="167" t="str">
        <f>HYPERLINK("https://leetcode.com/problems/best-time-to-buy-and-sell-stock-iv/","best time to but and sell 4")</f>
        <v>best time to but and sell 4</v>
      </c>
      <c r="B276" s="85" t="s">
        <v>2348</v>
      </c>
      <c r="C276" s="85" t="s">
        <v>2349</v>
      </c>
      <c r="D276" s="85" t="s">
        <v>2350</v>
      </c>
      <c r="E276" s="85"/>
      <c r="F276" s="85"/>
      <c r="G276" s="85"/>
      <c r="H276" s="85"/>
      <c r="I276" s="85"/>
      <c r="J276" s="85"/>
      <c r="K276" s="85"/>
      <c r="L276" s="85"/>
      <c r="M276" s="85"/>
      <c r="N276" s="85"/>
      <c r="O276" s="85"/>
      <c r="P276" s="85"/>
      <c r="Q276" s="85"/>
      <c r="R276" s="85"/>
      <c r="S276" s="85"/>
      <c r="T276" s="85"/>
      <c r="U276" s="85"/>
      <c r="V276" s="85"/>
      <c r="W276" s="85"/>
      <c r="X276" s="85"/>
      <c r="Y276" s="85"/>
      <c r="Z276" s="85"/>
    </row>
    <row r="277" spans="1:26">
      <c r="A277" s="177"/>
      <c r="B277" s="95"/>
      <c r="C277" s="95"/>
      <c r="D277" s="95"/>
      <c r="E277" s="95"/>
      <c r="F277" s="95"/>
      <c r="G277" s="95"/>
      <c r="H277" s="95"/>
      <c r="I277" s="95"/>
      <c r="J277" s="95"/>
      <c r="K277" s="95"/>
      <c r="L277" s="95"/>
      <c r="M277" s="95"/>
      <c r="N277" s="95"/>
      <c r="O277" s="95"/>
      <c r="P277" s="95"/>
      <c r="Q277" s="95"/>
      <c r="R277" s="95"/>
      <c r="S277" s="95"/>
      <c r="T277" s="95"/>
      <c r="U277" s="95"/>
      <c r="V277" s="95"/>
      <c r="W277" s="95"/>
      <c r="X277" s="95"/>
      <c r="Y277" s="95"/>
      <c r="Z277" s="95"/>
    </row>
    <row r="278" spans="1:26">
      <c r="A278" s="177"/>
      <c r="B278" s="95"/>
      <c r="C278" s="95"/>
      <c r="D278" s="95"/>
      <c r="E278" s="95"/>
      <c r="F278" s="95"/>
      <c r="G278" s="95"/>
      <c r="H278" s="95"/>
      <c r="I278" s="95"/>
      <c r="J278" s="95"/>
      <c r="K278" s="95"/>
      <c r="L278" s="95"/>
      <c r="M278" s="95"/>
      <c r="N278" s="95"/>
      <c r="O278" s="95"/>
      <c r="P278" s="95"/>
      <c r="Q278" s="95"/>
      <c r="R278" s="95"/>
      <c r="S278" s="95"/>
      <c r="T278" s="95"/>
      <c r="U278" s="95"/>
      <c r="V278" s="95"/>
      <c r="W278" s="95"/>
      <c r="X278" s="95"/>
      <c r="Y278" s="95"/>
      <c r="Z278" s="95"/>
    </row>
    <row r="279" spans="1:26">
      <c r="A279" s="108"/>
      <c r="B279" s="71"/>
      <c r="C279" s="71"/>
      <c r="D279" s="71"/>
      <c r="E279" s="71"/>
      <c r="F279" s="71"/>
      <c r="G279" s="71"/>
      <c r="H279" s="71"/>
      <c r="I279" s="71"/>
      <c r="J279" s="71"/>
      <c r="K279" s="71"/>
      <c r="L279" s="71"/>
      <c r="M279" s="71"/>
      <c r="N279" s="71"/>
      <c r="O279" s="71"/>
      <c r="P279" s="71"/>
      <c r="Q279" s="71"/>
      <c r="R279" s="71"/>
      <c r="S279" s="71"/>
      <c r="T279" s="71"/>
      <c r="U279" s="71"/>
      <c r="V279" s="71"/>
      <c r="W279" s="71"/>
      <c r="X279" s="71"/>
      <c r="Y279" s="71"/>
      <c r="Z279" s="71"/>
    </row>
    <row r="280" spans="1:26">
      <c r="A280" s="178" t="s">
        <v>2351</v>
      </c>
      <c r="B280" s="87" t="s">
        <v>2351</v>
      </c>
      <c r="C280" s="87" t="s">
        <v>2352</v>
      </c>
      <c r="D280" s="87"/>
      <c r="E280" s="87"/>
      <c r="F280" s="87"/>
      <c r="G280" s="87"/>
      <c r="H280" s="87"/>
      <c r="I280" s="87"/>
      <c r="J280" s="87"/>
      <c r="K280" s="87"/>
      <c r="L280" s="87"/>
      <c r="M280" s="87"/>
      <c r="N280" s="87"/>
      <c r="O280" s="87"/>
      <c r="P280" s="87"/>
      <c r="Q280" s="87"/>
      <c r="R280" s="87"/>
      <c r="S280" s="87"/>
      <c r="T280" s="87"/>
      <c r="U280" s="87"/>
      <c r="V280" s="87"/>
      <c r="W280" s="87"/>
      <c r="X280" s="87"/>
      <c r="Y280" s="87"/>
      <c r="Z280" s="87"/>
    </row>
    <row r="281" spans="1:26">
      <c r="A281" s="147" t="s">
        <v>2353</v>
      </c>
      <c r="B281" s="69" t="s">
        <v>2353</v>
      </c>
      <c r="C281" s="69"/>
      <c r="D281" s="69"/>
      <c r="E281" s="69"/>
      <c r="F281" s="69"/>
      <c r="G281" s="69"/>
      <c r="H281" s="69"/>
      <c r="I281" s="69"/>
      <c r="J281" s="69"/>
      <c r="K281" s="69"/>
      <c r="L281" s="69"/>
      <c r="M281" s="69"/>
      <c r="N281" s="69"/>
      <c r="O281" s="69"/>
      <c r="P281" s="69"/>
      <c r="Q281" s="69"/>
      <c r="R281" s="69"/>
      <c r="S281" s="69"/>
      <c r="T281" s="69"/>
      <c r="U281" s="69"/>
      <c r="V281" s="69"/>
      <c r="W281" s="69"/>
      <c r="X281" s="69"/>
      <c r="Y281" s="69"/>
      <c r="Z281" s="69"/>
    </row>
    <row r="282" spans="1:26">
      <c r="A282" s="92" t="s">
        <v>2354</v>
      </c>
      <c r="B282" s="87" t="s">
        <v>2354</v>
      </c>
      <c r="C282" s="87" t="s">
        <v>2355</v>
      </c>
      <c r="D282" s="87"/>
      <c r="E282" s="87"/>
      <c r="F282" s="87"/>
      <c r="G282" s="87"/>
      <c r="H282" s="87"/>
      <c r="I282" s="87"/>
      <c r="J282" s="87"/>
      <c r="K282" s="87"/>
      <c r="L282" s="87"/>
      <c r="M282" s="87"/>
      <c r="N282" s="87"/>
      <c r="O282" s="87"/>
      <c r="P282" s="87"/>
      <c r="Q282" s="87"/>
      <c r="R282" s="87"/>
      <c r="S282" s="87"/>
      <c r="T282" s="87"/>
      <c r="U282" s="87"/>
      <c r="V282" s="87"/>
      <c r="W282" s="87"/>
      <c r="X282" s="87"/>
      <c r="Y282" s="87"/>
      <c r="Z282" s="87"/>
    </row>
    <row r="283" spans="1:26">
      <c r="A283" s="92" t="s">
        <v>2356</v>
      </c>
      <c r="B283" s="93" t="s">
        <v>2357</v>
      </c>
      <c r="C283" s="93" t="s">
        <v>2358</v>
      </c>
      <c r="D283" s="93"/>
      <c r="E283" s="93"/>
      <c r="F283" s="93"/>
      <c r="G283" s="93"/>
      <c r="H283" s="93"/>
      <c r="I283" s="93"/>
      <c r="J283" s="93"/>
      <c r="K283" s="93"/>
      <c r="L283" s="93"/>
      <c r="M283" s="93"/>
      <c r="N283" s="93"/>
      <c r="O283" s="93"/>
      <c r="P283" s="93"/>
      <c r="Q283" s="93"/>
      <c r="R283" s="93"/>
      <c r="S283" s="93"/>
      <c r="T283" s="93"/>
      <c r="U283" s="93"/>
      <c r="V283" s="93"/>
      <c r="W283" s="93"/>
      <c r="X283" s="93"/>
      <c r="Y283" s="93"/>
      <c r="Z283" s="93"/>
    </row>
    <row r="284" spans="1:26">
      <c r="A284" s="91" t="s">
        <v>2359</v>
      </c>
      <c r="B284" s="112"/>
      <c r="C284" s="69" t="s">
        <v>2360</v>
      </c>
      <c r="D284" s="69"/>
      <c r="E284" s="69"/>
      <c r="F284" s="69"/>
      <c r="G284" s="69"/>
      <c r="H284" s="69"/>
      <c r="I284" s="69"/>
      <c r="J284" s="69"/>
      <c r="K284" s="69"/>
      <c r="L284" s="69"/>
      <c r="M284" s="69"/>
      <c r="N284" s="69"/>
      <c r="O284" s="69"/>
      <c r="P284" s="69"/>
      <c r="Q284" s="69"/>
      <c r="R284" s="69"/>
      <c r="S284" s="69"/>
      <c r="T284" s="69"/>
      <c r="U284" s="69"/>
      <c r="V284" s="69"/>
      <c r="W284" s="69"/>
      <c r="X284" s="69"/>
      <c r="Y284" s="69"/>
      <c r="Z284" s="69"/>
    </row>
    <row r="285" spans="1:26">
      <c r="A285" s="94" t="s">
        <v>2361</v>
      </c>
      <c r="C285" s="71"/>
      <c r="D285" s="71"/>
      <c r="E285" s="71"/>
      <c r="F285" s="71"/>
      <c r="G285" s="71"/>
      <c r="H285" s="71"/>
      <c r="I285" s="71"/>
      <c r="J285" s="71"/>
      <c r="K285" s="71"/>
      <c r="L285" s="71"/>
      <c r="M285" s="71"/>
      <c r="N285" s="71"/>
      <c r="O285" s="71"/>
      <c r="P285" s="71"/>
      <c r="Q285" s="71"/>
      <c r="R285" s="71"/>
      <c r="S285" s="71"/>
      <c r="T285" s="71"/>
      <c r="U285" s="71"/>
      <c r="V285" s="71"/>
      <c r="W285" s="71"/>
      <c r="X285" s="71"/>
      <c r="Y285" s="71"/>
      <c r="Z285" s="71"/>
    </row>
    <row r="286" spans="1:26">
      <c r="A286" s="179" t="s">
        <v>2362</v>
      </c>
      <c r="B286" s="87" t="s">
        <v>2363</v>
      </c>
      <c r="C286" s="87"/>
      <c r="D286" s="87"/>
      <c r="E286" s="87"/>
      <c r="F286" s="87"/>
      <c r="G286" s="87"/>
      <c r="H286" s="87"/>
      <c r="I286" s="87"/>
      <c r="J286" s="87"/>
      <c r="K286" s="87"/>
      <c r="L286" s="87"/>
      <c r="M286" s="87"/>
      <c r="N286" s="87"/>
      <c r="O286" s="87"/>
      <c r="P286" s="87"/>
      <c r="Q286" s="87"/>
      <c r="R286" s="87"/>
      <c r="S286" s="87"/>
      <c r="T286" s="87"/>
      <c r="U286" s="87"/>
      <c r="V286" s="87"/>
      <c r="W286" s="87"/>
      <c r="X286" s="87"/>
      <c r="Y286" s="87"/>
      <c r="Z286" s="87"/>
    </row>
    <row r="287" spans="1:26">
      <c r="A287" s="180"/>
      <c r="B287" s="71"/>
      <c r="C287" s="71"/>
      <c r="D287" s="71"/>
      <c r="E287" s="71"/>
      <c r="F287" s="71"/>
      <c r="G287" s="71"/>
      <c r="H287" s="71"/>
      <c r="I287" s="71"/>
      <c r="J287" s="71"/>
      <c r="K287" s="71"/>
      <c r="L287" s="71"/>
      <c r="M287" s="71"/>
      <c r="N287" s="71"/>
      <c r="O287" s="71"/>
      <c r="P287" s="71"/>
      <c r="Q287" s="71"/>
      <c r="R287" s="71"/>
      <c r="S287" s="71"/>
      <c r="T287" s="71"/>
      <c r="U287" s="71"/>
      <c r="V287" s="71"/>
      <c r="W287" s="71"/>
      <c r="X287" s="71"/>
      <c r="Y287" s="71"/>
      <c r="Z287" s="71"/>
    </row>
    <row r="288" spans="1:26">
      <c r="A288" s="180"/>
      <c r="B288" s="71"/>
      <c r="C288" s="71"/>
      <c r="D288" s="71"/>
      <c r="E288" s="71"/>
      <c r="F288" s="71"/>
      <c r="G288" s="71"/>
      <c r="H288" s="71"/>
      <c r="I288" s="71"/>
      <c r="J288" s="71"/>
      <c r="K288" s="71"/>
      <c r="L288" s="71"/>
      <c r="M288" s="71"/>
      <c r="N288" s="71"/>
      <c r="O288" s="71"/>
      <c r="P288" s="71"/>
      <c r="Q288" s="71"/>
      <c r="R288" s="71"/>
      <c r="S288" s="71"/>
      <c r="T288" s="71"/>
      <c r="U288" s="71"/>
      <c r="V288" s="71"/>
      <c r="W288" s="71"/>
      <c r="X288" s="71"/>
      <c r="Y288" s="71"/>
      <c r="Z288" s="71"/>
    </row>
    <row r="289" spans="1:26">
      <c r="A289" s="114"/>
      <c r="B289" s="71"/>
      <c r="C289" s="71"/>
      <c r="D289" s="71"/>
      <c r="E289" s="71"/>
      <c r="F289" s="71"/>
      <c r="G289" s="71"/>
      <c r="H289" s="71"/>
      <c r="I289" s="71"/>
      <c r="J289" s="71"/>
      <c r="K289" s="71"/>
      <c r="L289" s="71"/>
      <c r="M289" s="71"/>
      <c r="N289" s="71"/>
      <c r="O289" s="71"/>
      <c r="P289" s="71"/>
      <c r="Q289" s="71"/>
      <c r="R289" s="71"/>
      <c r="S289" s="71"/>
      <c r="T289" s="71"/>
      <c r="U289" s="71"/>
      <c r="V289" s="71"/>
      <c r="W289" s="71"/>
      <c r="X289" s="71"/>
      <c r="Y289" s="71"/>
      <c r="Z289" s="71"/>
    </row>
    <row r="290" spans="1:26">
      <c r="A290" s="83" t="str">
        <f>HYPERLINK("https://leetcode.com/problems/burst-balloons/","burst balloons")</f>
        <v>burst balloons</v>
      </c>
      <c r="B290" s="84" t="s">
        <v>2364</v>
      </c>
      <c r="C290" s="84"/>
      <c r="D290" s="84"/>
      <c r="E290" s="84"/>
      <c r="F290" s="84"/>
      <c r="G290" s="84"/>
      <c r="H290" s="84"/>
      <c r="I290" s="84"/>
      <c r="J290" s="84"/>
      <c r="K290" s="84"/>
      <c r="L290" s="84"/>
      <c r="M290" s="84"/>
      <c r="N290" s="84"/>
      <c r="O290" s="84"/>
      <c r="P290" s="84"/>
      <c r="Q290" s="84"/>
      <c r="R290" s="84"/>
      <c r="S290" s="84"/>
      <c r="T290" s="84"/>
      <c r="U290" s="84"/>
      <c r="V290" s="84"/>
      <c r="W290" s="84"/>
      <c r="X290" s="84"/>
      <c r="Y290" s="84"/>
      <c r="Z290" s="84"/>
    </row>
    <row r="291" spans="1:26">
      <c r="A291" s="181" t="str">
        <f>HYPERLINK("https://leetcode.com/problems/minimum-score-triangulation-of-polygon/","Minimum score triangulation")</f>
        <v>Minimum score triangulation</v>
      </c>
      <c r="B291" s="182" t="s">
        <v>2365</v>
      </c>
      <c r="C291" s="182"/>
      <c r="D291" s="182"/>
      <c r="E291" s="182"/>
      <c r="F291" s="182"/>
      <c r="G291" s="182"/>
      <c r="H291" s="182"/>
      <c r="I291" s="182"/>
      <c r="J291" s="182"/>
      <c r="K291" s="182"/>
      <c r="L291" s="182"/>
      <c r="M291" s="182"/>
      <c r="N291" s="182"/>
      <c r="O291" s="182"/>
      <c r="P291" s="182"/>
      <c r="Q291" s="182"/>
      <c r="R291" s="182"/>
      <c r="S291" s="182"/>
      <c r="T291" s="182"/>
      <c r="U291" s="182"/>
      <c r="V291" s="182"/>
      <c r="W291" s="182"/>
      <c r="X291" s="182"/>
      <c r="Y291" s="182"/>
      <c r="Z291" s="182"/>
    </row>
    <row r="292" spans="1:26">
      <c r="A292" s="88"/>
      <c r="B292" s="71"/>
      <c r="C292" s="71"/>
      <c r="D292" s="71"/>
      <c r="E292" s="71"/>
      <c r="F292" s="71"/>
      <c r="G292" s="71"/>
      <c r="H292" s="71"/>
      <c r="I292" s="71"/>
      <c r="J292" s="71"/>
      <c r="K292" s="71"/>
      <c r="L292" s="71"/>
      <c r="M292" s="71"/>
      <c r="N292" s="71"/>
      <c r="O292" s="71"/>
      <c r="P292" s="71"/>
      <c r="Q292" s="71"/>
      <c r="R292" s="71"/>
      <c r="S292" s="71"/>
      <c r="T292" s="71"/>
      <c r="U292" s="71"/>
      <c r="V292" s="71"/>
      <c r="W292" s="71"/>
      <c r="X292" s="71"/>
      <c r="Y292" s="71"/>
      <c r="Z292" s="71"/>
    </row>
    <row r="293" spans="1:26">
      <c r="A293" s="88"/>
      <c r="B293" s="71"/>
      <c r="C293" s="71"/>
      <c r="D293" s="71"/>
      <c r="E293" s="71"/>
      <c r="F293" s="71"/>
      <c r="G293" s="71"/>
      <c r="H293" s="71"/>
      <c r="I293" s="71"/>
      <c r="J293" s="71"/>
      <c r="K293" s="71"/>
      <c r="L293" s="71"/>
      <c r="M293" s="71"/>
      <c r="N293" s="71"/>
      <c r="O293" s="71"/>
      <c r="P293" s="71"/>
      <c r="Q293" s="71"/>
      <c r="R293" s="71"/>
      <c r="S293" s="71"/>
      <c r="T293" s="71"/>
      <c r="U293" s="71"/>
      <c r="V293" s="71"/>
      <c r="W293" s="71"/>
      <c r="X293" s="71"/>
      <c r="Y293" s="71"/>
      <c r="Z293" s="71"/>
    </row>
    <row r="294" spans="1:26">
      <c r="A294" s="183"/>
      <c r="B294" s="71"/>
      <c r="C294" s="71"/>
      <c r="D294" s="71"/>
      <c r="E294" s="71"/>
      <c r="F294" s="71"/>
      <c r="G294" s="71"/>
      <c r="H294" s="71"/>
      <c r="I294" s="71"/>
      <c r="J294" s="71"/>
      <c r="K294" s="71"/>
      <c r="L294" s="71"/>
      <c r="M294" s="71"/>
      <c r="N294" s="71"/>
      <c r="O294" s="71"/>
      <c r="P294" s="71"/>
      <c r="Q294" s="71"/>
      <c r="R294" s="71"/>
      <c r="S294" s="71"/>
      <c r="T294" s="71"/>
      <c r="U294" s="71"/>
      <c r="V294" s="71"/>
      <c r="W294" s="71"/>
      <c r="X294" s="71"/>
      <c r="Y294" s="71"/>
      <c r="Z294" s="71"/>
    </row>
    <row r="295" spans="1:26">
      <c r="A295" s="184" t="s">
        <v>2366</v>
      </c>
      <c r="B295" s="84" t="s">
        <v>2366</v>
      </c>
      <c r="C295" s="84" t="s">
        <v>2367</v>
      </c>
      <c r="D295" s="84"/>
      <c r="E295" s="84"/>
      <c r="F295" s="84"/>
      <c r="G295" s="84"/>
      <c r="H295" s="84"/>
      <c r="I295" s="84"/>
      <c r="J295" s="84"/>
      <c r="K295" s="84"/>
      <c r="L295" s="84"/>
      <c r="M295" s="84"/>
      <c r="N295" s="84"/>
      <c r="O295" s="84"/>
      <c r="P295" s="84"/>
      <c r="Q295" s="84"/>
      <c r="R295" s="84"/>
      <c r="S295" s="84"/>
      <c r="T295" s="84"/>
      <c r="U295" s="84"/>
      <c r="V295" s="84"/>
      <c r="W295" s="84"/>
      <c r="X295" s="84"/>
      <c r="Y295" s="84"/>
      <c r="Z295" s="84"/>
    </row>
    <row r="296" spans="1:26">
      <c r="A296" s="86" t="s">
        <v>2368</v>
      </c>
      <c r="B296" s="87" t="s">
        <v>2369</v>
      </c>
      <c r="C296" s="87" t="s">
        <v>2302</v>
      </c>
      <c r="D296" s="87"/>
      <c r="E296" s="87"/>
      <c r="F296" s="87"/>
      <c r="G296" s="87"/>
      <c r="H296" s="87"/>
      <c r="I296" s="87"/>
      <c r="J296" s="87"/>
      <c r="K296" s="87"/>
      <c r="L296" s="87"/>
      <c r="M296" s="87"/>
      <c r="N296" s="87"/>
      <c r="O296" s="87"/>
      <c r="P296" s="87"/>
      <c r="Q296" s="87"/>
      <c r="R296" s="87"/>
      <c r="S296" s="87"/>
      <c r="T296" s="87"/>
      <c r="U296" s="87"/>
      <c r="V296" s="87"/>
      <c r="W296" s="87"/>
      <c r="X296" s="87"/>
      <c r="Y296" s="87"/>
      <c r="Z296" s="87"/>
    </row>
    <row r="297" spans="1:26">
      <c r="A297" s="185" t="str">
        <f>HYPERLINK("https://www.geeksforgeeks.org/ugly-numbers/","Ugly number")</f>
        <v>Ugly number</v>
      </c>
      <c r="B297" s="84" t="s">
        <v>2370</v>
      </c>
      <c r="C297" s="174" t="s">
        <v>2371</v>
      </c>
      <c r="D297" s="84"/>
      <c r="E297" s="84"/>
      <c r="F297" s="84"/>
      <c r="G297" s="84"/>
      <c r="H297" s="84"/>
      <c r="I297" s="84"/>
      <c r="J297" s="84"/>
      <c r="K297" s="84"/>
      <c r="L297" s="84"/>
      <c r="M297" s="84"/>
      <c r="N297" s="84"/>
      <c r="O297" s="84"/>
      <c r="P297" s="84"/>
      <c r="Q297" s="84"/>
      <c r="R297" s="84"/>
      <c r="S297" s="84"/>
      <c r="T297" s="84"/>
      <c r="U297" s="84"/>
      <c r="V297" s="84"/>
      <c r="W297" s="84"/>
      <c r="X297" s="84"/>
      <c r="Y297" s="84"/>
      <c r="Z297" s="84"/>
    </row>
    <row r="298" spans="1:26">
      <c r="A298" s="186" t="str">
        <f>HYPERLINK("https://www.geeksforgeeks.org/super-ugly-number-number-whose-prime-factors-given-set/","Super ugly number")</f>
        <v>Super ugly number</v>
      </c>
      <c r="B298" s="87" t="s">
        <v>2372</v>
      </c>
      <c r="C298" s="87" t="s">
        <v>2373</v>
      </c>
      <c r="D298" s="87"/>
      <c r="E298" s="87"/>
      <c r="F298" s="87"/>
      <c r="G298" s="87"/>
      <c r="H298" s="87"/>
      <c r="I298" s="87"/>
      <c r="J298" s="87"/>
      <c r="K298" s="87"/>
      <c r="L298" s="87"/>
      <c r="M298" s="87"/>
      <c r="N298" s="87"/>
      <c r="O298" s="87"/>
      <c r="P298" s="87"/>
      <c r="Q298" s="87"/>
      <c r="R298" s="87"/>
      <c r="S298" s="87"/>
      <c r="T298" s="87"/>
      <c r="U298" s="87"/>
      <c r="V298" s="87"/>
      <c r="W298" s="87"/>
      <c r="X298" s="87"/>
      <c r="Y298" s="87"/>
      <c r="Z298" s="87"/>
    </row>
    <row r="299" spans="1:26">
      <c r="A299" s="166" t="s">
        <v>2374</v>
      </c>
      <c r="B299" s="69" t="s">
        <v>2374</v>
      </c>
      <c r="C299" s="69"/>
      <c r="D299" s="69"/>
      <c r="E299" s="69"/>
      <c r="F299" s="69"/>
      <c r="G299" s="69"/>
      <c r="H299" s="69"/>
      <c r="I299" s="69"/>
      <c r="J299" s="69"/>
      <c r="K299" s="69"/>
      <c r="L299" s="69"/>
      <c r="M299" s="69"/>
      <c r="N299" s="69"/>
      <c r="O299" s="69"/>
      <c r="P299" s="69"/>
      <c r="Q299" s="69"/>
      <c r="R299" s="69"/>
      <c r="S299" s="69"/>
      <c r="T299" s="69"/>
      <c r="U299" s="69"/>
      <c r="V299" s="69"/>
      <c r="W299" s="69"/>
      <c r="X299" s="69"/>
      <c r="Y299" s="69"/>
      <c r="Z299" s="69"/>
    </row>
    <row r="300" spans="1:26">
      <c r="A300" s="187"/>
      <c r="B300" s="79"/>
      <c r="C300" s="79"/>
      <c r="D300" s="79"/>
      <c r="E300" s="79"/>
      <c r="F300" s="79"/>
      <c r="G300" s="79"/>
      <c r="H300" s="79"/>
      <c r="I300" s="79"/>
      <c r="J300" s="79"/>
      <c r="K300" s="79"/>
      <c r="L300" s="79"/>
      <c r="M300" s="79"/>
      <c r="N300" s="79"/>
      <c r="O300" s="79"/>
      <c r="P300" s="79"/>
      <c r="Q300" s="79"/>
      <c r="R300" s="79"/>
      <c r="S300" s="79"/>
      <c r="T300" s="79"/>
      <c r="U300" s="79"/>
      <c r="V300" s="79"/>
      <c r="W300" s="79"/>
      <c r="X300" s="79"/>
      <c r="Y300" s="79"/>
      <c r="Z300" s="79"/>
    </row>
    <row r="301" spans="1:26">
      <c r="A301" s="187"/>
      <c r="B301" s="79"/>
      <c r="C301" s="79"/>
      <c r="D301" s="79"/>
      <c r="E301" s="79"/>
      <c r="F301" s="79"/>
      <c r="G301" s="79"/>
      <c r="H301" s="79"/>
      <c r="I301" s="79"/>
      <c r="J301" s="79"/>
      <c r="K301" s="79"/>
      <c r="L301" s="79"/>
      <c r="M301" s="79"/>
      <c r="N301" s="79"/>
      <c r="O301" s="79"/>
      <c r="P301" s="79"/>
      <c r="Q301" s="79"/>
      <c r="R301" s="79"/>
      <c r="S301" s="79"/>
      <c r="T301" s="79"/>
      <c r="U301" s="79"/>
      <c r="V301" s="79"/>
      <c r="W301" s="79"/>
      <c r="X301" s="79"/>
      <c r="Y301" s="79"/>
      <c r="Z301" s="79"/>
    </row>
    <row r="302" spans="1:26">
      <c r="A302" s="188" t="str">
        <f>HYPERLINK("https://leetcode.com/problems/domino-and-tromino-tiling/","Domino and tromino tilling")</f>
        <v>Domino and tromino tilling</v>
      </c>
      <c r="B302" s="69" t="s">
        <v>2375</v>
      </c>
      <c r="C302" s="69"/>
      <c r="D302" s="69"/>
      <c r="E302" s="69"/>
      <c r="F302" s="69"/>
      <c r="G302" s="69"/>
      <c r="H302" s="69"/>
      <c r="I302" s="69"/>
      <c r="J302" s="69"/>
      <c r="K302" s="69"/>
      <c r="L302" s="69"/>
      <c r="M302" s="69"/>
      <c r="N302" s="69"/>
      <c r="O302" s="69"/>
      <c r="P302" s="69"/>
      <c r="Q302" s="69"/>
      <c r="R302" s="69"/>
      <c r="S302" s="69"/>
      <c r="T302" s="69"/>
      <c r="U302" s="69"/>
      <c r="V302" s="69"/>
      <c r="W302" s="69"/>
      <c r="X302" s="69"/>
      <c r="Y302" s="69"/>
      <c r="Z302" s="69"/>
    </row>
    <row r="303" spans="1:26">
      <c r="A303" s="181" t="str">
        <f>HYPERLINK("https://leetcode.com/problems/regular-expression-matching/","Regular expression matching")</f>
        <v>Regular expression matching</v>
      </c>
      <c r="B303" s="182" t="s">
        <v>2376</v>
      </c>
      <c r="C303" s="182"/>
      <c r="D303" s="182"/>
      <c r="E303" s="182"/>
      <c r="F303" s="182"/>
      <c r="G303" s="182"/>
      <c r="H303" s="182"/>
      <c r="I303" s="182"/>
      <c r="J303" s="182"/>
      <c r="K303" s="182"/>
      <c r="L303" s="182"/>
      <c r="M303" s="182"/>
      <c r="N303" s="182"/>
      <c r="O303" s="182"/>
      <c r="P303" s="182"/>
      <c r="Q303" s="182"/>
      <c r="R303" s="182"/>
      <c r="S303" s="182"/>
      <c r="T303" s="182"/>
      <c r="U303" s="182"/>
      <c r="V303" s="182"/>
      <c r="W303" s="182"/>
      <c r="X303" s="182"/>
      <c r="Y303" s="182"/>
      <c r="Z303" s="182"/>
    </row>
    <row r="304" spans="1:26">
      <c r="A304" s="86" t="str">
        <f>HYPERLINK("https://www.geeksforgeeks.org/maximum-sum-such-that-no-two-elements-are-adjacent/","Max sum with no 2 adjacent element")</f>
        <v>Max sum with no 2 adjacent element</v>
      </c>
      <c r="B304" s="87" t="s">
        <v>2377</v>
      </c>
      <c r="C304" s="87"/>
      <c r="D304" s="87"/>
      <c r="E304" s="87"/>
      <c r="F304" s="87"/>
      <c r="G304" s="87"/>
      <c r="H304" s="87"/>
      <c r="I304" s="87"/>
      <c r="J304" s="87"/>
      <c r="K304" s="87"/>
      <c r="L304" s="87"/>
      <c r="M304" s="87"/>
      <c r="N304" s="87"/>
      <c r="O304" s="87"/>
      <c r="P304" s="87"/>
      <c r="Q304" s="87"/>
      <c r="R304" s="87"/>
      <c r="S304" s="87"/>
      <c r="T304" s="87"/>
      <c r="U304" s="87"/>
      <c r="V304" s="87"/>
      <c r="W304" s="87"/>
      <c r="X304" s="87"/>
      <c r="Y304" s="87"/>
      <c r="Z304" s="87"/>
    </row>
    <row r="305" spans="1:26">
      <c r="A305" s="181" t="str">
        <f>HYPERLINK("https://leetcode.com/problems/pizza-with-3n-slices/","Pizza with 3n slices")</f>
        <v>Pizza with 3n slices</v>
      </c>
      <c r="B305" s="182" t="s">
        <v>2378</v>
      </c>
      <c r="C305" s="182"/>
      <c r="D305" s="182"/>
      <c r="E305" s="182"/>
      <c r="F305" s="182"/>
      <c r="G305" s="182"/>
      <c r="H305" s="182"/>
      <c r="I305" s="182"/>
      <c r="J305" s="182"/>
      <c r="K305" s="182"/>
      <c r="L305" s="182"/>
      <c r="M305" s="182"/>
      <c r="N305" s="182"/>
      <c r="O305" s="182"/>
      <c r="P305" s="182"/>
      <c r="Q305" s="182"/>
      <c r="R305" s="182"/>
      <c r="S305" s="182"/>
      <c r="T305" s="182"/>
      <c r="U305" s="182"/>
      <c r="V305" s="182"/>
      <c r="W305" s="182"/>
      <c r="X305" s="182"/>
      <c r="Y305" s="182"/>
      <c r="Z305" s="182"/>
    </row>
    <row r="306" spans="1:26">
      <c r="A306" s="83" t="str">
        <f>HYPERLINK("https://www.geeksforgeeks.org/count-number-of-ways-to-partition-a-set-into-k-subsets/","Partition of sets into k subsets")</f>
        <v>Partition of sets into k subsets</v>
      </c>
      <c r="B306" s="84" t="s">
        <v>2379</v>
      </c>
      <c r="C306" s="84" t="s">
        <v>2380</v>
      </c>
      <c r="D306" s="84"/>
      <c r="E306" s="84"/>
      <c r="F306" s="84"/>
      <c r="G306" s="84"/>
      <c r="H306" s="84"/>
      <c r="I306" s="84"/>
      <c r="J306" s="84"/>
      <c r="K306" s="84"/>
      <c r="L306" s="84"/>
      <c r="M306" s="84"/>
      <c r="N306" s="84"/>
      <c r="O306" s="84"/>
      <c r="P306" s="84"/>
      <c r="Q306" s="84"/>
      <c r="R306" s="84"/>
      <c r="S306" s="84"/>
      <c r="T306" s="84"/>
      <c r="U306" s="84"/>
      <c r="V306" s="84"/>
      <c r="W306" s="84"/>
      <c r="X306" s="84"/>
      <c r="Y306" s="84"/>
      <c r="Z306" s="84"/>
    </row>
    <row r="307" spans="1:26">
      <c r="A307" s="83" t="str">
        <f>HYPERLINK("https://www.geeksforgeeks.org/optimal-strategy-for-a-game-dp-31/","Can i win")</f>
        <v>Can i win</v>
      </c>
      <c r="B307" s="84" t="s">
        <v>2381</v>
      </c>
      <c r="C307" s="84"/>
      <c r="D307" s="84"/>
      <c r="E307" s="84"/>
      <c r="F307" s="84"/>
      <c r="G307" s="84"/>
      <c r="H307" s="84"/>
      <c r="I307" s="84"/>
      <c r="J307" s="84"/>
      <c r="K307" s="84"/>
      <c r="L307" s="84"/>
      <c r="M307" s="84"/>
      <c r="N307" s="84"/>
      <c r="O307" s="84"/>
      <c r="P307" s="84"/>
      <c r="Q307" s="84"/>
      <c r="R307" s="84"/>
      <c r="S307" s="84"/>
      <c r="T307" s="84"/>
      <c r="U307" s="84"/>
      <c r="V307" s="84"/>
      <c r="W307" s="84"/>
      <c r="X307" s="84"/>
      <c r="Y307" s="84"/>
      <c r="Z307" s="84"/>
    </row>
    <row r="308" spans="1:26">
      <c r="A308" s="86" t="str">
        <f>HYPERLINK("https://www.geeksforgeeks.org/probability-knight-remain-chessboard/","Knight probability")</f>
        <v>Knight probability</v>
      </c>
      <c r="B308" s="87" t="s">
        <v>2382</v>
      </c>
      <c r="C308" s="87"/>
      <c r="D308" s="87"/>
      <c r="E308" s="87"/>
      <c r="F308" s="87"/>
      <c r="G308" s="87"/>
      <c r="H308" s="87"/>
      <c r="I308" s="87"/>
      <c r="J308" s="87"/>
      <c r="K308" s="87"/>
      <c r="L308" s="87"/>
      <c r="M308" s="87"/>
      <c r="N308" s="87"/>
      <c r="O308" s="87"/>
      <c r="P308" s="87"/>
      <c r="Q308" s="87"/>
      <c r="R308" s="87"/>
      <c r="S308" s="87"/>
      <c r="T308" s="87"/>
      <c r="U308" s="87"/>
      <c r="V308" s="87"/>
      <c r="W308" s="87"/>
      <c r="X308" s="87"/>
      <c r="Y308" s="87"/>
      <c r="Z308" s="87"/>
    </row>
    <row r="309" spans="1:26">
      <c r="A309" s="184" t="str">
        <f>HYPERLINK("https://www.geeksforgeeks.org/temple-offerings/","Temple offering")</f>
        <v>Temple offering</v>
      </c>
      <c r="B309" s="84" t="s">
        <v>2383</v>
      </c>
      <c r="C309" s="84"/>
      <c r="D309" s="84"/>
      <c r="E309" s="84"/>
      <c r="F309" s="84"/>
      <c r="G309" s="84"/>
      <c r="H309" s="84"/>
      <c r="I309" s="84"/>
      <c r="J309" s="84"/>
      <c r="K309" s="84"/>
      <c r="L309" s="84"/>
      <c r="M309" s="84"/>
      <c r="N309" s="84"/>
      <c r="O309" s="84"/>
      <c r="P309" s="84"/>
      <c r="Q309" s="84"/>
      <c r="R309" s="84"/>
      <c r="S309" s="84"/>
      <c r="T309" s="84"/>
      <c r="U309" s="84"/>
      <c r="V309" s="84"/>
      <c r="W309" s="84"/>
      <c r="X309" s="84"/>
      <c r="Y309" s="84"/>
      <c r="Z309" s="84"/>
    </row>
    <row r="310" spans="1:26">
      <c r="A310" s="187"/>
      <c r="B310" s="79"/>
      <c r="C310" s="79"/>
      <c r="D310" s="79"/>
      <c r="E310" s="79"/>
      <c r="F310" s="79"/>
      <c r="G310" s="79"/>
      <c r="H310" s="79"/>
      <c r="I310" s="79"/>
      <c r="J310" s="79"/>
      <c r="K310" s="79"/>
      <c r="L310" s="79"/>
      <c r="M310" s="79"/>
      <c r="N310" s="79"/>
      <c r="O310" s="79"/>
      <c r="P310" s="79"/>
      <c r="Q310" s="79"/>
      <c r="R310" s="79"/>
      <c r="S310" s="79"/>
      <c r="T310" s="79"/>
      <c r="U310" s="79"/>
      <c r="V310" s="79"/>
      <c r="W310" s="79"/>
      <c r="X310" s="79"/>
      <c r="Y310" s="79"/>
      <c r="Z310" s="79"/>
    </row>
    <row r="311" spans="1:26">
      <c r="A311" s="187"/>
      <c r="B311" s="79"/>
      <c r="C311" s="79"/>
      <c r="D311" s="79"/>
      <c r="E311" s="79"/>
      <c r="F311" s="79"/>
      <c r="G311" s="79"/>
      <c r="H311" s="79"/>
      <c r="I311" s="79"/>
      <c r="J311" s="79"/>
      <c r="K311" s="79"/>
      <c r="L311" s="79"/>
      <c r="M311" s="79"/>
      <c r="N311" s="79"/>
      <c r="O311" s="79"/>
      <c r="P311" s="79"/>
      <c r="Q311" s="79"/>
      <c r="R311" s="79"/>
      <c r="S311" s="79"/>
      <c r="T311" s="79"/>
      <c r="U311" s="79"/>
      <c r="V311" s="79"/>
      <c r="W311" s="79"/>
      <c r="X311" s="79"/>
      <c r="Y311" s="79"/>
      <c r="Z311" s="79"/>
    </row>
    <row r="312" spans="1:26">
      <c r="A312" s="86" t="str">
        <f>HYPERLINK("https://www.geeksforgeeks.org/find-water-in-a-glass/","Find water in glass")</f>
        <v>Find water in glass</v>
      </c>
      <c r="B312" s="87" t="s">
        <v>2384</v>
      </c>
      <c r="C312" s="87"/>
      <c r="D312" s="87"/>
      <c r="E312" s="87"/>
      <c r="F312" s="87"/>
      <c r="G312" s="87"/>
      <c r="H312" s="87"/>
      <c r="I312" s="87"/>
      <c r="J312" s="87"/>
      <c r="K312" s="87"/>
      <c r="L312" s="87"/>
      <c r="M312" s="87"/>
      <c r="N312" s="87"/>
      <c r="O312" s="87"/>
      <c r="P312" s="87"/>
      <c r="Q312" s="87"/>
      <c r="R312" s="87"/>
      <c r="S312" s="87"/>
      <c r="T312" s="87"/>
      <c r="U312" s="87"/>
      <c r="V312" s="87"/>
      <c r="W312" s="87"/>
      <c r="X312" s="87"/>
      <c r="Y312" s="87"/>
      <c r="Z312" s="87"/>
    </row>
    <row r="313" spans="1:26">
      <c r="A313" s="88" t="str">
        <f>HYPERLINK("https://leetcode.com/problems/maximum-sum-of-3-non-overlapping-subarrays/","Maximum sum of 3 non overlapping subarrays")</f>
        <v>Maximum sum of 3 non overlapping subarrays</v>
      </c>
      <c r="B313" s="71" t="s">
        <v>2377</v>
      </c>
      <c r="C313" s="71"/>
      <c r="D313" s="71"/>
      <c r="E313" s="71"/>
      <c r="F313" s="71"/>
      <c r="G313" s="71"/>
      <c r="H313" s="71"/>
      <c r="I313" s="71"/>
      <c r="J313" s="71"/>
      <c r="K313" s="71"/>
      <c r="L313" s="71"/>
      <c r="M313" s="71"/>
      <c r="N313" s="71"/>
      <c r="O313" s="71"/>
      <c r="P313" s="71"/>
      <c r="Q313" s="71"/>
      <c r="R313" s="71"/>
      <c r="S313" s="71"/>
      <c r="T313" s="71"/>
      <c r="U313" s="71"/>
      <c r="V313" s="71"/>
      <c r="W313" s="71"/>
      <c r="X313" s="71"/>
      <c r="Y313" s="71"/>
      <c r="Z313" s="71"/>
    </row>
    <row r="314" spans="1:26">
      <c r="A314" s="88" t="str">
        <f>HYPERLINK("https://www.geeksforgeeks.org/remove-minimum-elements-either-side-2min-max/","Remove min element according to constraint")</f>
        <v>Remove min element according to constraint</v>
      </c>
      <c r="B314" s="71" t="s">
        <v>2385</v>
      </c>
      <c r="C314" s="71"/>
      <c r="D314" s="71"/>
      <c r="E314" s="71"/>
      <c r="F314" s="71"/>
      <c r="G314" s="71"/>
      <c r="H314" s="71"/>
      <c r="I314" s="71"/>
      <c r="J314" s="71"/>
      <c r="K314" s="71"/>
      <c r="L314" s="71"/>
      <c r="M314" s="71"/>
      <c r="N314" s="71"/>
      <c r="O314" s="71"/>
      <c r="P314" s="71"/>
      <c r="Q314" s="71"/>
      <c r="R314" s="71"/>
      <c r="S314" s="71"/>
      <c r="T314" s="71"/>
      <c r="U314" s="71"/>
      <c r="V314" s="71"/>
      <c r="W314" s="71"/>
      <c r="X314" s="71"/>
      <c r="Y314" s="71"/>
      <c r="Z314" s="71"/>
    </row>
    <row r="315" spans="1:26">
      <c r="A315" s="86" t="str">
        <f>HYPERLINK("https://www.geeksforgeeks.org/find-if-string-is-k-palindrome-or-not/","String is k pallindromic or not")</f>
        <v>String is k pallindromic or not</v>
      </c>
      <c r="B315" s="87" t="s">
        <v>2386</v>
      </c>
      <c r="C315" s="87" t="s">
        <v>2387</v>
      </c>
      <c r="D315" s="87"/>
      <c r="E315" s="87"/>
      <c r="F315" s="87"/>
      <c r="G315" s="87"/>
      <c r="H315" s="87"/>
      <c r="I315" s="87"/>
      <c r="J315" s="87"/>
      <c r="K315" s="87"/>
      <c r="L315" s="87"/>
      <c r="M315" s="87"/>
      <c r="N315" s="87"/>
      <c r="O315" s="87"/>
      <c r="P315" s="87"/>
      <c r="Q315" s="87"/>
      <c r="R315" s="87"/>
      <c r="S315" s="87"/>
      <c r="T315" s="87"/>
      <c r="U315" s="87"/>
      <c r="V315" s="87"/>
      <c r="W315" s="87"/>
      <c r="X315" s="87"/>
      <c r="Y315" s="87"/>
      <c r="Z315" s="87"/>
    </row>
    <row r="316" spans="1:26">
      <c r="A316" s="86" t="str">
        <f>HYPERLINK("https://www.geeksforgeeks.org/shortest-uncommon-subsequence/","Shortest uncommon subsequence")</f>
        <v>Shortest uncommon subsequence</v>
      </c>
      <c r="B316" s="87" t="s">
        <v>2388</v>
      </c>
      <c r="C316" s="87"/>
      <c r="D316" s="87"/>
      <c r="E316" s="87"/>
      <c r="F316" s="87"/>
      <c r="G316" s="87"/>
      <c r="H316" s="87"/>
      <c r="I316" s="87"/>
      <c r="J316" s="87"/>
      <c r="K316" s="87"/>
      <c r="L316" s="87"/>
      <c r="M316" s="87"/>
      <c r="N316" s="87"/>
      <c r="O316" s="87"/>
      <c r="P316" s="87"/>
      <c r="Q316" s="87"/>
      <c r="R316" s="87"/>
      <c r="S316" s="87"/>
      <c r="T316" s="87"/>
      <c r="U316" s="87"/>
      <c r="V316" s="87"/>
      <c r="W316" s="87"/>
      <c r="X316" s="87"/>
      <c r="Y316" s="87"/>
      <c r="Z316" s="87"/>
    </row>
    <row r="317" spans="1:26">
      <c r="A317" s="86" t="str">
        <f>HYPERLINK("https://www.geeksforgeeks.org/minimal-moves-form-string-adding-characters-appending-string/","minimal moves to form a string")</f>
        <v>minimal moves to form a string</v>
      </c>
      <c r="B317" s="87" t="s">
        <v>2389</v>
      </c>
      <c r="C317" s="87"/>
      <c r="D317" s="87"/>
      <c r="E317" s="87"/>
      <c r="F317" s="87"/>
      <c r="G317" s="87"/>
      <c r="H317" s="87"/>
      <c r="I317" s="87"/>
      <c r="J317" s="87"/>
      <c r="K317" s="87"/>
      <c r="L317" s="87"/>
      <c r="M317" s="87"/>
      <c r="N317" s="87"/>
      <c r="O317" s="87"/>
      <c r="P317" s="87"/>
      <c r="Q317" s="87"/>
      <c r="R317" s="87"/>
      <c r="S317" s="87"/>
      <c r="T317" s="87"/>
      <c r="U317" s="87"/>
      <c r="V317" s="87"/>
      <c r="W317" s="87"/>
      <c r="X317" s="87"/>
      <c r="Y317" s="87"/>
      <c r="Z317" s="87"/>
    </row>
    <row r="319" spans="1:26">
      <c r="A319" s="95"/>
    </row>
    <row r="320" spans="1:26">
      <c r="A320" s="83" t="s">
        <v>2390</v>
      </c>
      <c r="B320" s="84" t="s">
        <v>2390</v>
      </c>
      <c r="C320" s="84" t="s">
        <v>2391</v>
      </c>
      <c r="D320" s="84"/>
      <c r="E320" s="84"/>
      <c r="F320" s="84"/>
      <c r="G320" s="84"/>
      <c r="H320" s="84"/>
      <c r="I320" s="84"/>
      <c r="J320" s="84"/>
      <c r="K320" s="84"/>
      <c r="L320" s="84"/>
      <c r="M320" s="84"/>
      <c r="N320" s="84"/>
      <c r="O320" s="84"/>
      <c r="P320" s="84"/>
      <c r="Q320" s="84"/>
      <c r="R320" s="84"/>
      <c r="S320" s="84"/>
      <c r="T320" s="84"/>
      <c r="U320" s="84"/>
      <c r="V320" s="84"/>
      <c r="W320" s="84"/>
      <c r="X320" s="84"/>
      <c r="Y320" s="84"/>
      <c r="Z320" s="84"/>
    </row>
    <row r="321" spans="1:26">
      <c r="A321" s="86" t="s">
        <v>2392</v>
      </c>
      <c r="B321" s="87" t="s">
        <v>2393</v>
      </c>
      <c r="C321" s="87"/>
      <c r="D321" s="87"/>
      <c r="E321" s="87"/>
      <c r="F321" s="87"/>
      <c r="G321" s="87"/>
      <c r="H321" s="87"/>
      <c r="I321" s="87"/>
      <c r="J321" s="87"/>
      <c r="K321" s="87"/>
      <c r="L321" s="87"/>
      <c r="M321" s="87"/>
      <c r="N321" s="87"/>
      <c r="O321" s="87"/>
      <c r="P321" s="87"/>
      <c r="Q321" s="87"/>
      <c r="R321" s="87"/>
      <c r="S321" s="87"/>
      <c r="T321" s="87"/>
      <c r="U321" s="87"/>
      <c r="V321" s="87"/>
      <c r="W321" s="87"/>
      <c r="X321" s="87"/>
      <c r="Y321" s="87"/>
      <c r="Z321" s="87"/>
    </row>
    <row r="322" spans="1:26">
      <c r="A322" s="179" t="s">
        <v>2394</v>
      </c>
      <c r="B322" s="87" t="s">
        <v>2394</v>
      </c>
      <c r="C322" s="87" t="s">
        <v>2395</v>
      </c>
      <c r="D322" s="87"/>
      <c r="E322" s="87"/>
      <c r="F322" s="87"/>
      <c r="G322" s="87"/>
      <c r="H322" s="87"/>
      <c r="I322" s="87"/>
      <c r="J322" s="87"/>
      <c r="K322" s="87"/>
      <c r="L322" s="87"/>
      <c r="M322" s="87"/>
      <c r="N322" s="87"/>
      <c r="O322" s="87"/>
      <c r="P322" s="87"/>
      <c r="Q322" s="87"/>
      <c r="R322" s="87"/>
      <c r="S322" s="87"/>
      <c r="T322" s="87"/>
      <c r="U322" s="87"/>
      <c r="V322" s="87"/>
      <c r="W322" s="87"/>
      <c r="X322" s="87"/>
      <c r="Y322" s="87"/>
      <c r="Z322" s="87"/>
    </row>
    <row r="323" spans="1:26">
      <c r="A323" s="81" t="s">
        <v>2396</v>
      </c>
      <c r="B323" s="69" t="s">
        <v>2397</v>
      </c>
      <c r="C323" s="69"/>
      <c r="D323" s="69"/>
      <c r="E323" s="69"/>
      <c r="F323" s="69"/>
      <c r="G323" s="69"/>
      <c r="H323" s="69"/>
      <c r="I323" s="69"/>
      <c r="J323" s="69"/>
      <c r="K323" s="69"/>
      <c r="L323" s="69"/>
      <c r="M323" s="69"/>
      <c r="N323" s="69"/>
      <c r="O323" s="69"/>
      <c r="P323" s="69"/>
      <c r="Q323" s="69"/>
      <c r="R323" s="69"/>
      <c r="S323" s="69"/>
      <c r="T323" s="69"/>
      <c r="U323" s="69"/>
      <c r="V323" s="69"/>
      <c r="W323" s="69"/>
      <c r="X323" s="69"/>
      <c r="Y323" s="69"/>
      <c r="Z323" s="69"/>
    </row>
    <row r="324" spans="1:26">
      <c r="A324" s="87" t="s">
        <v>2398</v>
      </c>
      <c r="B324" s="87" t="s">
        <v>2397</v>
      </c>
      <c r="C324" s="87" t="s">
        <v>2399</v>
      </c>
      <c r="D324" s="87"/>
      <c r="E324" s="87"/>
      <c r="F324" s="87"/>
      <c r="G324" s="87"/>
      <c r="H324" s="87"/>
      <c r="I324" s="87"/>
      <c r="J324" s="87"/>
      <c r="K324" s="87"/>
      <c r="L324" s="87"/>
      <c r="M324" s="87"/>
      <c r="N324" s="87"/>
      <c r="O324" s="87"/>
      <c r="P324" s="87"/>
      <c r="Q324" s="87"/>
      <c r="R324" s="87"/>
      <c r="S324" s="87"/>
      <c r="T324" s="87"/>
      <c r="U324" s="87"/>
      <c r="V324" s="87"/>
      <c r="W324" s="87"/>
      <c r="X324" s="87"/>
      <c r="Y324" s="87"/>
      <c r="Z324" s="87"/>
    </row>
    <row r="325" spans="1:26">
      <c r="A325" s="189"/>
      <c r="B325" s="71"/>
      <c r="C325" s="71"/>
      <c r="D325" s="71"/>
      <c r="E325" s="71"/>
      <c r="F325" s="71"/>
      <c r="G325" s="71"/>
      <c r="H325" s="71"/>
      <c r="I325" s="71"/>
      <c r="J325" s="71"/>
      <c r="K325" s="71"/>
      <c r="L325" s="71"/>
      <c r="M325" s="71"/>
      <c r="N325" s="71"/>
      <c r="O325" s="71"/>
      <c r="P325" s="71"/>
      <c r="Q325" s="71"/>
      <c r="R325" s="71"/>
      <c r="S325" s="71"/>
      <c r="T325" s="71"/>
      <c r="U325" s="71"/>
      <c r="V325" s="71"/>
      <c r="W325" s="71"/>
      <c r="X325" s="71"/>
      <c r="Y325" s="71"/>
      <c r="Z325" s="71"/>
    </row>
    <row r="326" spans="1:26">
      <c r="A326" s="114"/>
      <c r="B326" s="71"/>
      <c r="C326" s="71"/>
      <c r="D326" s="71"/>
      <c r="E326" s="71"/>
      <c r="F326" s="71"/>
      <c r="G326" s="71"/>
      <c r="H326" s="71"/>
      <c r="I326" s="71"/>
      <c r="J326" s="71"/>
      <c r="K326" s="71"/>
      <c r="L326" s="71"/>
      <c r="M326" s="71"/>
      <c r="N326" s="71"/>
      <c r="O326" s="71"/>
      <c r="P326" s="71"/>
      <c r="Q326" s="71"/>
      <c r="R326" s="71"/>
      <c r="S326" s="71"/>
      <c r="T326" s="71"/>
      <c r="U326" s="71"/>
      <c r="V326" s="71"/>
      <c r="W326" s="71"/>
      <c r="X326" s="71"/>
      <c r="Y326" s="71"/>
      <c r="Z326" s="71"/>
    </row>
    <row r="327" spans="1:26">
      <c r="A327" s="166" t="s">
        <v>2400</v>
      </c>
      <c r="B327" s="69"/>
      <c r="C327" s="69"/>
      <c r="D327" s="69"/>
      <c r="E327" s="69"/>
      <c r="F327" s="69"/>
      <c r="G327" s="69"/>
      <c r="H327" s="69"/>
      <c r="I327" s="69"/>
      <c r="J327" s="69"/>
      <c r="K327" s="69"/>
      <c r="L327" s="69"/>
      <c r="M327" s="69"/>
      <c r="N327" s="69"/>
      <c r="O327" s="69"/>
      <c r="P327" s="69"/>
      <c r="Q327" s="69"/>
      <c r="R327" s="69"/>
      <c r="S327" s="69"/>
      <c r="T327" s="69"/>
      <c r="U327" s="69"/>
      <c r="V327" s="69"/>
      <c r="W327" s="69"/>
      <c r="X327" s="69"/>
      <c r="Y327" s="69"/>
      <c r="Z327" s="69"/>
    </row>
    <row r="328" spans="1:26">
      <c r="A328" s="184" t="s">
        <v>2401</v>
      </c>
      <c r="B328" s="84"/>
      <c r="C328" s="84"/>
      <c r="D328" s="84"/>
      <c r="E328" s="84"/>
      <c r="F328" s="84"/>
      <c r="G328" s="84"/>
      <c r="H328" s="84"/>
      <c r="I328" s="84"/>
      <c r="J328" s="84"/>
      <c r="K328" s="84"/>
      <c r="L328" s="84"/>
      <c r="M328" s="84"/>
      <c r="N328" s="84"/>
      <c r="O328" s="84"/>
      <c r="P328" s="84"/>
      <c r="Q328" s="84"/>
      <c r="R328" s="84"/>
      <c r="S328" s="84"/>
      <c r="T328" s="84"/>
      <c r="U328" s="84"/>
      <c r="V328" s="84"/>
      <c r="W328" s="84"/>
      <c r="X328" s="84"/>
      <c r="Y328" s="84"/>
      <c r="Z328" s="84"/>
    </row>
    <row r="329" spans="1:26">
      <c r="A329" s="179" t="s">
        <v>2402</v>
      </c>
      <c r="B329" s="87" t="s">
        <v>2402</v>
      </c>
      <c r="C329" s="87"/>
      <c r="D329" s="87"/>
      <c r="E329" s="87"/>
      <c r="F329" s="87"/>
      <c r="G329" s="87"/>
      <c r="H329" s="87"/>
      <c r="I329" s="87"/>
      <c r="J329" s="87"/>
      <c r="K329" s="87"/>
      <c r="L329" s="87"/>
      <c r="M329" s="87"/>
      <c r="N329" s="87"/>
      <c r="O329" s="87"/>
      <c r="P329" s="87"/>
      <c r="Q329" s="87"/>
      <c r="R329" s="87"/>
      <c r="S329" s="87"/>
      <c r="T329" s="87"/>
      <c r="U329" s="87"/>
      <c r="V329" s="87"/>
      <c r="W329" s="87"/>
      <c r="X329" s="87"/>
      <c r="Y329" s="87"/>
      <c r="Z329" s="87"/>
    </row>
    <row r="330" spans="1:26">
      <c r="A330" s="184" t="s">
        <v>2403</v>
      </c>
      <c r="B330" s="84" t="s">
        <v>2403</v>
      </c>
      <c r="C330" s="174" t="s">
        <v>2404</v>
      </c>
      <c r="D330" s="84"/>
      <c r="E330" s="84"/>
      <c r="F330" s="84"/>
      <c r="G330" s="84"/>
      <c r="H330" s="84"/>
      <c r="I330" s="84"/>
      <c r="J330" s="84"/>
      <c r="K330" s="84"/>
      <c r="L330" s="84"/>
      <c r="M330" s="84"/>
      <c r="N330" s="84"/>
      <c r="O330" s="84"/>
      <c r="P330" s="84"/>
      <c r="Q330" s="84"/>
      <c r="R330" s="84"/>
      <c r="S330" s="84"/>
      <c r="T330" s="84"/>
      <c r="U330" s="84"/>
      <c r="V330" s="84"/>
      <c r="W330" s="84"/>
      <c r="X330" s="84"/>
      <c r="Y330" s="84"/>
      <c r="Z330" s="84"/>
    </row>
    <row r="332" spans="1:26">
      <c r="A332" s="179" t="str">
        <f>HYPERLINK("https://www.geeksforgeeks.org/count-palindromic-subsequence-given-string/","Count all pallindromic subsequence")</f>
        <v>Count all pallindromic subsequence</v>
      </c>
      <c r="B332" s="87"/>
      <c r="C332" s="87" t="s">
        <v>2405</v>
      </c>
      <c r="D332" s="87"/>
      <c r="E332" s="87"/>
      <c r="F332" s="87"/>
      <c r="G332" s="87"/>
      <c r="H332" s="87"/>
      <c r="I332" s="87"/>
      <c r="J332" s="87"/>
      <c r="K332" s="87"/>
      <c r="L332" s="87"/>
      <c r="M332" s="87"/>
      <c r="N332" s="87"/>
      <c r="O332" s="87"/>
      <c r="P332" s="87"/>
      <c r="Q332" s="87"/>
      <c r="R332" s="87"/>
      <c r="S332" s="87"/>
      <c r="T332" s="87"/>
      <c r="U332" s="87"/>
      <c r="V332" s="87"/>
      <c r="W332" s="87"/>
      <c r="X332" s="87"/>
      <c r="Y332" s="87"/>
      <c r="Z332" s="87"/>
    </row>
    <row r="333" spans="1:26">
      <c r="A333" s="190" t="str">
        <f>HYPERLINK("https://leetcode.com/problems/count-different-palindromic-subsequences/","Count distinct pallindromic subsequence")</f>
        <v>Count distinct pallindromic subsequence</v>
      </c>
      <c r="B333" s="182"/>
      <c r="C333" s="182" t="s">
        <v>2406</v>
      </c>
      <c r="D333" s="182"/>
      <c r="E333" s="182"/>
      <c r="F333" s="182"/>
      <c r="G333" s="182"/>
      <c r="H333" s="182"/>
      <c r="I333" s="182"/>
      <c r="J333" s="182"/>
      <c r="K333" s="182"/>
      <c r="L333" s="182"/>
      <c r="M333" s="182"/>
      <c r="N333" s="182"/>
      <c r="O333" s="182"/>
      <c r="P333" s="182"/>
      <c r="Q333" s="182"/>
      <c r="R333" s="182"/>
      <c r="S333" s="182"/>
      <c r="T333" s="182"/>
      <c r="U333" s="182"/>
      <c r="V333" s="182"/>
      <c r="W333" s="182"/>
      <c r="X333" s="182"/>
      <c r="Y333" s="182"/>
      <c r="Z333" s="182"/>
    </row>
    <row r="334" spans="1:26">
      <c r="A334" s="83" t="str">
        <f>HYPERLINK("https://www.geeksforgeeks.org/number-subsequences-form-ai-bj-ck/","No. of sequence of type a^i+b^j+c^k")</f>
        <v>No. of sequence of type a^i+b^j+c^k</v>
      </c>
      <c r="B334" s="84"/>
      <c r="C334" s="84"/>
      <c r="D334" s="84"/>
      <c r="E334" s="84"/>
      <c r="F334" s="84"/>
      <c r="G334" s="84"/>
      <c r="H334" s="84"/>
      <c r="I334" s="84"/>
      <c r="J334" s="84"/>
      <c r="K334" s="84"/>
      <c r="L334" s="84"/>
      <c r="M334" s="84"/>
      <c r="N334" s="84"/>
      <c r="O334" s="84"/>
      <c r="P334" s="84"/>
      <c r="Q334" s="84"/>
      <c r="R334" s="84"/>
      <c r="S334" s="84"/>
      <c r="T334" s="84"/>
      <c r="U334" s="84"/>
      <c r="V334" s="84"/>
      <c r="W334" s="84"/>
      <c r="X334" s="84"/>
      <c r="Y334" s="84"/>
      <c r="Z334" s="84"/>
    </row>
    <row r="335" spans="1:26">
      <c r="A335" s="81" t="s">
        <v>2402</v>
      </c>
      <c r="B335" s="69" t="s">
        <v>2402</v>
      </c>
      <c r="C335" s="69"/>
      <c r="D335" s="69"/>
      <c r="E335" s="69"/>
      <c r="F335" s="69"/>
      <c r="G335" s="69"/>
      <c r="H335" s="69"/>
      <c r="I335" s="69"/>
      <c r="J335" s="69"/>
      <c r="K335" s="69"/>
      <c r="L335" s="69"/>
      <c r="M335" s="69"/>
      <c r="N335" s="69"/>
      <c r="O335" s="69"/>
      <c r="P335" s="69"/>
      <c r="Q335" s="69"/>
      <c r="R335" s="69"/>
      <c r="S335" s="69"/>
      <c r="T335" s="69"/>
      <c r="U335" s="69"/>
      <c r="V335" s="69"/>
      <c r="W335" s="69"/>
      <c r="X335" s="69"/>
      <c r="Y335" s="69"/>
      <c r="Z335" s="69"/>
    </row>
    <row r="336" spans="1:26">
      <c r="A336" s="86" t="s">
        <v>2407</v>
      </c>
      <c r="B336" s="87" t="s">
        <v>2408</v>
      </c>
      <c r="C336" s="87"/>
      <c r="D336" s="87"/>
      <c r="E336" s="87"/>
      <c r="F336" s="87"/>
      <c r="G336" s="87"/>
      <c r="H336" s="87"/>
      <c r="I336" s="87"/>
      <c r="J336" s="87"/>
      <c r="K336" s="87"/>
      <c r="L336" s="87"/>
      <c r="M336" s="87"/>
      <c r="N336" s="87"/>
      <c r="O336" s="87"/>
      <c r="P336" s="87"/>
      <c r="Q336" s="87"/>
      <c r="R336" s="87"/>
      <c r="S336" s="87"/>
      <c r="T336" s="87"/>
      <c r="U336" s="87"/>
      <c r="V336" s="87"/>
      <c r="W336" s="87"/>
      <c r="X336" s="87"/>
      <c r="Y336" s="87"/>
      <c r="Z336" s="87"/>
    </row>
    <row r="337" spans="1:26">
      <c r="A337" s="83" t="str">
        <f>HYPERLINK("https://leetcode.com/problems/frog-jump/","Frog jump")</f>
        <v>Frog jump</v>
      </c>
      <c r="B337" s="84" t="s">
        <v>2409</v>
      </c>
      <c r="C337" s="84" t="s">
        <v>2410</v>
      </c>
      <c r="D337" s="84"/>
      <c r="E337" s="84"/>
      <c r="F337" s="84"/>
      <c r="G337" s="84"/>
      <c r="H337" s="84"/>
      <c r="I337" s="84"/>
      <c r="J337" s="84"/>
      <c r="K337" s="84"/>
      <c r="L337" s="84"/>
      <c r="M337" s="84"/>
      <c r="N337" s="84"/>
      <c r="O337" s="84"/>
      <c r="P337" s="84"/>
      <c r="Q337" s="84"/>
      <c r="R337" s="84"/>
      <c r="S337" s="84"/>
      <c r="T337" s="84"/>
      <c r="U337" s="84"/>
      <c r="V337" s="84"/>
      <c r="W337" s="84"/>
      <c r="X337" s="84"/>
      <c r="Y337" s="84"/>
      <c r="Z337" s="84"/>
    </row>
    <row r="338" spans="1:26">
      <c r="A338" s="185" t="str">
        <f>HYPERLINK("https://www.geeksforgeeks.org/wildcard-pattern-matching/","Wildcard pattern matching")</f>
        <v>Wildcard pattern matching</v>
      </c>
      <c r="B338" s="84" t="s">
        <v>2411</v>
      </c>
      <c r="C338" s="84" t="s">
        <v>2412</v>
      </c>
      <c r="D338" s="84"/>
      <c r="E338" s="84"/>
      <c r="F338" s="84"/>
      <c r="G338" s="84"/>
      <c r="H338" s="84"/>
      <c r="I338" s="84"/>
      <c r="J338" s="84"/>
      <c r="K338" s="84"/>
      <c r="L338" s="84"/>
      <c r="M338" s="84"/>
      <c r="N338" s="84"/>
      <c r="O338" s="84"/>
      <c r="P338" s="84"/>
      <c r="Q338" s="84"/>
      <c r="R338" s="84"/>
      <c r="S338" s="84"/>
      <c r="T338" s="84"/>
      <c r="U338" s="84"/>
      <c r="V338" s="84"/>
      <c r="W338" s="84"/>
      <c r="X338" s="84"/>
      <c r="Y338" s="84"/>
      <c r="Z338" s="84"/>
    </row>
    <row r="339" spans="1:26">
      <c r="A339" s="191"/>
      <c r="B339" s="71"/>
      <c r="C339" s="71"/>
      <c r="D339" s="71"/>
      <c r="E339" s="71"/>
      <c r="F339" s="71"/>
      <c r="G339" s="71"/>
      <c r="H339" s="71"/>
      <c r="I339" s="71"/>
      <c r="J339" s="71"/>
      <c r="K339" s="71"/>
      <c r="L339" s="71"/>
      <c r="M339" s="71"/>
      <c r="N339" s="71"/>
      <c r="O339" s="71"/>
      <c r="P339" s="71"/>
      <c r="Q339" s="71"/>
      <c r="R339" s="71"/>
      <c r="S339" s="71"/>
      <c r="T339" s="71"/>
      <c r="U339" s="71"/>
      <c r="V339" s="71"/>
      <c r="W339" s="71"/>
      <c r="X339" s="71"/>
      <c r="Y339" s="71"/>
      <c r="Z339" s="71"/>
    </row>
    <row r="340" spans="1:26">
      <c r="A340" s="192"/>
      <c r="B340" s="71"/>
      <c r="C340" s="71"/>
      <c r="D340" s="71"/>
      <c r="E340" s="71"/>
      <c r="F340" s="71"/>
      <c r="G340" s="71"/>
      <c r="H340" s="71"/>
      <c r="I340" s="71"/>
      <c r="J340" s="71"/>
      <c r="K340" s="71"/>
      <c r="L340" s="71"/>
      <c r="M340" s="71"/>
      <c r="N340" s="71"/>
      <c r="O340" s="71"/>
      <c r="P340" s="71"/>
      <c r="Q340" s="71"/>
      <c r="R340" s="71"/>
      <c r="S340" s="71"/>
      <c r="T340" s="71"/>
      <c r="U340" s="71"/>
      <c r="V340" s="71"/>
      <c r="W340" s="71"/>
      <c r="X340" s="71"/>
      <c r="Y340" s="71"/>
      <c r="Z340" s="71"/>
    </row>
    <row r="341" spans="1:26">
      <c r="A341" s="88"/>
      <c r="B341" s="193"/>
      <c r="C341" s="71"/>
      <c r="D341" s="71"/>
      <c r="E341" s="71"/>
      <c r="F341" s="71"/>
      <c r="G341" s="71"/>
      <c r="H341" s="71"/>
      <c r="I341" s="71"/>
      <c r="J341" s="71"/>
      <c r="K341" s="71"/>
      <c r="L341" s="71"/>
      <c r="M341" s="71"/>
      <c r="N341" s="71"/>
      <c r="O341" s="71"/>
      <c r="P341" s="71"/>
      <c r="Q341" s="71"/>
      <c r="R341" s="71"/>
      <c r="S341" s="71"/>
      <c r="T341" s="71"/>
      <c r="U341" s="71"/>
      <c r="V341" s="71"/>
      <c r="W341" s="71"/>
      <c r="X341" s="71"/>
      <c r="Y341" s="71"/>
      <c r="Z341" s="71"/>
    </row>
    <row r="342" spans="1:26">
      <c r="A342" s="194" t="s">
        <v>2413</v>
      </c>
      <c r="B342" s="71"/>
      <c r="C342" s="71"/>
      <c r="D342" s="71"/>
      <c r="E342" s="71"/>
      <c r="F342" s="71"/>
      <c r="G342" s="71"/>
      <c r="H342" s="71"/>
      <c r="I342" s="71"/>
      <c r="J342" s="71"/>
      <c r="K342" s="71"/>
      <c r="L342" s="71"/>
      <c r="M342" s="71"/>
      <c r="N342" s="71"/>
      <c r="O342" s="71"/>
      <c r="P342" s="71"/>
      <c r="Q342" s="71"/>
      <c r="R342" s="71"/>
      <c r="S342" s="71"/>
      <c r="T342" s="71"/>
      <c r="U342" s="71"/>
      <c r="V342" s="71"/>
      <c r="W342" s="71"/>
      <c r="X342" s="71"/>
      <c r="Y342" s="71"/>
      <c r="Z342" s="71"/>
    </row>
    <row r="343" spans="1:26">
      <c r="A343" s="86" t="str">
        <f>HYPERLINK("https://www.spoj.com/problems/NAJPF/","KMP")</f>
        <v>KMP</v>
      </c>
      <c r="B343" s="145" t="s">
        <v>2414</v>
      </c>
      <c r="C343" s="145"/>
      <c r="D343" s="145"/>
      <c r="E343" s="145"/>
      <c r="F343" s="145"/>
      <c r="G343" s="145"/>
      <c r="H343" s="87"/>
      <c r="I343" s="87"/>
      <c r="J343" s="87"/>
      <c r="K343" s="87"/>
      <c r="L343" s="87"/>
      <c r="M343" s="87"/>
      <c r="N343" s="87"/>
      <c r="O343" s="87"/>
      <c r="P343" s="87"/>
      <c r="Q343" s="87"/>
      <c r="R343" s="87"/>
      <c r="S343" s="87"/>
      <c r="T343" s="87"/>
      <c r="U343" s="87"/>
      <c r="V343" s="87"/>
      <c r="W343" s="87"/>
      <c r="X343" s="87"/>
      <c r="Y343" s="87"/>
      <c r="Z343" s="87"/>
    </row>
    <row r="344" spans="1:26">
      <c r="A344" s="127" t="s">
        <v>2415</v>
      </c>
      <c r="B344" s="128" t="s">
        <v>2416</v>
      </c>
      <c r="C344" s="156" t="s">
        <v>2417</v>
      </c>
      <c r="D344" s="156"/>
      <c r="E344" s="156"/>
      <c r="F344" s="156"/>
      <c r="G344" s="156"/>
      <c r="H344" s="84"/>
      <c r="I344" s="84"/>
      <c r="J344" s="84"/>
      <c r="K344" s="84"/>
      <c r="L344" s="84"/>
      <c r="M344" s="84"/>
      <c r="N344" s="84"/>
      <c r="O344" s="84"/>
      <c r="P344" s="84"/>
      <c r="Q344" s="84"/>
      <c r="R344" s="84"/>
      <c r="S344" s="84"/>
      <c r="T344" s="84"/>
      <c r="U344" s="84"/>
      <c r="V344" s="84"/>
      <c r="W344" s="84"/>
      <c r="X344" s="84"/>
      <c r="Y344" s="84"/>
      <c r="Z344" s="84"/>
    </row>
    <row r="345" spans="1:26">
      <c r="A345" s="83" t="str">
        <f>HYPERLINK("https://www.geeksforgeeks.org/z-algorithm-linear-time-pattern-searching-algorithm/","Z algo")</f>
        <v>Z algo</v>
      </c>
      <c r="B345" s="84" t="s">
        <v>2418</v>
      </c>
      <c r="C345" s="84" t="s">
        <v>2419</v>
      </c>
      <c r="D345" s="84"/>
      <c r="E345" s="84"/>
      <c r="F345" s="83" t="s">
        <v>2420</v>
      </c>
      <c r="G345" s="84"/>
      <c r="H345" s="84"/>
      <c r="I345" s="84"/>
      <c r="J345" s="84"/>
      <c r="K345" s="84"/>
      <c r="L345" s="84"/>
      <c r="M345" s="84"/>
      <c r="N345" s="84"/>
      <c r="O345" s="84"/>
      <c r="P345" s="84"/>
      <c r="Q345" s="84"/>
      <c r="R345" s="84"/>
      <c r="S345" s="84"/>
      <c r="T345" s="84"/>
      <c r="U345" s="84"/>
      <c r="V345" s="84"/>
      <c r="W345" s="84"/>
      <c r="X345" s="84"/>
      <c r="Y345" s="84"/>
      <c r="Z345" s="84"/>
    </row>
    <row r="346" spans="1:26">
      <c r="A346" s="86" t="str">
        <f>HYPERLINK("https://www.codechef.com/COOK103B/problems/SECPASS","chef and secret password")</f>
        <v>chef and secret password</v>
      </c>
      <c r="B346" s="87" t="s">
        <v>2421</v>
      </c>
      <c r="C346" s="87" t="s">
        <v>2422</v>
      </c>
      <c r="D346" s="87"/>
      <c r="E346" s="87"/>
      <c r="F346" s="87"/>
      <c r="G346" s="87"/>
      <c r="H346" s="87"/>
      <c r="I346" s="87"/>
      <c r="J346" s="87"/>
      <c r="K346" s="87"/>
      <c r="L346" s="87"/>
      <c r="M346" s="87"/>
      <c r="N346" s="87"/>
      <c r="O346" s="87"/>
      <c r="P346" s="87"/>
      <c r="Q346" s="87"/>
      <c r="R346" s="87"/>
      <c r="S346" s="87"/>
      <c r="T346" s="87"/>
      <c r="U346" s="87"/>
      <c r="V346" s="87"/>
      <c r="W346" s="87"/>
      <c r="X346" s="87"/>
      <c r="Y346" s="87"/>
      <c r="Z346" s="87"/>
    </row>
    <row r="347" spans="1:26">
      <c r="A347" s="195" t="str">
        <f>HYPERLINK("https://www.geeksforgeeks.org/manachers-algorithm-linear-time-longest-palindromic-substring-part-1/","Manacher's algo")</f>
        <v>Manacher's algo</v>
      </c>
      <c r="B347" s="70" t="s">
        <v>2423</v>
      </c>
      <c r="C347" s="70" t="s">
        <v>2424</v>
      </c>
      <c r="D347" s="70"/>
      <c r="E347" s="70"/>
      <c r="F347" s="70"/>
      <c r="G347" s="70"/>
      <c r="H347" s="70"/>
      <c r="I347" s="70"/>
      <c r="J347" s="70"/>
      <c r="K347" s="70"/>
      <c r="L347" s="70"/>
      <c r="M347" s="70"/>
      <c r="N347" s="70"/>
      <c r="O347" s="70"/>
      <c r="P347" s="70"/>
      <c r="Q347" s="70"/>
      <c r="R347" s="70"/>
      <c r="S347" s="70"/>
      <c r="T347" s="70"/>
      <c r="U347" s="70"/>
      <c r="V347" s="70"/>
      <c r="W347" s="70"/>
      <c r="X347" s="70"/>
      <c r="Y347" s="70"/>
      <c r="Z347" s="70"/>
    </row>
    <row r="348" spans="1:26">
      <c r="A348" s="191"/>
      <c r="B348" s="71"/>
      <c r="C348" s="71"/>
      <c r="D348" s="71"/>
      <c r="E348" s="71"/>
      <c r="F348" s="71"/>
      <c r="G348" s="71"/>
      <c r="H348" s="71"/>
      <c r="I348" s="71"/>
      <c r="J348" s="71"/>
      <c r="K348" s="71"/>
      <c r="L348" s="71"/>
      <c r="M348" s="71"/>
      <c r="N348" s="71"/>
      <c r="O348" s="71"/>
      <c r="P348" s="71"/>
      <c r="Q348" s="71"/>
      <c r="R348" s="71"/>
      <c r="S348" s="71"/>
      <c r="T348" s="71"/>
      <c r="U348" s="71"/>
      <c r="V348" s="71"/>
      <c r="W348" s="71"/>
      <c r="X348" s="71"/>
      <c r="Y348" s="71"/>
      <c r="Z348" s="71"/>
    </row>
    <row r="349" spans="1:26">
      <c r="A349" s="88"/>
      <c r="B349" s="71"/>
      <c r="C349" s="71"/>
      <c r="D349" s="71"/>
      <c r="E349" s="71"/>
      <c r="F349" s="71"/>
      <c r="G349" s="71"/>
      <c r="H349" s="71"/>
      <c r="I349" s="71"/>
      <c r="J349" s="71"/>
      <c r="K349" s="71"/>
      <c r="L349" s="71"/>
      <c r="M349" s="71"/>
      <c r="N349" s="71"/>
      <c r="O349" s="71"/>
      <c r="P349" s="71"/>
      <c r="Q349" s="71"/>
      <c r="R349" s="71"/>
      <c r="S349" s="71"/>
      <c r="T349" s="71"/>
      <c r="U349" s="71"/>
      <c r="V349" s="71"/>
      <c r="W349" s="71"/>
      <c r="X349" s="71"/>
      <c r="Y349" s="71"/>
      <c r="Z349" s="71"/>
    </row>
    <row r="350" spans="1:26">
      <c r="A350" s="114"/>
      <c r="B350" s="71"/>
      <c r="C350" s="71"/>
      <c r="D350" s="71"/>
      <c r="E350" s="71"/>
      <c r="F350" s="71"/>
      <c r="G350" s="71"/>
      <c r="H350" s="71"/>
      <c r="I350" s="71"/>
      <c r="J350" s="71"/>
      <c r="K350" s="71"/>
      <c r="L350" s="71"/>
      <c r="M350" s="71"/>
      <c r="N350" s="71"/>
      <c r="O350" s="71"/>
      <c r="P350" s="71"/>
      <c r="Q350" s="71"/>
      <c r="R350" s="71"/>
      <c r="S350" s="71"/>
      <c r="T350" s="71"/>
      <c r="U350" s="71"/>
      <c r="V350" s="71"/>
      <c r="W350" s="71"/>
      <c r="X350" s="71"/>
      <c r="Y350" s="71"/>
      <c r="Z350" s="71"/>
    </row>
    <row r="351" spans="1:26">
      <c r="A351" s="83" t="s">
        <v>2425</v>
      </c>
      <c r="B351" s="84" t="s">
        <v>2426</v>
      </c>
      <c r="C351" s="84" t="s">
        <v>2427</v>
      </c>
      <c r="D351" s="84"/>
      <c r="E351" s="84"/>
      <c r="F351" s="84"/>
      <c r="G351" s="84"/>
      <c r="H351" s="84"/>
      <c r="I351" s="84"/>
      <c r="J351" s="84"/>
      <c r="K351" s="84"/>
      <c r="L351" s="84"/>
      <c r="M351" s="84"/>
      <c r="N351" s="84"/>
      <c r="O351" s="84"/>
      <c r="P351" s="84"/>
      <c r="Q351" s="84"/>
      <c r="R351" s="84"/>
      <c r="S351" s="84"/>
      <c r="T351" s="84"/>
      <c r="U351" s="84"/>
      <c r="V351" s="84"/>
      <c r="W351" s="84"/>
      <c r="X351" s="84"/>
      <c r="Y351" s="84"/>
      <c r="Z351" s="84"/>
    </row>
    <row r="352" spans="1:26" ht="14.25" customHeight="1">
      <c r="A352" s="83" t="str">
        <f>HYPERLINK("https://leetcode.com/problems/scramble-string/","Scramble string")</f>
        <v>Scramble string</v>
      </c>
      <c r="B352" s="84" t="s">
        <v>2428</v>
      </c>
      <c r="C352" s="84" t="s">
        <v>2429</v>
      </c>
      <c r="D352" s="84"/>
      <c r="E352" s="84"/>
      <c r="F352" s="84"/>
      <c r="G352" s="84"/>
      <c r="H352" s="84"/>
      <c r="I352" s="84"/>
      <c r="J352" s="84"/>
      <c r="K352" s="84"/>
      <c r="L352" s="84"/>
      <c r="M352" s="84"/>
      <c r="N352" s="84"/>
      <c r="O352" s="84"/>
      <c r="P352" s="84"/>
      <c r="Q352" s="84"/>
      <c r="R352" s="84"/>
      <c r="S352" s="84"/>
      <c r="T352" s="84"/>
      <c r="U352" s="84"/>
      <c r="V352" s="84"/>
      <c r="W352" s="84"/>
      <c r="X352" s="84"/>
      <c r="Y352" s="84"/>
      <c r="Z352" s="84"/>
    </row>
    <row r="353" spans="1:26">
      <c r="A353" s="196" t="s">
        <v>2430</v>
      </c>
      <c r="B353" s="69"/>
      <c r="C353" s="69"/>
      <c r="D353" s="69"/>
      <c r="E353" s="69"/>
      <c r="F353" s="69"/>
      <c r="G353" s="69"/>
      <c r="H353" s="69"/>
      <c r="I353" s="69"/>
      <c r="J353" s="69"/>
      <c r="K353" s="69"/>
      <c r="L353" s="69"/>
      <c r="M353" s="69"/>
      <c r="N353" s="69"/>
      <c r="O353" s="69"/>
      <c r="P353" s="69"/>
      <c r="Q353" s="69"/>
      <c r="R353" s="69"/>
      <c r="S353" s="69"/>
      <c r="T353" s="69"/>
      <c r="U353" s="69"/>
      <c r="V353" s="69"/>
      <c r="W353" s="69"/>
      <c r="X353" s="69"/>
      <c r="Y353" s="69"/>
      <c r="Z353" s="69"/>
    </row>
    <row r="354" spans="1:26">
      <c r="A354" s="86" t="s">
        <v>2431</v>
      </c>
      <c r="B354" s="87"/>
      <c r="C354" s="87"/>
      <c r="D354" s="87"/>
      <c r="E354" s="87"/>
      <c r="F354" s="87"/>
      <c r="G354" s="87"/>
      <c r="H354" s="87"/>
      <c r="I354" s="87"/>
      <c r="J354" s="87"/>
      <c r="K354" s="87"/>
      <c r="L354" s="87"/>
      <c r="M354" s="87"/>
      <c r="N354" s="87"/>
      <c r="O354" s="87"/>
      <c r="P354" s="87"/>
      <c r="Q354" s="87"/>
      <c r="R354" s="87"/>
      <c r="S354" s="87"/>
      <c r="T354" s="87"/>
      <c r="U354" s="87"/>
      <c r="V354" s="87"/>
      <c r="W354" s="87"/>
      <c r="X354" s="87"/>
      <c r="Y354" s="87"/>
      <c r="Z354" s="87"/>
    </row>
    <row r="355" spans="1:26">
      <c r="A355" s="86" t="s">
        <v>2432</v>
      </c>
      <c r="B355" s="87" t="s">
        <v>2433</v>
      </c>
      <c r="C355" s="87" t="s">
        <v>2302</v>
      </c>
      <c r="D355" s="87"/>
      <c r="E355" s="87"/>
      <c r="F355" s="87"/>
      <c r="G355" s="87"/>
      <c r="H355" s="87"/>
      <c r="I355" s="87"/>
      <c r="J355" s="87"/>
      <c r="K355" s="87"/>
      <c r="L355" s="87"/>
      <c r="M355" s="87"/>
      <c r="N355" s="87"/>
      <c r="O355" s="87"/>
      <c r="P355" s="87"/>
      <c r="Q355" s="87"/>
      <c r="R355" s="87"/>
      <c r="S355" s="87"/>
      <c r="T355" s="87"/>
      <c r="U355" s="87"/>
      <c r="V355" s="87"/>
      <c r="W355" s="87"/>
      <c r="X355" s="87"/>
      <c r="Y355" s="87"/>
      <c r="Z355" s="87"/>
    </row>
    <row r="356" spans="1:26">
      <c r="A356" s="71"/>
    </row>
    <row r="357" spans="1:26">
      <c r="A357" s="197" t="s">
        <v>2434</v>
      </c>
      <c r="C357" s="71"/>
      <c r="D357" s="71"/>
      <c r="E357" s="71"/>
      <c r="F357" s="71"/>
      <c r="G357" s="71"/>
      <c r="H357" s="71"/>
      <c r="I357" s="71"/>
      <c r="J357" s="71"/>
      <c r="K357" s="71"/>
      <c r="L357" s="71"/>
      <c r="M357" s="71"/>
      <c r="N357" s="71"/>
      <c r="O357" s="71"/>
      <c r="P357" s="71"/>
      <c r="Q357" s="71"/>
      <c r="R357" s="71"/>
      <c r="S357" s="71"/>
      <c r="T357" s="71"/>
      <c r="U357" s="71"/>
      <c r="V357" s="71"/>
      <c r="W357" s="71"/>
      <c r="X357" s="71"/>
      <c r="Y357" s="71"/>
      <c r="Z357" s="71"/>
    </row>
    <row r="358" spans="1:26">
      <c r="A358" s="198"/>
      <c r="B358" s="71"/>
      <c r="C358" s="71"/>
      <c r="D358" s="71"/>
      <c r="E358" s="71"/>
      <c r="F358" s="71"/>
      <c r="G358" s="71"/>
      <c r="H358" s="71"/>
      <c r="I358" s="71"/>
      <c r="J358" s="71"/>
      <c r="K358" s="71"/>
      <c r="L358" s="71"/>
      <c r="M358" s="71"/>
      <c r="N358" s="71"/>
      <c r="O358" s="71"/>
      <c r="P358" s="71"/>
      <c r="Q358" s="71"/>
      <c r="R358" s="71"/>
      <c r="S358" s="71"/>
      <c r="T358" s="71"/>
      <c r="U358" s="71"/>
      <c r="V358" s="71"/>
      <c r="W358" s="71"/>
      <c r="X358" s="71"/>
      <c r="Y358" s="71"/>
      <c r="Z358" s="71"/>
    </row>
    <row r="359" spans="1:26">
      <c r="A359" s="130" t="s">
        <v>2435</v>
      </c>
      <c r="B359" s="110" t="s">
        <v>2436</v>
      </c>
      <c r="C359" s="69"/>
      <c r="D359" s="69"/>
      <c r="E359" s="69"/>
      <c r="F359" s="69"/>
      <c r="G359" s="69"/>
      <c r="H359" s="69"/>
      <c r="I359" s="69"/>
      <c r="J359" s="69"/>
      <c r="K359" s="69"/>
      <c r="L359" s="69"/>
      <c r="M359" s="69"/>
      <c r="N359" s="69"/>
      <c r="O359" s="69"/>
      <c r="P359" s="69"/>
      <c r="Q359" s="69"/>
      <c r="R359" s="69"/>
      <c r="S359" s="69"/>
      <c r="T359" s="69"/>
      <c r="U359" s="69"/>
      <c r="V359" s="69"/>
      <c r="W359" s="69"/>
      <c r="X359" s="69"/>
      <c r="Y359" s="69"/>
      <c r="Z359" s="69"/>
    </row>
    <row r="360" spans="1:26">
      <c r="A360" s="117" t="s">
        <v>2437</v>
      </c>
      <c r="B360" s="128" t="s">
        <v>2438</v>
      </c>
      <c r="C360" s="84" t="s">
        <v>2439</v>
      </c>
      <c r="D360" s="84"/>
      <c r="E360" s="84"/>
      <c r="F360" s="84"/>
      <c r="G360" s="84"/>
      <c r="H360" s="84"/>
      <c r="I360" s="84"/>
      <c r="J360" s="84"/>
      <c r="K360" s="84"/>
      <c r="L360" s="84"/>
      <c r="M360" s="84"/>
      <c r="N360" s="84"/>
      <c r="O360" s="84"/>
      <c r="P360" s="84"/>
      <c r="Q360" s="84"/>
      <c r="R360" s="84"/>
      <c r="S360" s="84"/>
      <c r="T360" s="84"/>
      <c r="U360" s="84"/>
      <c r="V360" s="84"/>
      <c r="W360" s="84"/>
      <c r="X360" s="84"/>
      <c r="Y360" s="84"/>
      <c r="Z360" s="84"/>
    </row>
    <row r="361" spans="1:26">
      <c r="A361" s="127" t="str">
        <f>HYPERLINK("https://www.codechef.com/COOK103B/problems/MAXREMOV","Max range query")</f>
        <v>Max range query</v>
      </c>
      <c r="B361" s="128"/>
      <c r="C361" s="84" t="s">
        <v>2440</v>
      </c>
      <c r="D361" s="84"/>
      <c r="E361" s="84"/>
      <c r="F361" s="84"/>
      <c r="G361" s="84"/>
      <c r="H361" s="84"/>
      <c r="I361" s="84"/>
      <c r="J361" s="84"/>
      <c r="K361" s="84"/>
      <c r="L361" s="84"/>
      <c r="M361" s="84"/>
      <c r="N361" s="84"/>
      <c r="O361" s="84"/>
      <c r="P361" s="84"/>
      <c r="Q361" s="84"/>
      <c r="R361" s="84"/>
      <c r="S361" s="84"/>
      <c r="T361" s="84"/>
      <c r="U361" s="84"/>
      <c r="V361" s="84"/>
      <c r="W361" s="84"/>
      <c r="X361" s="84"/>
      <c r="Y361" s="84"/>
      <c r="Z361" s="84"/>
    </row>
    <row r="362" spans="1:26">
      <c r="A362" s="130" t="s">
        <v>2441</v>
      </c>
      <c r="B362" s="110" t="s">
        <v>2442</v>
      </c>
      <c r="C362" s="69"/>
      <c r="D362" s="69"/>
      <c r="E362" s="69"/>
      <c r="F362" s="69"/>
      <c r="G362" s="69"/>
      <c r="H362" s="69"/>
      <c r="I362" s="69"/>
      <c r="J362" s="69"/>
      <c r="K362" s="69"/>
      <c r="L362" s="69"/>
      <c r="M362" s="69"/>
      <c r="N362" s="69"/>
      <c r="O362" s="69"/>
      <c r="P362" s="69"/>
      <c r="Q362" s="69"/>
      <c r="R362" s="69"/>
      <c r="S362" s="69"/>
      <c r="T362" s="69"/>
      <c r="U362" s="69"/>
      <c r="V362" s="69"/>
      <c r="W362" s="69"/>
      <c r="X362" s="69"/>
      <c r="Y362" s="69"/>
      <c r="Z362" s="69"/>
    </row>
    <row r="363" spans="1:26">
      <c r="A363" s="154" t="s">
        <v>2443</v>
      </c>
      <c r="B363" s="199" t="s">
        <v>2444</v>
      </c>
      <c r="C363" s="71"/>
      <c r="D363" s="71"/>
      <c r="E363" s="71"/>
      <c r="F363" s="71"/>
      <c r="G363" s="71"/>
      <c r="H363" s="71"/>
      <c r="I363" s="71"/>
      <c r="J363" s="71"/>
      <c r="K363" s="71"/>
      <c r="L363" s="71"/>
      <c r="M363" s="71"/>
      <c r="N363" s="71"/>
      <c r="O363" s="71"/>
      <c r="P363" s="71"/>
      <c r="Q363" s="71"/>
      <c r="R363" s="71"/>
      <c r="S363" s="71"/>
      <c r="T363" s="71"/>
      <c r="U363" s="71"/>
      <c r="V363" s="71"/>
      <c r="W363" s="71"/>
      <c r="X363" s="71"/>
      <c r="Y363" s="71"/>
      <c r="Z363" s="71"/>
    </row>
    <row r="364" spans="1:26">
      <c r="A364" s="125" t="s">
        <v>199</v>
      </c>
      <c r="B364" s="126" t="s">
        <v>2445</v>
      </c>
      <c r="C364" s="145"/>
      <c r="D364" s="145"/>
      <c r="E364" s="87"/>
      <c r="F364" s="87"/>
      <c r="G364" s="87"/>
      <c r="H364" s="87"/>
      <c r="I364" s="87"/>
      <c r="J364" s="87"/>
      <c r="K364" s="87"/>
      <c r="L364" s="87"/>
      <c r="M364" s="87"/>
      <c r="N364" s="87"/>
      <c r="O364" s="87"/>
      <c r="P364" s="87"/>
      <c r="Q364" s="87"/>
      <c r="R364" s="87"/>
      <c r="S364" s="87"/>
      <c r="T364" s="87"/>
      <c r="U364" s="87"/>
      <c r="V364" s="87"/>
      <c r="W364" s="87"/>
      <c r="X364" s="87"/>
      <c r="Y364" s="87"/>
      <c r="Z364" s="87"/>
    </row>
    <row r="365" spans="1:26">
      <c r="A365" s="81" t="s">
        <v>2446</v>
      </c>
      <c r="B365" s="69"/>
      <c r="C365" s="69"/>
      <c r="D365" s="69"/>
      <c r="E365" s="69"/>
      <c r="F365" s="69"/>
      <c r="G365" s="69"/>
      <c r="H365" s="69"/>
      <c r="I365" s="69"/>
      <c r="J365" s="69"/>
      <c r="K365" s="69"/>
      <c r="L365" s="69"/>
      <c r="M365" s="69"/>
      <c r="N365" s="69"/>
      <c r="O365" s="69"/>
      <c r="P365" s="69"/>
      <c r="Q365" s="69"/>
      <c r="R365" s="69"/>
      <c r="S365" s="69"/>
      <c r="T365" s="69"/>
      <c r="U365" s="69"/>
      <c r="V365" s="69"/>
      <c r="W365" s="69"/>
      <c r="X365" s="69"/>
      <c r="Y365" s="69"/>
      <c r="Z365" s="69"/>
    </row>
    <row r="366" spans="1:26">
      <c r="A366" s="88"/>
      <c r="B366" s="71"/>
      <c r="C366" s="71"/>
      <c r="D366" s="71"/>
      <c r="E366" s="71"/>
      <c r="F366" s="71"/>
      <c r="G366" s="71"/>
      <c r="H366" s="71"/>
      <c r="I366" s="71"/>
      <c r="J366" s="71"/>
      <c r="K366" s="71"/>
      <c r="L366" s="71"/>
      <c r="M366" s="71"/>
      <c r="N366" s="71"/>
      <c r="O366" s="71"/>
      <c r="P366" s="71"/>
      <c r="Q366" s="71"/>
      <c r="R366" s="71"/>
      <c r="S366" s="71"/>
      <c r="T366" s="71"/>
      <c r="U366" s="71"/>
      <c r="V366" s="71"/>
      <c r="W366" s="71"/>
      <c r="X366" s="71"/>
      <c r="Y366" s="71"/>
      <c r="Z366" s="71"/>
    </row>
    <row r="367" spans="1:26">
      <c r="A367" s="88"/>
      <c r="B367" s="71"/>
      <c r="C367" s="71"/>
      <c r="D367" s="71"/>
      <c r="E367" s="71"/>
      <c r="F367" s="71"/>
      <c r="G367" s="71"/>
      <c r="H367" s="71"/>
      <c r="I367" s="71"/>
      <c r="J367" s="71"/>
      <c r="K367" s="71"/>
      <c r="L367" s="71"/>
      <c r="M367" s="71"/>
      <c r="N367" s="71"/>
      <c r="O367" s="71"/>
      <c r="P367" s="71"/>
      <c r="Q367" s="71"/>
      <c r="R367" s="71"/>
      <c r="S367" s="71"/>
      <c r="T367" s="71"/>
      <c r="U367" s="71"/>
      <c r="V367" s="71"/>
      <c r="W367" s="71"/>
      <c r="X367" s="71"/>
      <c r="Y367" s="71"/>
      <c r="Z367" s="71"/>
    </row>
    <row r="368" spans="1:26" ht="18">
      <c r="A368" s="80" t="s">
        <v>2447</v>
      </c>
      <c r="B368" s="71"/>
      <c r="C368" s="71"/>
      <c r="D368" s="71"/>
      <c r="E368" s="71"/>
      <c r="F368" s="71"/>
      <c r="G368" s="71"/>
      <c r="H368" s="71"/>
      <c r="I368" s="71"/>
      <c r="J368" s="71"/>
      <c r="K368" s="71"/>
      <c r="L368" s="71"/>
      <c r="M368" s="71"/>
      <c r="N368" s="71"/>
      <c r="O368" s="71"/>
      <c r="P368" s="71"/>
      <c r="Q368" s="71"/>
      <c r="R368" s="71"/>
      <c r="S368" s="71"/>
      <c r="T368" s="71"/>
      <c r="U368" s="71"/>
      <c r="V368" s="71"/>
      <c r="W368" s="71"/>
      <c r="X368" s="71"/>
      <c r="Y368" s="71"/>
      <c r="Z368" s="71"/>
    </row>
    <row r="369" spans="1:26">
      <c r="A369" s="123" t="s">
        <v>2448</v>
      </c>
      <c r="B369" s="126" t="s">
        <v>2449</v>
      </c>
      <c r="C369" s="87"/>
      <c r="D369" s="87"/>
      <c r="E369" s="87"/>
      <c r="F369" s="87"/>
      <c r="G369" s="87"/>
      <c r="H369" s="87"/>
      <c r="I369" s="87"/>
      <c r="J369" s="87"/>
      <c r="K369" s="87"/>
      <c r="L369" s="87"/>
      <c r="M369" s="87"/>
      <c r="N369" s="87"/>
      <c r="O369" s="87"/>
      <c r="P369" s="87"/>
      <c r="Q369" s="87"/>
      <c r="R369" s="87"/>
      <c r="S369" s="87"/>
      <c r="T369" s="87"/>
      <c r="U369" s="87"/>
      <c r="V369" s="87"/>
      <c r="W369" s="87"/>
      <c r="X369" s="87"/>
      <c r="Y369" s="87"/>
      <c r="Z369" s="87"/>
    </row>
    <row r="370" spans="1:26">
      <c r="A370" s="152" t="str">
        <f>HYPERLINK("https://leetcode.com/problems/majority-element/","majority element")</f>
        <v>majority element</v>
      </c>
      <c r="B370" s="131" t="s">
        <v>2450</v>
      </c>
      <c r="C370" s="152"/>
      <c r="D370" s="131"/>
      <c r="E370" s="82"/>
      <c r="F370" s="82"/>
      <c r="G370" s="82"/>
      <c r="H370" s="82"/>
      <c r="I370" s="82"/>
      <c r="J370" s="82"/>
      <c r="K370" s="82"/>
      <c r="L370" s="82"/>
      <c r="M370" s="82"/>
      <c r="N370" s="82"/>
      <c r="O370" s="82"/>
      <c r="P370" s="82"/>
      <c r="Q370" s="82"/>
      <c r="R370" s="82"/>
      <c r="S370" s="82"/>
      <c r="T370" s="82"/>
      <c r="U370" s="82"/>
      <c r="V370" s="82"/>
      <c r="W370" s="82"/>
      <c r="X370" s="82"/>
      <c r="Y370" s="82"/>
      <c r="Z370" s="82"/>
    </row>
    <row r="371" spans="1:26">
      <c r="A371" s="92" t="str">
        <f>HYPERLINK("https://leetcode.com/problems/majority-element-ii/","majority element 2")</f>
        <v>majority element 2</v>
      </c>
      <c r="B371" s="93" t="s">
        <v>2451</v>
      </c>
      <c r="C371" s="93" t="s">
        <v>2452</v>
      </c>
      <c r="D371" s="93"/>
      <c r="E371" s="93"/>
      <c r="F371" s="93"/>
      <c r="G371" s="93"/>
      <c r="H371" s="93"/>
      <c r="I371" s="93"/>
      <c r="J371" s="93"/>
      <c r="K371" s="93"/>
      <c r="L371" s="93"/>
      <c r="M371" s="93"/>
      <c r="N371" s="93"/>
      <c r="O371" s="93"/>
      <c r="P371" s="93"/>
      <c r="Q371" s="93"/>
      <c r="R371" s="93"/>
      <c r="S371" s="93"/>
      <c r="T371" s="93"/>
      <c r="U371" s="93"/>
      <c r="V371" s="93"/>
      <c r="W371" s="93"/>
      <c r="X371" s="93"/>
      <c r="Y371" s="93"/>
      <c r="Z371" s="93"/>
    </row>
    <row r="372" spans="1:26">
      <c r="A372" s="96" t="str">
        <f>HYPERLINK("geeksforgeeks.org/given-an-array-of-of-size-n-finds-all-the-elements-that-appear-more-than-nk-times/","majority element general")</f>
        <v>majority element general</v>
      </c>
      <c r="B372" s="85" t="s">
        <v>2453</v>
      </c>
      <c r="C372" s="85"/>
      <c r="D372" s="85"/>
      <c r="E372" s="85"/>
      <c r="F372" s="85"/>
      <c r="G372" s="85"/>
      <c r="H372" s="85"/>
      <c r="I372" s="85"/>
      <c r="J372" s="85"/>
      <c r="K372" s="85"/>
      <c r="L372" s="85"/>
      <c r="M372" s="85"/>
      <c r="N372" s="85"/>
      <c r="O372" s="85"/>
      <c r="P372" s="85"/>
      <c r="Q372" s="85"/>
      <c r="R372" s="85"/>
      <c r="S372" s="85"/>
      <c r="T372" s="85"/>
      <c r="U372" s="85"/>
      <c r="V372" s="85"/>
      <c r="W372" s="85"/>
      <c r="X372" s="85"/>
      <c r="Y372" s="85"/>
      <c r="Z372" s="85"/>
    </row>
    <row r="373" spans="1:26">
      <c r="A373" s="168" t="str">
        <f>HYPERLINK("https://leetcode.com/problems/max-chunks-to-make-sorted/","Max chunks to make sorted")</f>
        <v>Max chunks to make sorted</v>
      </c>
      <c r="B373" s="131" t="s">
        <v>2454</v>
      </c>
      <c r="C373" s="131"/>
      <c r="D373" s="131"/>
      <c r="E373" s="82"/>
      <c r="F373" s="82"/>
      <c r="G373" s="82"/>
      <c r="H373" s="82"/>
      <c r="I373" s="82"/>
      <c r="J373" s="82"/>
      <c r="K373" s="82"/>
      <c r="L373" s="82"/>
      <c r="M373" s="82"/>
      <c r="N373" s="82"/>
      <c r="O373" s="82"/>
      <c r="P373" s="82"/>
      <c r="Q373" s="82"/>
      <c r="R373" s="82"/>
      <c r="S373" s="82"/>
      <c r="T373" s="82"/>
      <c r="U373" s="82"/>
      <c r="V373" s="82"/>
      <c r="W373" s="82"/>
      <c r="X373" s="82"/>
      <c r="Y373" s="82"/>
      <c r="Z373" s="82"/>
    </row>
    <row r="374" spans="1:26">
      <c r="A374" s="133" t="s">
        <v>2455</v>
      </c>
      <c r="B374" s="126" t="s">
        <v>2456</v>
      </c>
      <c r="C374" s="145"/>
      <c r="D374" s="145"/>
      <c r="E374" s="93"/>
      <c r="F374" s="93"/>
      <c r="G374" s="93"/>
      <c r="H374" s="93"/>
      <c r="I374" s="93"/>
      <c r="J374" s="93"/>
      <c r="K374" s="93"/>
      <c r="L374" s="93"/>
      <c r="M374" s="93"/>
      <c r="N374" s="93"/>
      <c r="O374" s="93"/>
      <c r="P374" s="93"/>
      <c r="Q374" s="93"/>
      <c r="R374" s="93"/>
      <c r="S374" s="93"/>
      <c r="T374" s="93"/>
      <c r="U374" s="93"/>
      <c r="V374" s="93"/>
      <c r="W374" s="93"/>
      <c r="X374" s="93"/>
      <c r="Y374" s="93"/>
      <c r="Z374" s="93"/>
    </row>
    <row r="375" spans="1:26">
      <c r="A375" s="130" t="s">
        <v>175</v>
      </c>
      <c r="B375" s="110" t="s">
        <v>2457</v>
      </c>
      <c r="C375" s="111"/>
      <c r="D375" s="111"/>
      <c r="E375" s="69"/>
      <c r="F375" s="69"/>
      <c r="G375" s="69"/>
      <c r="H375" s="69"/>
      <c r="I375" s="69"/>
      <c r="J375" s="69"/>
      <c r="K375" s="69"/>
      <c r="L375" s="69"/>
      <c r="M375" s="69"/>
      <c r="N375" s="69"/>
      <c r="O375" s="69"/>
      <c r="P375" s="69"/>
      <c r="Q375" s="69"/>
      <c r="R375" s="69"/>
      <c r="S375" s="69"/>
      <c r="T375" s="69"/>
      <c r="U375" s="69"/>
      <c r="V375" s="69"/>
      <c r="W375" s="69"/>
      <c r="X375" s="69"/>
      <c r="Y375" s="69"/>
      <c r="Z375" s="69"/>
    </row>
    <row r="376" spans="1:26">
      <c r="A376" s="200" t="str">
        <f>HYPERLINK("https://www.geeksforgeeks.org/find-the-number-of-jumps-to-reach-x-in-the-number-line-from-zero/","MIn Jump required with +i or -i allowed")</f>
        <v>MIn Jump required with +i or -i allowed</v>
      </c>
      <c r="B376" s="201" t="s">
        <v>2458</v>
      </c>
      <c r="C376" s="202"/>
      <c r="D376" s="202"/>
      <c r="E376" s="182"/>
      <c r="F376" s="182"/>
      <c r="G376" s="182"/>
      <c r="H376" s="182"/>
      <c r="I376" s="182"/>
      <c r="J376" s="182"/>
      <c r="K376" s="182"/>
      <c r="L376" s="182"/>
      <c r="M376" s="182"/>
      <c r="N376" s="182"/>
      <c r="O376" s="182"/>
      <c r="P376" s="182"/>
      <c r="Q376" s="182"/>
      <c r="R376" s="182"/>
      <c r="S376" s="182"/>
      <c r="T376" s="182"/>
      <c r="U376" s="182"/>
      <c r="V376" s="182"/>
      <c r="W376" s="182"/>
      <c r="X376" s="182"/>
      <c r="Y376" s="182"/>
      <c r="Z376" s="182"/>
    </row>
    <row r="377" spans="1:26">
      <c r="A377" s="130" t="str">
        <f>HYPERLINK("https://leetcode.com/problems/maximum-product-of-three-numbers/","max product of 3 numbers")</f>
        <v>max product of 3 numbers</v>
      </c>
      <c r="B377" s="110" t="s">
        <v>2459</v>
      </c>
      <c r="C377" s="111"/>
      <c r="D377" s="111"/>
      <c r="E377" s="69"/>
      <c r="F377" s="69"/>
      <c r="G377" s="69"/>
      <c r="H377" s="69"/>
      <c r="I377" s="69"/>
      <c r="J377" s="69"/>
      <c r="K377" s="69"/>
      <c r="L377" s="69"/>
      <c r="M377" s="69"/>
      <c r="N377" s="69"/>
      <c r="O377" s="69"/>
      <c r="P377" s="69"/>
      <c r="Q377" s="69"/>
      <c r="R377" s="69"/>
      <c r="S377" s="69"/>
      <c r="T377" s="69"/>
      <c r="U377" s="69"/>
      <c r="V377" s="69"/>
      <c r="W377" s="69"/>
      <c r="X377" s="69"/>
      <c r="Y377" s="69"/>
      <c r="Z377" s="69"/>
    </row>
    <row r="378" spans="1:26">
      <c r="A378" s="109" t="str">
        <f>HYPERLINK("https://leetcode.com/problems/largest-number-at-least-twice-of-others/","largest number atleast twice of others")</f>
        <v>largest number atleast twice of others</v>
      </c>
      <c r="B378" s="112" t="s">
        <v>2460</v>
      </c>
      <c r="C378" s="69"/>
      <c r="D378" s="69"/>
      <c r="E378" s="69"/>
      <c r="F378" s="69"/>
      <c r="G378" s="69"/>
      <c r="H378" s="69"/>
      <c r="I378" s="69"/>
      <c r="J378" s="69"/>
      <c r="K378" s="69"/>
      <c r="L378" s="69"/>
      <c r="M378" s="69"/>
      <c r="N378" s="69"/>
      <c r="O378" s="69"/>
      <c r="P378" s="69"/>
      <c r="Q378" s="69"/>
      <c r="R378" s="69"/>
      <c r="S378" s="69"/>
      <c r="T378" s="69"/>
      <c r="U378" s="69"/>
      <c r="V378" s="69"/>
      <c r="W378" s="69"/>
      <c r="X378" s="69"/>
      <c r="Y378" s="69"/>
      <c r="Z378" s="69"/>
    </row>
    <row r="380" spans="1:26">
      <c r="A380" s="191"/>
      <c r="B380" s="71"/>
      <c r="C380" s="71"/>
      <c r="D380" s="71"/>
      <c r="E380" s="71"/>
      <c r="F380" s="71"/>
      <c r="G380" s="71"/>
      <c r="H380" s="71"/>
      <c r="I380" s="71"/>
      <c r="J380" s="71"/>
      <c r="K380" s="71"/>
      <c r="L380" s="71"/>
      <c r="M380" s="71"/>
      <c r="N380" s="71"/>
      <c r="O380" s="71"/>
      <c r="P380" s="71"/>
      <c r="Q380" s="71"/>
      <c r="R380" s="71"/>
      <c r="S380" s="71"/>
      <c r="T380" s="71"/>
      <c r="U380" s="71"/>
      <c r="V380" s="71"/>
      <c r="W380" s="71"/>
      <c r="X380" s="71"/>
      <c r="Y380" s="71"/>
      <c r="Z380" s="71"/>
    </row>
    <row r="381" spans="1:26">
      <c r="A381" s="198"/>
      <c r="B381" s="71"/>
      <c r="C381" s="71"/>
      <c r="D381" s="71"/>
      <c r="E381" s="71"/>
      <c r="F381" s="71"/>
      <c r="G381" s="71"/>
      <c r="H381" s="71"/>
      <c r="I381" s="71"/>
      <c r="J381" s="71"/>
      <c r="K381" s="71"/>
      <c r="L381" s="71"/>
      <c r="M381" s="71"/>
      <c r="N381" s="71"/>
      <c r="O381" s="71"/>
      <c r="P381" s="71"/>
      <c r="Q381" s="71"/>
      <c r="R381" s="71"/>
      <c r="S381" s="71"/>
      <c r="T381" s="71"/>
      <c r="U381" s="71"/>
      <c r="V381" s="71"/>
      <c r="W381" s="71"/>
      <c r="X381" s="71"/>
      <c r="Y381" s="71"/>
      <c r="Z381" s="71"/>
    </row>
    <row r="382" spans="1:26">
      <c r="A382" s="109" t="str">
        <f>HYPERLINK("https://leetcode.com/problems/maximum-subarray/","maximum subarray")</f>
        <v>maximum subarray</v>
      </c>
      <c r="B382" s="110" t="s">
        <v>2461</v>
      </c>
      <c r="C382" s="69"/>
      <c r="D382" s="69"/>
      <c r="E382" s="69"/>
      <c r="F382" s="69"/>
      <c r="G382" s="69"/>
      <c r="H382" s="69"/>
      <c r="I382" s="69"/>
      <c r="J382" s="69"/>
      <c r="K382" s="69"/>
      <c r="L382" s="69"/>
      <c r="M382" s="69"/>
      <c r="N382" s="69"/>
      <c r="O382" s="69"/>
      <c r="P382" s="69"/>
      <c r="Q382" s="69"/>
      <c r="R382" s="69"/>
      <c r="S382" s="69"/>
      <c r="T382" s="69"/>
      <c r="U382" s="69"/>
      <c r="V382" s="69"/>
      <c r="W382" s="69"/>
      <c r="X382" s="69"/>
      <c r="Y382" s="69"/>
      <c r="Z382" s="69"/>
    </row>
    <row r="383" spans="1:26">
      <c r="A383" s="127" t="str">
        <f>HYPERLINK("https://www.codechef.com/JAN18/problems/KCON","K-CON")</f>
        <v>K-CON</v>
      </c>
      <c r="B383" s="128" t="s">
        <v>2462</v>
      </c>
      <c r="C383" s="156" t="s">
        <v>2463</v>
      </c>
      <c r="D383" s="156"/>
      <c r="E383" s="84"/>
      <c r="F383" s="84"/>
      <c r="G383" s="84"/>
      <c r="H383" s="84"/>
      <c r="I383" s="84"/>
      <c r="J383" s="84"/>
      <c r="K383" s="84"/>
      <c r="L383" s="84"/>
      <c r="M383" s="84"/>
      <c r="N383" s="84"/>
      <c r="O383" s="84"/>
      <c r="P383" s="84"/>
      <c r="Q383" s="84"/>
      <c r="R383" s="84"/>
      <c r="S383" s="84"/>
      <c r="T383" s="84"/>
      <c r="U383" s="84"/>
      <c r="V383" s="84"/>
      <c r="W383" s="84"/>
      <c r="X383" s="84"/>
      <c r="Y383" s="84"/>
      <c r="Z383" s="84"/>
    </row>
    <row r="384" spans="1:26">
      <c r="A384" s="203" t="s">
        <v>2464</v>
      </c>
      <c r="B384" s="199"/>
      <c r="C384" s="204"/>
      <c r="D384" s="204"/>
      <c r="E384" s="71"/>
      <c r="F384" s="71"/>
      <c r="G384" s="71"/>
      <c r="H384" s="71"/>
      <c r="I384" s="71"/>
      <c r="J384" s="71"/>
      <c r="K384" s="71"/>
      <c r="L384" s="71"/>
      <c r="M384" s="71"/>
      <c r="N384" s="71"/>
      <c r="O384" s="71"/>
      <c r="P384" s="71"/>
      <c r="Q384" s="71"/>
      <c r="R384" s="71"/>
      <c r="S384" s="71"/>
      <c r="T384" s="71"/>
      <c r="U384" s="71"/>
      <c r="V384" s="71"/>
      <c r="W384" s="71"/>
      <c r="X384" s="71"/>
      <c r="Y384" s="71"/>
      <c r="Z384" s="71"/>
    </row>
    <row r="385" spans="1:26">
      <c r="A385" s="130" t="s">
        <v>2465</v>
      </c>
      <c r="B385" s="110" t="s">
        <v>2466</v>
      </c>
      <c r="C385" s="111"/>
      <c r="D385" s="111"/>
      <c r="E385" s="69"/>
      <c r="F385" s="69"/>
      <c r="G385" s="69"/>
      <c r="H385" s="69"/>
      <c r="I385" s="69"/>
      <c r="J385" s="69"/>
      <c r="K385" s="69"/>
      <c r="L385" s="69"/>
      <c r="M385" s="69"/>
      <c r="N385" s="69"/>
      <c r="O385" s="69"/>
      <c r="P385" s="69"/>
      <c r="Q385" s="69"/>
      <c r="R385" s="69"/>
      <c r="S385" s="69"/>
      <c r="T385" s="69"/>
      <c r="U385" s="69"/>
      <c r="V385" s="69"/>
      <c r="W385" s="69"/>
      <c r="X385" s="69"/>
      <c r="Y385" s="69"/>
      <c r="Z385" s="69"/>
    </row>
    <row r="386" spans="1:26">
      <c r="A386" s="92" t="str">
        <f>HYPERLINK("https://leetcode.com/problems/best-meeting-point/","best meeting points")</f>
        <v>best meeting points</v>
      </c>
      <c r="B386" s="87" t="s">
        <v>2467</v>
      </c>
      <c r="C386" s="87" t="s">
        <v>2468</v>
      </c>
      <c r="D386" s="87"/>
      <c r="E386" s="87"/>
      <c r="F386" s="87"/>
      <c r="G386" s="87"/>
      <c r="H386" s="87"/>
      <c r="I386" s="87"/>
      <c r="J386" s="87"/>
      <c r="K386" s="87"/>
      <c r="L386" s="87"/>
      <c r="M386" s="87"/>
      <c r="N386" s="87"/>
      <c r="O386" s="87"/>
      <c r="P386" s="87"/>
      <c r="Q386" s="87"/>
      <c r="R386" s="87"/>
      <c r="S386" s="87"/>
      <c r="T386" s="87"/>
      <c r="U386" s="87"/>
      <c r="V386" s="87"/>
      <c r="W386" s="87"/>
      <c r="X386" s="87"/>
      <c r="Y386" s="87"/>
      <c r="Z386" s="87"/>
    </row>
    <row r="387" spans="1:26">
      <c r="A387" s="130" t="str">
        <f>HYPERLINK("https://www.geeksforgeeks.org/segregate-0s-and-1s-in-an-array-by-traversing-array-once/","Segregate 0 and 1")</f>
        <v>Segregate 0 and 1</v>
      </c>
      <c r="B387" s="110" t="s">
        <v>2469</v>
      </c>
      <c r="C387" s="111"/>
      <c r="D387" s="111"/>
      <c r="E387" s="69"/>
      <c r="F387" s="69"/>
      <c r="G387" s="69"/>
      <c r="H387" s="69"/>
      <c r="I387" s="69"/>
      <c r="J387" s="69"/>
      <c r="K387" s="69"/>
      <c r="L387" s="69"/>
      <c r="M387" s="69"/>
      <c r="N387" s="69"/>
      <c r="O387" s="69"/>
      <c r="P387" s="69"/>
      <c r="Q387" s="69"/>
      <c r="R387" s="69"/>
      <c r="S387" s="69"/>
      <c r="T387" s="69"/>
      <c r="U387" s="69"/>
      <c r="V387" s="69"/>
      <c r="W387" s="69"/>
      <c r="X387" s="69"/>
      <c r="Y387" s="69"/>
      <c r="Z387" s="69"/>
    </row>
    <row r="388" spans="1:26">
      <c r="A388" s="117" t="s">
        <v>2470</v>
      </c>
      <c r="B388" s="128" t="s">
        <v>2471</v>
      </c>
      <c r="C388" s="156" t="s">
        <v>2472</v>
      </c>
      <c r="D388" s="156"/>
      <c r="E388" s="84"/>
      <c r="F388" s="84"/>
      <c r="G388" s="84"/>
      <c r="H388" s="84"/>
      <c r="I388" s="84"/>
      <c r="J388" s="84"/>
      <c r="K388" s="84"/>
      <c r="L388" s="84"/>
      <c r="M388" s="84"/>
      <c r="N388" s="84"/>
      <c r="O388" s="84"/>
      <c r="P388" s="84"/>
      <c r="Q388" s="84"/>
      <c r="R388" s="84"/>
      <c r="S388" s="84"/>
      <c r="T388" s="84"/>
      <c r="U388" s="84"/>
      <c r="V388" s="84"/>
      <c r="W388" s="84"/>
      <c r="X388" s="84"/>
      <c r="Y388" s="84"/>
      <c r="Z388" s="84"/>
    </row>
    <row r="389" spans="1:26">
      <c r="A389" s="205" t="s">
        <v>2473</v>
      </c>
      <c r="B389" s="110" t="s">
        <v>2474</v>
      </c>
      <c r="C389" s="111"/>
      <c r="D389" s="111"/>
      <c r="E389" s="69"/>
      <c r="F389" s="69"/>
      <c r="G389" s="69"/>
      <c r="H389" s="69"/>
      <c r="I389" s="69"/>
      <c r="J389" s="69"/>
      <c r="K389" s="69"/>
      <c r="L389" s="69"/>
      <c r="M389" s="69"/>
      <c r="N389" s="69"/>
      <c r="O389" s="69"/>
      <c r="P389" s="69"/>
      <c r="Q389" s="69"/>
      <c r="R389" s="69"/>
      <c r="S389" s="69"/>
      <c r="T389" s="69"/>
      <c r="U389" s="69"/>
      <c r="V389" s="69"/>
      <c r="W389" s="69"/>
      <c r="X389" s="69"/>
      <c r="Y389" s="69"/>
      <c r="Z389" s="69"/>
    </row>
    <row r="390" spans="1:26">
      <c r="A390" s="206" t="str">
        <f>HYPERLINK("https://leetcode.com/problems/number-of-subarrays-with-bounded-maximum/","number of subarrays with bounded maximum")</f>
        <v>number of subarrays with bounded maximum</v>
      </c>
      <c r="B390" s="128" t="s">
        <v>2475</v>
      </c>
      <c r="C390" s="207" t="s">
        <v>2476</v>
      </c>
      <c r="D390" s="156"/>
      <c r="E390" s="84"/>
      <c r="F390" s="84"/>
      <c r="G390" s="84"/>
      <c r="H390" s="84"/>
      <c r="I390" s="84"/>
      <c r="J390" s="84"/>
      <c r="K390" s="84"/>
      <c r="L390" s="84"/>
      <c r="M390" s="84"/>
      <c r="N390" s="84"/>
      <c r="O390" s="84"/>
      <c r="P390" s="84"/>
      <c r="Q390" s="84"/>
      <c r="R390" s="84"/>
      <c r="S390" s="84"/>
      <c r="T390" s="84"/>
      <c r="U390" s="84"/>
      <c r="V390" s="84"/>
      <c r="W390" s="84"/>
      <c r="X390" s="84"/>
      <c r="Y390" s="84"/>
      <c r="Z390" s="84"/>
    </row>
    <row r="391" spans="1:26">
      <c r="A391" s="208"/>
      <c r="B391" s="199"/>
      <c r="C391" s="209"/>
      <c r="D391" s="209"/>
      <c r="E391" s="71"/>
      <c r="F391" s="71"/>
      <c r="G391" s="71"/>
      <c r="H391" s="71"/>
      <c r="I391" s="71"/>
      <c r="J391" s="71"/>
      <c r="K391" s="71"/>
      <c r="L391" s="71"/>
      <c r="M391" s="71"/>
      <c r="N391" s="71"/>
      <c r="O391" s="71"/>
      <c r="P391" s="71"/>
      <c r="Q391" s="71"/>
      <c r="R391" s="71"/>
      <c r="S391" s="71"/>
      <c r="T391" s="71"/>
      <c r="U391" s="71"/>
      <c r="V391" s="71"/>
      <c r="W391" s="71"/>
      <c r="X391" s="71"/>
      <c r="Y391" s="71"/>
      <c r="Z391" s="71"/>
    </row>
    <row r="392" spans="1:26">
      <c r="A392" s="208"/>
      <c r="B392" s="199"/>
      <c r="C392" s="209"/>
      <c r="D392" s="209"/>
      <c r="E392" s="71"/>
      <c r="F392" s="71"/>
      <c r="G392" s="71"/>
      <c r="H392" s="71"/>
      <c r="I392" s="71"/>
      <c r="J392" s="71"/>
      <c r="K392" s="71"/>
      <c r="L392" s="71"/>
      <c r="M392" s="71"/>
      <c r="N392" s="71"/>
      <c r="O392" s="71"/>
      <c r="P392" s="71"/>
      <c r="Q392" s="71"/>
      <c r="R392" s="71"/>
      <c r="S392" s="71"/>
      <c r="T392" s="71"/>
      <c r="U392" s="71"/>
      <c r="V392" s="71"/>
      <c r="W392" s="71"/>
      <c r="X392" s="71"/>
      <c r="Y392" s="71"/>
      <c r="Z392" s="71"/>
    </row>
    <row r="393" spans="1:26">
      <c r="A393" s="88"/>
      <c r="B393" s="71"/>
      <c r="C393" s="71"/>
      <c r="D393" s="71"/>
      <c r="E393" s="71"/>
      <c r="F393" s="71"/>
      <c r="G393" s="71"/>
      <c r="H393" s="71"/>
      <c r="I393" s="71"/>
      <c r="J393" s="71"/>
      <c r="K393" s="71"/>
      <c r="L393" s="71"/>
      <c r="M393" s="71"/>
      <c r="N393" s="71"/>
      <c r="O393" s="71"/>
      <c r="P393" s="71"/>
      <c r="Q393" s="71"/>
      <c r="R393" s="71"/>
      <c r="S393" s="71"/>
      <c r="T393" s="71"/>
      <c r="U393" s="71"/>
      <c r="V393" s="71"/>
      <c r="W393" s="71"/>
      <c r="X393" s="71"/>
      <c r="Y393" s="71"/>
      <c r="Z393" s="71"/>
    </row>
    <row r="394" spans="1:26">
      <c r="A394" s="210" t="s">
        <v>2477</v>
      </c>
      <c r="B394" s="71"/>
      <c r="C394" s="71"/>
      <c r="D394" s="71"/>
      <c r="E394" s="71"/>
      <c r="F394" s="71"/>
      <c r="G394" s="71"/>
      <c r="H394" s="71"/>
      <c r="I394" s="71"/>
      <c r="J394" s="71"/>
      <c r="K394" s="71"/>
      <c r="L394" s="71"/>
      <c r="M394" s="71"/>
      <c r="N394" s="71"/>
      <c r="O394" s="71"/>
      <c r="P394" s="71"/>
      <c r="Q394" s="71"/>
      <c r="R394" s="71"/>
      <c r="S394" s="71"/>
      <c r="T394" s="71"/>
      <c r="U394" s="71"/>
      <c r="V394" s="71"/>
      <c r="W394" s="71"/>
      <c r="X394" s="71"/>
      <c r="Y394" s="71"/>
      <c r="Z394" s="71"/>
    </row>
    <row r="395" spans="1:26">
      <c r="A395" s="179" t="str">
        <f>HYPERLINK("https://www.geeksforgeeks.org/puzzle-20-5-pirates-and-100-gold-coins/","5 Pirates and 100 coins")</f>
        <v>5 Pirates and 100 coins</v>
      </c>
      <c r="B395" s="87"/>
      <c r="C395" s="87"/>
      <c r="D395" s="87"/>
      <c r="E395" s="87"/>
      <c r="F395" s="87"/>
      <c r="G395" s="87"/>
      <c r="H395" s="87"/>
      <c r="I395" s="87"/>
      <c r="J395" s="87"/>
      <c r="K395" s="87"/>
      <c r="L395" s="87"/>
      <c r="M395" s="87"/>
      <c r="N395" s="87"/>
      <c r="O395" s="87"/>
      <c r="P395" s="87"/>
      <c r="Q395" s="87"/>
      <c r="R395" s="87"/>
      <c r="S395" s="87"/>
      <c r="T395" s="87"/>
      <c r="U395" s="87"/>
      <c r="V395" s="87"/>
      <c r="W395" s="87"/>
      <c r="X395" s="87"/>
      <c r="Y395" s="87"/>
      <c r="Z395" s="87"/>
    </row>
    <row r="396" spans="1:26">
      <c r="A396" s="86" t="str">
        <f>HYPERLINK("https://www.geeksforgeeks.org/combinatorial-game-theory-set-2-game-nim/","Nim game")</f>
        <v>Nim game</v>
      </c>
      <c r="B396" s="87"/>
      <c r="C396" s="87" t="s">
        <v>2478</v>
      </c>
      <c r="D396" s="87"/>
      <c r="E396" s="87"/>
      <c r="F396" s="87"/>
      <c r="G396" s="87"/>
      <c r="H396" s="87"/>
      <c r="I396" s="87"/>
      <c r="J396" s="87"/>
      <c r="K396" s="87"/>
      <c r="L396" s="87"/>
      <c r="M396" s="87"/>
      <c r="N396" s="87"/>
      <c r="O396" s="87"/>
      <c r="P396" s="87"/>
      <c r="Q396" s="87"/>
      <c r="R396" s="87"/>
      <c r="S396" s="87"/>
      <c r="T396" s="87"/>
      <c r="U396" s="87"/>
      <c r="V396" s="87"/>
      <c r="W396" s="87"/>
      <c r="X396" s="87"/>
      <c r="Y396" s="87"/>
      <c r="Z396" s="87"/>
    </row>
    <row r="397" spans="1:26">
      <c r="A397" s="86" t="str">
        <f>HYPERLINK("https://www.codechef.com/SNCKPE19/problems/BUDDYNIM","Buddy nim")</f>
        <v>Buddy nim</v>
      </c>
      <c r="B397" s="87"/>
      <c r="C397" s="87" t="s">
        <v>2479</v>
      </c>
      <c r="D397" s="87"/>
      <c r="E397" s="87"/>
      <c r="F397" s="87"/>
      <c r="G397" s="87"/>
      <c r="H397" s="87"/>
      <c r="I397" s="87"/>
      <c r="J397" s="87"/>
      <c r="K397" s="87"/>
      <c r="L397" s="87"/>
      <c r="M397" s="87"/>
      <c r="N397" s="87"/>
      <c r="O397" s="87"/>
      <c r="P397" s="87"/>
      <c r="Q397" s="87"/>
      <c r="R397" s="87"/>
      <c r="S397" s="87"/>
      <c r="T397" s="87"/>
      <c r="U397" s="87"/>
      <c r="V397" s="87"/>
      <c r="W397" s="87"/>
      <c r="X397" s="87"/>
      <c r="Y397" s="87"/>
      <c r="Z397" s="87"/>
    </row>
    <row r="400" spans="1:26">
      <c r="A400" s="211"/>
      <c r="B400" s="71"/>
      <c r="C400" s="71"/>
      <c r="D400" s="71"/>
      <c r="E400" s="71"/>
      <c r="F400" s="71"/>
      <c r="G400" s="71"/>
      <c r="H400" s="71"/>
      <c r="I400" s="71"/>
      <c r="J400" s="71"/>
      <c r="K400" s="71"/>
      <c r="L400" s="71"/>
      <c r="M400" s="71"/>
      <c r="N400" s="71"/>
      <c r="O400" s="71"/>
      <c r="P400" s="71"/>
      <c r="Q400" s="71"/>
      <c r="R400" s="71"/>
      <c r="S400" s="71"/>
      <c r="T400" s="71"/>
      <c r="U400" s="71"/>
      <c r="V400" s="71"/>
      <c r="W400" s="71"/>
      <c r="X400" s="71"/>
      <c r="Y400" s="71"/>
      <c r="Z400" s="71"/>
    </row>
    <row r="401" spans="1:26">
      <c r="A401" s="109" t="str">
        <f>HYPERLINK("https://www.geeksforgeeks.org/sieve-of-eratosthenes/","Sieve of Eratosthenes")</f>
        <v>Sieve of Eratosthenes</v>
      </c>
      <c r="B401" s="110" t="s">
        <v>2480</v>
      </c>
      <c r="C401" s="111"/>
      <c r="D401" s="111"/>
      <c r="E401" s="69"/>
      <c r="F401" s="69"/>
      <c r="G401" s="69"/>
      <c r="H401" s="69"/>
      <c r="I401" s="69"/>
      <c r="J401" s="69"/>
      <c r="K401" s="69"/>
      <c r="L401" s="69"/>
      <c r="M401" s="69"/>
      <c r="N401" s="69"/>
      <c r="O401" s="69"/>
      <c r="P401" s="69"/>
      <c r="Q401" s="69"/>
      <c r="R401" s="69"/>
      <c r="S401" s="69"/>
      <c r="T401" s="69"/>
      <c r="U401" s="69"/>
      <c r="V401" s="69"/>
      <c r="W401" s="69"/>
      <c r="X401" s="69"/>
      <c r="Y401" s="69"/>
      <c r="Z401" s="69"/>
    </row>
    <row r="402" spans="1:26">
      <c r="A402" s="154" t="str">
        <f>HYPERLINK("https://www.spoj.com/problems/PRIME1/cstart=10","Segmented sieve")</f>
        <v>Segmented sieve</v>
      </c>
      <c r="B402" s="199" t="s">
        <v>2481</v>
      </c>
      <c r="C402" s="209"/>
      <c r="D402" s="209"/>
      <c r="E402" s="71"/>
      <c r="F402" s="71"/>
      <c r="G402" s="71"/>
      <c r="H402" s="71"/>
      <c r="I402" s="71"/>
      <c r="J402" s="71"/>
      <c r="K402" s="71"/>
      <c r="L402" s="71"/>
      <c r="M402" s="71"/>
      <c r="N402" s="71"/>
      <c r="O402" s="71"/>
      <c r="P402" s="71"/>
      <c r="Q402" s="71"/>
      <c r="R402" s="71"/>
      <c r="S402" s="71"/>
      <c r="T402" s="71"/>
      <c r="U402" s="71"/>
      <c r="V402" s="71"/>
      <c r="W402" s="71"/>
      <c r="X402" s="71"/>
      <c r="Y402" s="71"/>
      <c r="Z402" s="71"/>
    </row>
    <row r="403" spans="1:26">
      <c r="A403" s="109" t="s">
        <v>2482</v>
      </c>
      <c r="B403" s="110" t="s">
        <v>2483</v>
      </c>
      <c r="C403" s="111"/>
      <c r="D403" s="111"/>
      <c r="E403" s="69"/>
      <c r="F403" s="69"/>
      <c r="G403" s="69"/>
      <c r="H403" s="69"/>
      <c r="I403" s="69"/>
      <c r="J403" s="69"/>
      <c r="K403" s="69"/>
      <c r="L403" s="69"/>
      <c r="M403" s="69"/>
      <c r="N403" s="69"/>
      <c r="O403" s="69"/>
      <c r="P403" s="69"/>
      <c r="Q403" s="69"/>
      <c r="R403" s="69"/>
      <c r="S403" s="69"/>
      <c r="T403" s="69"/>
      <c r="U403" s="69"/>
      <c r="V403" s="69"/>
      <c r="W403" s="69"/>
      <c r="X403" s="69"/>
      <c r="Y403" s="69"/>
      <c r="Z403" s="69"/>
    </row>
    <row r="404" spans="1:26">
      <c r="A404" s="130" t="str">
        <f>HYPERLINK("https://www.geeksforgeeks.org/given-an-array-a-and-a-number-x-check-for-pair-in-a-with-sum-as-x/","Two Sum")</f>
        <v>Two Sum</v>
      </c>
      <c r="B404" s="110" t="s">
        <v>2484</v>
      </c>
      <c r="C404" s="111" t="s">
        <v>2485</v>
      </c>
      <c r="D404" s="111"/>
      <c r="E404" s="69"/>
      <c r="F404" s="69"/>
      <c r="G404" s="69"/>
      <c r="H404" s="69"/>
      <c r="I404" s="69"/>
      <c r="J404" s="69"/>
      <c r="K404" s="69"/>
      <c r="L404" s="69"/>
      <c r="M404" s="69"/>
      <c r="N404" s="69"/>
      <c r="O404" s="69"/>
      <c r="P404" s="69"/>
      <c r="Q404" s="69"/>
      <c r="R404" s="69"/>
      <c r="S404" s="69"/>
      <c r="T404" s="69"/>
      <c r="U404" s="69"/>
      <c r="V404" s="69"/>
      <c r="W404" s="69"/>
      <c r="X404" s="69"/>
      <c r="Y404" s="69"/>
      <c r="Z404" s="69"/>
    </row>
    <row r="405" spans="1:26">
      <c r="A405" s="130" t="str">
        <f>HYPERLINK("https://www.geeksforgeeks.org/find-a-pair-with-the-given-difference/","Two Difference")</f>
        <v>Two Difference</v>
      </c>
      <c r="B405" s="110" t="s">
        <v>2486</v>
      </c>
      <c r="C405" s="111"/>
      <c r="D405" s="111"/>
      <c r="E405" s="69"/>
      <c r="F405" s="69"/>
      <c r="G405" s="69"/>
      <c r="H405" s="69"/>
      <c r="I405" s="69"/>
      <c r="J405" s="69"/>
      <c r="K405" s="69"/>
      <c r="L405" s="69"/>
      <c r="M405" s="69"/>
      <c r="N405" s="69"/>
      <c r="O405" s="69"/>
      <c r="P405" s="69"/>
      <c r="Q405" s="69"/>
      <c r="R405" s="69"/>
      <c r="S405" s="69"/>
      <c r="T405" s="69"/>
      <c r="U405" s="69"/>
      <c r="V405" s="69"/>
      <c r="W405" s="69"/>
      <c r="X405" s="69"/>
      <c r="Y405" s="69"/>
      <c r="Z405" s="69"/>
    </row>
    <row r="406" spans="1:26">
      <c r="A406" s="130" t="s">
        <v>2487</v>
      </c>
      <c r="B406" s="110" t="s">
        <v>2488</v>
      </c>
      <c r="C406" s="111" t="s">
        <v>2489</v>
      </c>
      <c r="D406" s="111"/>
      <c r="E406" s="69"/>
      <c r="F406" s="69"/>
      <c r="G406" s="69"/>
      <c r="H406" s="69"/>
      <c r="I406" s="69"/>
      <c r="J406" s="69"/>
      <c r="K406" s="69"/>
      <c r="L406" s="69"/>
      <c r="M406" s="69"/>
      <c r="N406" s="69"/>
      <c r="O406" s="69"/>
      <c r="P406" s="69"/>
      <c r="Q406" s="69"/>
      <c r="R406" s="69"/>
      <c r="S406" s="69"/>
      <c r="T406" s="69"/>
      <c r="U406" s="69"/>
      <c r="V406" s="69"/>
      <c r="W406" s="69"/>
      <c r="X406" s="69"/>
      <c r="Y406" s="69"/>
      <c r="Z406" s="69"/>
    </row>
    <row r="407" spans="1:26">
      <c r="A407" s="109" t="str">
        <f>HYPERLINK("https://leetcode.com/problems/partition-labels/","partition labels")</f>
        <v>partition labels</v>
      </c>
      <c r="B407" s="112" t="s">
        <v>2490</v>
      </c>
      <c r="C407" s="69"/>
      <c r="D407" s="69"/>
      <c r="E407" s="69"/>
      <c r="F407" s="69"/>
      <c r="G407" s="69"/>
      <c r="H407" s="69"/>
      <c r="I407" s="69"/>
      <c r="J407" s="69"/>
      <c r="K407" s="69"/>
      <c r="L407" s="69"/>
      <c r="M407" s="69"/>
      <c r="N407" s="69"/>
      <c r="O407" s="69"/>
      <c r="P407" s="69"/>
      <c r="Q407" s="69"/>
      <c r="R407" s="69"/>
      <c r="S407" s="69"/>
      <c r="T407" s="69"/>
      <c r="U407" s="69"/>
      <c r="V407" s="69"/>
      <c r="W407" s="69"/>
      <c r="X407" s="69"/>
      <c r="Y407" s="69"/>
      <c r="Z407" s="69"/>
    </row>
    <row r="408" spans="1:26">
      <c r="A408" s="109" t="str">
        <f>HYPERLINK("https://www.geeksforgeeks.org/minimum-number-platforms-required-railwaybus-station/","Min No. of Platform")</f>
        <v>Min No. of Platform</v>
      </c>
      <c r="B408" s="110" t="s">
        <v>2491</v>
      </c>
      <c r="C408" s="111"/>
      <c r="D408" s="111"/>
      <c r="E408" s="69"/>
      <c r="F408" s="69"/>
      <c r="G408" s="69"/>
      <c r="H408" s="69"/>
      <c r="I408" s="69"/>
      <c r="J408" s="69"/>
      <c r="K408" s="69"/>
      <c r="L408" s="69"/>
      <c r="M408" s="69"/>
      <c r="N408" s="69"/>
      <c r="O408" s="69"/>
      <c r="P408" s="69"/>
      <c r="Q408" s="69"/>
      <c r="R408" s="69"/>
      <c r="S408" s="69"/>
      <c r="T408" s="69"/>
      <c r="U408" s="69"/>
      <c r="V408" s="69"/>
      <c r="W408" s="69"/>
      <c r="X408" s="69"/>
      <c r="Y408" s="69"/>
      <c r="Z408" s="69"/>
    </row>
    <row r="409" spans="1:26">
      <c r="A409" s="109" t="str">
        <f>HYPERLINK("https://leetcode.com/problems/minimum-domino-rotations-for-equal-row/","minimum domino rotation for equal row")</f>
        <v>minimum domino rotation for equal row</v>
      </c>
      <c r="B409" s="112" t="s">
        <v>2492</v>
      </c>
      <c r="C409" s="69"/>
      <c r="D409" s="69"/>
      <c r="E409" s="69"/>
      <c r="F409" s="69"/>
      <c r="G409" s="69"/>
      <c r="H409" s="69"/>
      <c r="I409" s="69"/>
      <c r="J409" s="69"/>
      <c r="K409" s="69"/>
      <c r="L409" s="69"/>
      <c r="M409" s="69"/>
      <c r="N409" s="69"/>
      <c r="O409" s="69"/>
      <c r="P409" s="69"/>
      <c r="Q409" s="69"/>
      <c r="R409" s="69"/>
      <c r="S409" s="69"/>
      <c r="T409" s="69"/>
      <c r="U409" s="69"/>
      <c r="V409" s="69"/>
      <c r="W409" s="69"/>
      <c r="X409" s="69"/>
      <c r="Y409" s="69"/>
      <c r="Z409" s="69"/>
    </row>
    <row r="410" spans="1:26">
      <c r="A410" s="132"/>
      <c r="C410" s="71"/>
      <c r="D410" s="71"/>
      <c r="E410" s="71"/>
      <c r="F410" s="71"/>
      <c r="G410" s="71"/>
      <c r="H410" s="71"/>
      <c r="I410" s="71"/>
      <c r="J410" s="71"/>
      <c r="K410" s="71"/>
      <c r="L410" s="71"/>
      <c r="M410" s="71"/>
      <c r="N410" s="71"/>
      <c r="O410" s="71"/>
      <c r="P410" s="71"/>
      <c r="Q410" s="71"/>
      <c r="R410" s="71"/>
      <c r="S410" s="71"/>
      <c r="T410" s="71"/>
      <c r="U410" s="71"/>
      <c r="V410" s="71"/>
      <c r="W410" s="71"/>
      <c r="X410" s="71"/>
      <c r="Y410" s="71"/>
      <c r="Z410" s="71"/>
    </row>
    <row r="411" spans="1:26">
      <c r="A411" s="132"/>
      <c r="C411" s="71"/>
      <c r="D411" s="71"/>
      <c r="E411" s="71"/>
      <c r="F411" s="71"/>
      <c r="G411" s="71"/>
      <c r="H411" s="71"/>
      <c r="I411" s="71"/>
      <c r="J411" s="71"/>
      <c r="K411" s="71"/>
      <c r="L411" s="71"/>
      <c r="M411" s="71"/>
      <c r="N411" s="71"/>
      <c r="O411" s="71"/>
      <c r="P411" s="71"/>
      <c r="Q411" s="71"/>
      <c r="R411" s="71"/>
      <c r="S411" s="71"/>
      <c r="T411" s="71"/>
      <c r="U411" s="71"/>
      <c r="V411" s="71"/>
      <c r="W411" s="71"/>
      <c r="X411" s="71"/>
      <c r="Y411" s="71"/>
      <c r="Z411" s="71"/>
    </row>
    <row r="412" spans="1:26">
      <c r="A412" s="108"/>
      <c r="C412" s="71"/>
      <c r="D412" s="71"/>
      <c r="E412" s="71"/>
      <c r="F412" s="71"/>
      <c r="G412" s="71"/>
      <c r="H412" s="71"/>
      <c r="I412" s="71"/>
      <c r="J412" s="71"/>
      <c r="K412" s="71"/>
      <c r="L412" s="71"/>
      <c r="M412" s="71"/>
      <c r="N412" s="71"/>
      <c r="O412" s="71"/>
      <c r="P412" s="71"/>
      <c r="Q412" s="71"/>
      <c r="R412" s="71"/>
      <c r="S412" s="71"/>
      <c r="T412" s="71"/>
      <c r="U412" s="71"/>
      <c r="V412" s="71"/>
      <c r="W412" s="71"/>
      <c r="X412" s="71"/>
      <c r="Y412" s="71"/>
      <c r="Z412" s="71"/>
    </row>
    <row r="413" spans="1:26">
      <c r="A413" s="96" t="str">
        <f>HYPERLINK("https://leetcode.com/problems/consecutive-numbers-sum/","consecutive number sum")</f>
        <v>consecutive number sum</v>
      </c>
      <c r="B413" s="84" t="s">
        <v>2493</v>
      </c>
      <c r="C413" s="84" t="s">
        <v>2494</v>
      </c>
      <c r="D413" s="84"/>
      <c r="E413" s="84"/>
      <c r="F413" s="84"/>
      <c r="G413" s="84"/>
      <c r="H413" s="84"/>
      <c r="I413" s="84"/>
      <c r="J413" s="84"/>
      <c r="K413" s="84"/>
      <c r="L413" s="84"/>
      <c r="M413" s="84"/>
      <c r="N413" s="84"/>
      <c r="O413" s="84"/>
      <c r="P413" s="84"/>
      <c r="Q413" s="84"/>
      <c r="R413" s="84"/>
      <c r="S413" s="84"/>
      <c r="T413" s="84"/>
      <c r="U413" s="84"/>
      <c r="V413" s="84"/>
      <c r="W413" s="84"/>
      <c r="X413" s="84"/>
      <c r="Y413" s="84"/>
      <c r="Z413" s="84"/>
    </row>
    <row r="414" spans="1:26">
      <c r="A414" s="152" t="s">
        <v>2495</v>
      </c>
      <c r="B414" s="110" t="s">
        <v>2495</v>
      </c>
      <c r="C414" s="111"/>
      <c r="D414" s="111"/>
      <c r="E414" s="111"/>
      <c r="F414" s="111"/>
      <c r="G414" s="111"/>
      <c r="H414" s="69"/>
      <c r="I414" s="69"/>
      <c r="J414" s="69"/>
      <c r="K414" s="69"/>
      <c r="L414" s="69"/>
      <c r="M414" s="69"/>
      <c r="N414" s="69"/>
      <c r="O414" s="69"/>
      <c r="P414" s="69"/>
      <c r="Q414" s="69"/>
      <c r="R414" s="69"/>
      <c r="S414" s="69"/>
      <c r="T414" s="69"/>
      <c r="U414" s="69"/>
      <c r="V414" s="69"/>
      <c r="W414" s="69"/>
      <c r="X414" s="69"/>
      <c r="Y414" s="69"/>
      <c r="Z414" s="69"/>
    </row>
    <row r="415" spans="1:26">
      <c r="A415" s="96" t="str">
        <f>HYPERLINK("https://leetcode.com/problems/rotate-image/","rotate image")</f>
        <v>rotate image</v>
      </c>
      <c r="B415" s="85" t="s">
        <v>2496</v>
      </c>
      <c r="C415" s="85" t="s">
        <v>2497</v>
      </c>
      <c r="D415" s="85"/>
      <c r="E415" s="85"/>
      <c r="F415" s="85"/>
      <c r="G415" s="85"/>
      <c r="H415" s="85"/>
      <c r="I415" s="85"/>
      <c r="J415" s="85"/>
      <c r="K415" s="85"/>
      <c r="L415" s="85"/>
      <c r="M415" s="85"/>
      <c r="N415" s="85"/>
      <c r="O415" s="85"/>
      <c r="P415" s="85"/>
      <c r="Q415" s="85"/>
      <c r="R415" s="85"/>
      <c r="S415" s="85"/>
      <c r="T415" s="85"/>
      <c r="U415" s="85"/>
      <c r="V415" s="85"/>
      <c r="W415" s="85"/>
      <c r="X415" s="85"/>
      <c r="Y415" s="85"/>
      <c r="Z415" s="85"/>
    </row>
    <row r="416" spans="1:26">
      <c r="A416" s="212" t="str">
        <f>HYPERLINK("https://leetcode.com/problems/multiply-strings/","multiply strings")</f>
        <v>multiply strings</v>
      </c>
      <c r="B416" s="213" t="s">
        <v>2498</v>
      </c>
      <c r="C416" s="84"/>
      <c r="D416" s="84"/>
      <c r="E416" s="84"/>
      <c r="F416" s="84"/>
      <c r="G416" s="84"/>
      <c r="H416" s="84"/>
      <c r="I416" s="84"/>
      <c r="J416" s="84"/>
      <c r="K416" s="84"/>
      <c r="L416" s="84"/>
      <c r="M416" s="84"/>
      <c r="N416" s="84"/>
      <c r="O416" s="84"/>
      <c r="P416" s="84"/>
      <c r="Q416" s="84"/>
      <c r="R416" s="84"/>
      <c r="S416" s="84"/>
      <c r="T416" s="84"/>
      <c r="U416" s="84"/>
      <c r="V416" s="84"/>
      <c r="W416" s="84"/>
      <c r="X416" s="84"/>
      <c r="Y416" s="84"/>
      <c r="Z416" s="84"/>
    </row>
    <row r="417" spans="1:26">
      <c r="A417" s="178" t="str">
        <f>HYPERLINK("https://leetcode.com/problems/push-dominoes/","push dominoes")</f>
        <v>push dominoes</v>
      </c>
      <c r="B417" s="93" t="s">
        <v>2499</v>
      </c>
      <c r="C417" s="93"/>
      <c r="D417" s="93"/>
      <c r="E417" s="93"/>
      <c r="F417" s="93"/>
      <c r="G417" s="93"/>
      <c r="H417" s="93"/>
      <c r="I417" s="93"/>
      <c r="J417" s="93"/>
      <c r="K417" s="93"/>
      <c r="L417" s="93"/>
      <c r="M417" s="93"/>
      <c r="N417" s="93"/>
      <c r="O417" s="93"/>
      <c r="P417" s="93"/>
      <c r="Q417" s="93"/>
      <c r="R417" s="93"/>
      <c r="S417" s="93"/>
      <c r="T417" s="93"/>
      <c r="U417" s="93"/>
      <c r="V417" s="93"/>
      <c r="W417" s="93"/>
      <c r="X417" s="93"/>
      <c r="Y417" s="93"/>
      <c r="Z417" s="93"/>
    </row>
    <row r="418" spans="1:26">
      <c r="A418" s="91" t="str">
        <f>HYPERLINK("https://leetcode.com/problems/reverse-vowels-of-a-string/","Reverse vowels of a string")</f>
        <v>Reverse vowels of a string</v>
      </c>
      <c r="B418" s="82" t="s">
        <v>2500</v>
      </c>
      <c r="C418" s="82"/>
      <c r="D418" s="82"/>
      <c r="E418" s="82"/>
      <c r="F418" s="82"/>
      <c r="G418" s="82"/>
      <c r="H418" s="82"/>
      <c r="I418" s="82"/>
      <c r="J418" s="82"/>
      <c r="K418" s="82"/>
      <c r="L418" s="82"/>
      <c r="M418" s="82"/>
      <c r="N418" s="82"/>
      <c r="O418" s="82"/>
      <c r="P418" s="82"/>
      <c r="Q418" s="82"/>
      <c r="R418" s="82"/>
      <c r="S418" s="82"/>
      <c r="T418" s="82"/>
      <c r="U418" s="82"/>
      <c r="V418" s="82"/>
      <c r="W418" s="82"/>
      <c r="X418" s="82"/>
      <c r="Y418" s="82"/>
      <c r="Z418" s="82"/>
    </row>
    <row r="419" spans="1:26">
      <c r="A419" s="214"/>
      <c r="B419" s="95"/>
      <c r="C419" s="95"/>
      <c r="D419" s="95"/>
      <c r="E419" s="95"/>
      <c r="F419" s="95"/>
      <c r="G419" s="95"/>
      <c r="H419" s="95"/>
      <c r="I419" s="95"/>
      <c r="J419" s="95"/>
      <c r="K419" s="95"/>
      <c r="L419" s="95"/>
      <c r="M419" s="95"/>
      <c r="N419" s="95"/>
      <c r="O419" s="95"/>
      <c r="P419" s="95"/>
      <c r="Q419" s="95"/>
      <c r="R419" s="95"/>
      <c r="S419" s="95"/>
      <c r="T419" s="95"/>
      <c r="U419" s="95"/>
      <c r="V419" s="95"/>
      <c r="W419" s="95"/>
      <c r="X419" s="95"/>
      <c r="Y419" s="95"/>
      <c r="Z419" s="95"/>
    </row>
    <row r="420" spans="1:26">
      <c r="A420" s="109" t="str">
        <f>HYPERLINK("https://leetcode.com/problems/partition-array-into-disjoint-intervals/","partition array into disjoint intervals")</f>
        <v>partition array into disjoint intervals</v>
      </c>
      <c r="B420" s="112" t="s">
        <v>2501</v>
      </c>
      <c r="C420" s="69"/>
      <c r="D420" s="69"/>
      <c r="E420" s="69"/>
      <c r="F420" s="69"/>
      <c r="G420" s="69"/>
      <c r="H420" s="69"/>
      <c r="I420" s="69"/>
      <c r="J420" s="69"/>
      <c r="K420" s="69"/>
      <c r="L420" s="69"/>
      <c r="M420" s="69"/>
      <c r="N420" s="69"/>
      <c r="O420" s="69"/>
      <c r="P420" s="69"/>
      <c r="Q420" s="69"/>
      <c r="R420" s="69"/>
      <c r="S420" s="69"/>
      <c r="T420" s="69"/>
      <c r="U420" s="69"/>
      <c r="V420" s="69"/>
      <c r="W420" s="69"/>
      <c r="X420" s="69"/>
      <c r="Y420" s="69"/>
      <c r="Z420" s="69"/>
    </row>
    <row r="421" spans="1:26">
      <c r="A421" s="109" t="str">
        <f>HYPERLINK("https://leetcode.com/problems/pascals-triangle-ii/","pascal triangle 2")</f>
        <v>pascal triangle 2</v>
      </c>
      <c r="B421" s="112" t="s">
        <v>2502</v>
      </c>
      <c r="C421" s="69" t="s">
        <v>2503</v>
      </c>
      <c r="D421" s="69"/>
      <c r="E421" s="69"/>
      <c r="F421" s="69"/>
      <c r="G421" s="69"/>
      <c r="H421" s="69"/>
      <c r="I421" s="69"/>
      <c r="J421" s="69"/>
      <c r="K421" s="69"/>
      <c r="L421" s="69"/>
      <c r="M421" s="69"/>
      <c r="N421" s="69"/>
      <c r="O421" s="69"/>
      <c r="P421" s="69"/>
      <c r="Q421" s="69"/>
      <c r="R421" s="69"/>
      <c r="S421" s="69"/>
      <c r="T421" s="69"/>
      <c r="U421" s="69"/>
      <c r="V421" s="69"/>
      <c r="W421" s="69"/>
      <c r="X421" s="69"/>
      <c r="Y421" s="69"/>
      <c r="Z421" s="69"/>
    </row>
    <row r="422" spans="1:26">
      <c r="A422" s="208" t="s">
        <v>2504</v>
      </c>
      <c r="B422" s="199" t="s">
        <v>2505</v>
      </c>
      <c r="C422" s="209"/>
      <c r="D422" s="209"/>
      <c r="E422" s="209"/>
      <c r="F422" s="209"/>
      <c r="G422" s="209"/>
      <c r="H422" s="71"/>
      <c r="I422" s="71"/>
      <c r="J422" s="71"/>
      <c r="K422" s="71"/>
      <c r="L422" s="71"/>
      <c r="M422" s="71"/>
      <c r="N422" s="71"/>
      <c r="O422" s="71"/>
      <c r="P422" s="71"/>
      <c r="Q422" s="71"/>
      <c r="R422" s="71"/>
      <c r="S422" s="71"/>
      <c r="T422" s="71"/>
      <c r="U422" s="71"/>
      <c r="V422" s="71"/>
      <c r="W422" s="71"/>
      <c r="X422" s="71"/>
      <c r="Y422" s="71"/>
      <c r="Z422" s="71"/>
    </row>
    <row r="423" spans="1:26">
      <c r="A423" s="125" t="str">
        <f>HYPERLINK("https://leetcode.com/problems/max-consecutive-ones-iii/","max consecutive ones 3")</f>
        <v>max consecutive ones 3</v>
      </c>
      <c r="B423" s="165" t="s">
        <v>2506</v>
      </c>
      <c r="C423" s="87" t="s">
        <v>2507</v>
      </c>
      <c r="D423" s="87"/>
      <c r="E423" s="87"/>
      <c r="F423" s="87"/>
      <c r="G423" s="87"/>
      <c r="H423" s="87"/>
      <c r="I423" s="87"/>
      <c r="J423" s="87"/>
      <c r="K423" s="87"/>
      <c r="L423" s="87"/>
      <c r="M423" s="87"/>
      <c r="N423" s="87"/>
      <c r="O423" s="87"/>
      <c r="P423" s="87"/>
      <c r="Q423" s="87"/>
      <c r="R423" s="87"/>
      <c r="S423" s="87"/>
      <c r="T423" s="87"/>
      <c r="U423" s="87"/>
      <c r="V423" s="87"/>
      <c r="W423" s="87"/>
      <c r="X423" s="87"/>
      <c r="Y423" s="87"/>
      <c r="Z423" s="87"/>
    </row>
    <row r="424" spans="1:26">
      <c r="A424" s="215" t="str">
        <f>HYPERLINK("https://leetcode.com/problems/maximize-distance-to-closest-person/","maximize distance to closest person")</f>
        <v>maximize distance to closest person</v>
      </c>
      <c r="B424" s="165" t="s">
        <v>2508</v>
      </c>
      <c r="C424" s="87" t="s">
        <v>2509</v>
      </c>
      <c r="D424" s="87"/>
      <c r="E424" s="87"/>
      <c r="F424" s="87"/>
      <c r="G424" s="87"/>
      <c r="H424" s="87"/>
      <c r="I424" s="87"/>
      <c r="J424" s="87"/>
      <c r="K424" s="87"/>
      <c r="L424" s="87"/>
      <c r="M424" s="87"/>
      <c r="N424" s="87"/>
      <c r="O424" s="87"/>
      <c r="P424" s="87"/>
      <c r="Q424" s="87"/>
      <c r="R424" s="87"/>
      <c r="S424" s="87"/>
      <c r="T424" s="87"/>
      <c r="U424" s="87"/>
      <c r="V424" s="87"/>
      <c r="W424" s="87"/>
      <c r="X424" s="87"/>
      <c r="Y424" s="87"/>
      <c r="Z424" s="87"/>
    </row>
    <row r="425" spans="1:26">
      <c r="A425" s="208"/>
      <c r="C425" s="71"/>
      <c r="D425" s="71"/>
      <c r="E425" s="71"/>
      <c r="F425" s="71"/>
      <c r="G425" s="71"/>
      <c r="H425" s="71"/>
      <c r="I425" s="71"/>
      <c r="J425" s="71"/>
      <c r="K425" s="71"/>
      <c r="L425" s="71"/>
      <c r="M425" s="71"/>
      <c r="N425" s="71"/>
      <c r="O425" s="71"/>
      <c r="P425" s="71"/>
      <c r="Q425" s="71"/>
      <c r="R425" s="71"/>
      <c r="S425" s="71"/>
      <c r="T425" s="71"/>
      <c r="U425" s="71"/>
      <c r="V425" s="71"/>
      <c r="W425" s="71"/>
      <c r="X425" s="71"/>
      <c r="Y425" s="71"/>
      <c r="Z425" s="71"/>
    </row>
    <row r="426" spans="1:26">
      <c r="A426" s="216"/>
      <c r="C426" s="71"/>
      <c r="D426" s="71"/>
      <c r="E426" s="71"/>
      <c r="F426" s="71"/>
      <c r="G426" s="71"/>
      <c r="H426" s="71"/>
      <c r="I426" s="71"/>
      <c r="J426" s="71"/>
      <c r="K426" s="71"/>
      <c r="L426" s="71"/>
      <c r="M426" s="71"/>
      <c r="N426" s="71"/>
      <c r="O426" s="71"/>
      <c r="P426" s="71"/>
      <c r="Q426" s="71"/>
      <c r="R426" s="71"/>
      <c r="S426" s="71"/>
      <c r="T426" s="71"/>
      <c r="U426" s="71"/>
      <c r="V426" s="71"/>
      <c r="W426" s="71"/>
      <c r="X426" s="71"/>
      <c r="Y426" s="71"/>
      <c r="Z426" s="71"/>
    </row>
    <row r="427" spans="1:26">
      <c r="A427" s="96" t="str">
        <f>HYPERLINK("https://leetcode.com/problems/smallest-range-covering-elements-from-k-lists/","smallest range from k lists")</f>
        <v>smallest range from k lists</v>
      </c>
      <c r="B427" s="84" t="s">
        <v>2510</v>
      </c>
      <c r="C427" s="84" t="s">
        <v>2511</v>
      </c>
      <c r="D427" s="84"/>
      <c r="E427" s="84"/>
      <c r="F427" s="84"/>
      <c r="G427" s="84"/>
      <c r="H427" s="84"/>
      <c r="I427" s="84"/>
      <c r="J427" s="84"/>
      <c r="K427" s="84"/>
      <c r="L427" s="84"/>
      <c r="M427" s="84"/>
      <c r="N427" s="84"/>
      <c r="O427" s="84"/>
      <c r="P427" s="84"/>
      <c r="Q427" s="84"/>
      <c r="R427" s="84"/>
      <c r="S427" s="84"/>
      <c r="T427" s="84"/>
      <c r="U427" s="84"/>
      <c r="V427" s="84"/>
      <c r="W427" s="84"/>
      <c r="X427" s="84"/>
      <c r="Y427" s="84"/>
      <c r="Z427" s="84"/>
    </row>
    <row r="428" spans="1:26">
      <c r="A428" s="212" t="str">
        <f>HYPERLINK("https://leetcode.com/problems/maximum-product-subarray/","maximum product subarray")</f>
        <v>maximum product subarray</v>
      </c>
      <c r="B428" s="213" t="s">
        <v>2512</v>
      </c>
      <c r="C428" s="85"/>
      <c r="D428" s="85"/>
      <c r="E428" s="85"/>
      <c r="F428" s="85"/>
      <c r="G428" s="85"/>
      <c r="H428" s="85"/>
      <c r="I428" s="85"/>
      <c r="J428" s="85"/>
      <c r="K428" s="85"/>
      <c r="L428" s="85"/>
      <c r="M428" s="85"/>
      <c r="N428" s="85"/>
      <c r="O428" s="85"/>
      <c r="P428" s="85"/>
      <c r="Q428" s="85"/>
      <c r="R428" s="85"/>
      <c r="S428" s="85"/>
      <c r="T428" s="85"/>
      <c r="U428" s="85"/>
      <c r="V428" s="85"/>
      <c r="W428" s="85"/>
      <c r="X428" s="85"/>
      <c r="Y428" s="85"/>
      <c r="Z428" s="85"/>
    </row>
    <row r="429" spans="1:26">
      <c r="A429" s="217" t="str">
        <f>HYPERLINK("https://leetcode.com/problems/valid-palindrome-ii/","valid pallindrome 2")</f>
        <v>valid pallindrome 2</v>
      </c>
      <c r="B429" s="112" t="s">
        <v>2513</v>
      </c>
      <c r="C429" s="69"/>
      <c r="D429" s="69"/>
      <c r="E429" s="69"/>
      <c r="F429" s="69"/>
      <c r="G429" s="69"/>
      <c r="H429" s="69"/>
      <c r="I429" s="69"/>
      <c r="J429" s="69"/>
      <c r="K429" s="69"/>
      <c r="L429" s="69"/>
      <c r="M429" s="69"/>
      <c r="N429" s="69"/>
      <c r="O429" s="69"/>
      <c r="P429" s="69"/>
      <c r="Q429" s="69"/>
      <c r="R429" s="69"/>
      <c r="S429" s="69"/>
      <c r="T429" s="69"/>
      <c r="U429" s="69"/>
      <c r="V429" s="69"/>
      <c r="W429" s="69"/>
      <c r="X429" s="69"/>
      <c r="Y429" s="69"/>
      <c r="Z429" s="69"/>
    </row>
    <row r="430" spans="1:26">
      <c r="A430" s="151" t="str">
        <f>HYPERLINK("https://leetcode.com/problems/first-missing-positive/","First missing positive")</f>
        <v>First missing positive</v>
      </c>
      <c r="B430" s="85" t="s">
        <v>2514</v>
      </c>
      <c r="C430" s="85"/>
      <c r="D430" s="85"/>
      <c r="E430" s="85"/>
      <c r="F430" s="85"/>
      <c r="G430" s="85"/>
      <c r="H430" s="85"/>
      <c r="I430" s="85"/>
      <c r="J430" s="85"/>
      <c r="K430" s="85"/>
      <c r="L430" s="85"/>
      <c r="M430" s="85"/>
      <c r="N430" s="85"/>
      <c r="O430" s="85"/>
      <c r="P430" s="85"/>
      <c r="Q430" s="85"/>
      <c r="R430" s="85"/>
      <c r="S430" s="85"/>
      <c r="T430" s="85"/>
      <c r="U430" s="85"/>
      <c r="V430" s="85"/>
      <c r="W430" s="85"/>
      <c r="X430" s="85"/>
      <c r="Y430" s="85"/>
      <c r="Z430" s="85"/>
    </row>
    <row r="431" spans="1:26">
      <c r="A431" s="215" t="str">
        <f>HYPERLINK("https://leetcode.com/problems/maximum-sum-of-two-non-overlapping-subarrays/","max sum of two non overlapping subarrays")</f>
        <v>max sum of two non overlapping subarrays</v>
      </c>
      <c r="B431" s="165" t="s">
        <v>2515</v>
      </c>
      <c r="C431" s="87"/>
      <c r="D431" s="87"/>
      <c r="E431" s="87"/>
      <c r="F431" s="87"/>
      <c r="G431" s="87"/>
      <c r="H431" s="87"/>
      <c r="I431" s="87"/>
      <c r="J431" s="87"/>
      <c r="K431" s="87"/>
      <c r="L431" s="87"/>
      <c r="M431" s="87"/>
      <c r="N431" s="87"/>
      <c r="O431" s="87"/>
      <c r="P431" s="87"/>
      <c r="Q431" s="87"/>
      <c r="R431" s="87"/>
      <c r="S431" s="87"/>
      <c r="T431" s="87"/>
      <c r="U431" s="87"/>
      <c r="V431" s="87"/>
      <c r="W431" s="87"/>
      <c r="X431" s="87"/>
      <c r="Y431" s="87"/>
      <c r="Z431" s="87"/>
    </row>
    <row r="432" spans="1:26">
      <c r="A432" s="215" t="str">
        <f>HYPERLINK("https://leetcode.com/problems/global-and-local-inversions/","global and local inversions")</f>
        <v>global and local inversions</v>
      </c>
      <c r="B432" s="165" t="s">
        <v>2516</v>
      </c>
      <c r="C432" s="87" t="s">
        <v>2517</v>
      </c>
      <c r="D432" s="87"/>
      <c r="E432" s="87"/>
      <c r="F432" s="87"/>
      <c r="G432" s="87"/>
      <c r="H432" s="87"/>
      <c r="I432" s="87"/>
      <c r="J432" s="87"/>
      <c r="K432" s="87"/>
      <c r="L432" s="87"/>
      <c r="M432" s="87"/>
      <c r="N432" s="87"/>
      <c r="O432" s="87"/>
      <c r="P432" s="87"/>
      <c r="Q432" s="87"/>
      <c r="R432" s="87"/>
      <c r="S432" s="87"/>
      <c r="T432" s="87"/>
      <c r="U432" s="87"/>
      <c r="V432" s="87"/>
      <c r="W432" s="87"/>
      <c r="X432" s="87"/>
      <c r="Y432" s="87"/>
      <c r="Z432" s="87"/>
    </row>
    <row r="433" spans="1:26">
      <c r="A433" s="218"/>
      <c r="B433" s="199"/>
      <c r="C433" s="209"/>
      <c r="D433" s="209"/>
      <c r="E433" s="71"/>
      <c r="F433" s="71"/>
      <c r="G433" s="71"/>
      <c r="H433" s="71"/>
      <c r="I433" s="71"/>
      <c r="J433" s="71"/>
      <c r="K433" s="71"/>
      <c r="L433" s="71"/>
      <c r="M433" s="71"/>
      <c r="N433" s="71"/>
      <c r="O433" s="71"/>
      <c r="P433" s="71"/>
      <c r="Q433" s="71"/>
      <c r="R433" s="71"/>
      <c r="S433" s="71"/>
      <c r="T433" s="71"/>
      <c r="U433" s="71"/>
      <c r="V433" s="71"/>
      <c r="W433" s="71"/>
      <c r="X433" s="71"/>
      <c r="Y433" s="71"/>
      <c r="Z433" s="71"/>
    </row>
    <row r="434" spans="1:26">
      <c r="A434" s="219"/>
      <c r="B434" s="199"/>
      <c r="C434" s="209"/>
      <c r="D434" s="209"/>
      <c r="E434" s="71"/>
      <c r="F434" s="71"/>
      <c r="G434" s="71"/>
      <c r="H434" s="71"/>
      <c r="I434" s="71"/>
      <c r="J434" s="71"/>
      <c r="K434" s="71"/>
      <c r="L434" s="71"/>
      <c r="M434" s="71"/>
      <c r="N434" s="71"/>
      <c r="O434" s="71"/>
      <c r="P434" s="71"/>
      <c r="Q434" s="71"/>
      <c r="R434" s="71"/>
      <c r="S434" s="71"/>
      <c r="T434" s="71"/>
      <c r="U434" s="71"/>
      <c r="V434" s="71"/>
      <c r="W434" s="71"/>
      <c r="X434" s="71"/>
      <c r="Y434" s="71"/>
      <c r="Z434" s="71"/>
    </row>
    <row r="435" spans="1:26" ht="18">
      <c r="A435" s="220" t="s">
        <v>2518</v>
      </c>
      <c r="B435" s="95"/>
      <c r="C435" s="95"/>
      <c r="D435" s="95"/>
      <c r="E435" s="95"/>
      <c r="F435" s="95"/>
      <c r="G435" s="95"/>
      <c r="H435" s="95"/>
      <c r="I435" s="95"/>
      <c r="J435" s="95"/>
      <c r="K435" s="95"/>
      <c r="L435" s="95"/>
      <c r="M435" s="95"/>
      <c r="N435" s="95"/>
      <c r="O435" s="95"/>
      <c r="P435" s="95"/>
      <c r="Q435" s="95"/>
      <c r="R435" s="95"/>
      <c r="S435" s="95"/>
      <c r="T435" s="95"/>
      <c r="U435" s="95"/>
      <c r="V435" s="95"/>
      <c r="W435" s="95"/>
      <c r="X435" s="95"/>
      <c r="Y435" s="95"/>
      <c r="Z435" s="95"/>
    </row>
    <row r="436" spans="1:26">
      <c r="A436" s="114"/>
      <c r="B436" s="71"/>
      <c r="C436" s="71"/>
      <c r="D436" s="71"/>
      <c r="E436" s="71"/>
      <c r="F436" s="71"/>
      <c r="G436" s="71"/>
      <c r="H436" s="71"/>
      <c r="I436" s="71"/>
      <c r="J436" s="71"/>
      <c r="K436" s="71"/>
      <c r="L436" s="71"/>
      <c r="M436" s="71"/>
      <c r="N436" s="71"/>
      <c r="O436" s="71"/>
      <c r="P436" s="71"/>
      <c r="Q436" s="71"/>
      <c r="R436" s="71"/>
      <c r="S436" s="71"/>
      <c r="T436" s="71"/>
      <c r="U436" s="71"/>
      <c r="V436" s="71"/>
      <c r="W436" s="71"/>
      <c r="X436" s="71"/>
      <c r="Y436" s="71"/>
      <c r="Z436" s="71"/>
    </row>
    <row r="437" spans="1:26">
      <c r="A437" s="81" t="str">
        <f>HYPERLINK("https://www.codechef.com/problems/FLOW016","Euclidean algorithm")</f>
        <v>Euclidean algorithm</v>
      </c>
      <c r="B437" s="69" t="s">
        <v>2519</v>
      </c>
      <c r="C437" s="69"/>
      <c r="D437" s="69"/>
      <c r="E437" s="69"/>
      <c r="F437" s="69"/>
      <c r="G437" s="69"/>
      <c r="H437" s="69"/>
      <c r="I437" s="69"/>
      <c r="J437" s="69"/>
      <c r="K437" s="69"/>
      <c r="L437" s="69"/>
      <c r="M437" s="69"/>
      <c r="N437" s="69"/>
      <c r="O437" s="69"/>
      <c r="P437" s="69"/>
      <c r="Q437" s="69"/>
      <c r="R437" s="69"/>
      <c r="S437" s="69"/>
      <c r="T437" s="69"/>
      <c r="U437" s="69"/>
      <c r="V437" s="69"/>
      <c r="W437" s="69"/>
      <c r="X437" s="69"/>
      <c r="Y437" s="69"/>
      <c r="Z437" s="69"/>
    </row>
    <row r="438" spans="1:26">
      <c r="A438" s="195" t="str">
        <f>HYPERLINK("https://onlinejudge.org/index.php?option=com_onlinejudge&amp;Itemid=8&amp;page=show_problem&amp;problem=1045","Extended Euclidean algorithm")</f>
        <v>Extended Euclidean algorithm</v>
      </c>
      <c r="B438" s="70" t="s">
        <v>2520</v>
      </c>
      <c r="C438" s="70"/>
      <c r="D438" s="70"/>
      <c r="E438" s="70"/>
      <c r="F438" s="70"/>
      <c r="G438" s="70"/>
      <c r="H438" s="70"/>
      <c r="I438" s="70"/>
      <c r="J438" s="70"/>
      <c r="K438" s="70"/>
      <c r="L438" s="70"/>
      <c r="M438" s="70"/>
      <c r="N438" s="70"/>
      <c r="O438" s="70"/>
      <c r="P438" s="70"/>
      <c r="Q438" s="70"/>
      <c r="R438" s="70"/>
      <c r="S438" s="70"/>
      <c r="T438" s="70"/>
      <c r="U438" s="70"/>
      <c r="V438" s="70"/>
      <c r="W438" s="70"/>
      <c r="X438" s="70"/>
      <c r="Y438" s="70"/>
      <c r="Z438" s="70"/>
    </row>
    <row r="439" spans="1:26">
      <c r="A439" s="195" t="str">
        <f>HYPERLINK("https://www.spoj.com/problems/CEQU/","Linear diaophantine equation")</f>
        <v>Linear diaophantine equation</v>
      </c>
      <c r="B439" s="70" t="s">
        <v>2521</v>
      </c>
      <c r="C439" s="70"/>
      <c r="D439" s="70"/>
      <c r="E439" s="70"/>
      <c r="F439" s="70"/>
      <c r="G439" s="70"/>
      <c r="H439" s="70"/>
      <c r="I439" s="70"/>
      <c r="J439" s="70"/>
      <c r="K439" s="70"/>
      <c r="L439" s="70"/>
      <c r="M439" s="70"/>
      <c r="N439" s="70"/>
      <c r="O439" s="70"/>
      <c r="P439" s="70"/>
      <c r="Q439" s="70"/>
      <c r="R439" s="70"/>
      <c r="S439" s="70"/>
      <c r="T439" s="70"/>
      <c r="U439" s="70"/>
      <c r="V439" s="70"/>
      <c r="W439" s="70"/>
      <c r="X439" s="70"/>
      <c r="Y439" s="70"/>
      <c r="Z439" s="70"/>
    </row>
    <row r="440" spans="1:26">
      <c r="A440" s="195" t="str">
        <f>HYPERLINK("https://www.geeksforgeeks.org/fermats-little-theorem/","Fermat's little theorem")</f>
        <v>Fermat's little theorem</v>
      </c>
      <c r="B440" s="70" t="s">
        <v>2522</v>
      </c>
      <c r="C440" s="70"/>
      <c r="D440" s="70"/>
      <c r="E440" s="70"/>
      <c r="F440" s="70"/>
      <c r="G440" s="70"/>
      <c r="H440" s="70"/>
      <c r="I440" s="70"/>
      <c r="J440" s="70"/>
      <c r="K440" s="70"/>
      <c r="L440" s="70"/>
      <c r="M440" s="70"/>
      <c r="N440" s="70"/>
      <c r="O440" s="70"/>
      <c r="P440" s="70"/>
      <c r="Q440" s="70"/>
      <c r="R440" s="70"/>
      <c r="S440" s="70"/>
      <c r="T440" s="70"/>
      <c r="U440" s="70"/>
      <c r="V440" s="70"/>
      <c r="W440" s="70"/>
      <c r="X440" s="70"/>
      <c r="Y440" s="70"/>
      <c r="Z440" s="70"/>
    </row>
    <row r="441" spans="1:26">
      <c r="A441" s="195" t="str">
        <f>HYPERLINK("https://www.codechef.com/JULY18A/problems/NMNMX","No min No max")</f>
        <v>No min No max</v>
      </c>
      <c r="B441" s="70" t="s">
        <v>2523</v>
      </c>
      <c r="C441" s="70"/>
      <c r="D441" s="70"/>
      <c r="E441" s="70"/>
      <c r="F441" s="70"/>
      <c r="G441" s="70"/>
      <c r="H441" s="70"/>
      <c r="I441" s="70"/>
      <c r="J441" s="70"/>
      <c r="K441" s="70"/>
      <c r="L441" s="70"/>
      <c r="M441" s="70"/>
      <c r="N441" s="70"/>
      <c r="O441" s="70"/>
      <c r="P441" s="70"/>
      <c r="Q441" s="70"/>
      <c r="R441" s="70"/>
      <c r="S441" s="70"/>
      <c r="T441" s="70"/>
      <c r="U441" s="70"/>
      <c r="V441" s="70"/>
      <c r="W441" s="70"/>
      <c r="X441" s="70"/>
      <c r="Y441" s="70"/>
      <c r="Z441" s="70"/>
    </row>
    <row r="442" spans="1:26">
      <c r="A442" s="221" t="s">
        <v>2524</v>
      </c>
      <c r="B442" s="70"/>
      <c r="C442" s="70"/>
      <c r="D442" s="70"/>
      <c r="E442" s="70"/>
      <c r="F442" s="70"/>
      <c r="G442" s="70"/>
      <c r="H442" s="70"/>
      <c r="I442" s="70"/>
      <c r="J442" s="70"/>
      <c r="K442" s="70"/>
      <c r="L442" s="70"/>
      <c r="M442" s="70"/>
      <c r="N442" s="70"/>
      <c r="O442" s="70"/>
      <c r="P442" s="70"/>
      <c r="Q442" s="70"/>
      <c r="R442" s="70"/>
      <c r="S442" s="70"/>
      <c r="T442" s="70"/>
      <c r="U442" s="70"/>
      <c r="V442" s="70"/>
      <c r="W442" s="70"/>
      <c r="X442" s="70"/>
      <c r="Y442" s="70"/>
      <c r="Z442" s="70"/>
    </row>
    <row r="443" spans="1:26">
      <c r="A443" s="195" t="str">
        <f>HYPERLINK("https://www.spoj.com/problems/DCEPC11B/","Boring factorials")</f>
        <v>Boring factorials</v>
      </c>
      <c r="B443" s="70"/>
      <c r="C443" s="70" t="s">
        <v>2525</v>
      </c>
      <c r="D443" s="70"/>
      <c r="E443" s="70"/>
      <c r="F443" s="70"/>
      <c r="G443" s="70"/>
      <c r="H443" s="70"/>
      <c r="I443" s="70"/>
      <c r="J443" s="70"/>
      <c r="K443" s="70"/>
      <c r="L443" s="70"/>
      <c r="M443" s="70"/>
      <c r="N443" s="70"/>
      <c r="O443" s="70"/>
      <c r="P443" s="70"/>
      <c r="Q443" s="70"/>
      <c r="R443" s="70"/>
      <c r="S443" s="70"/>
      <c r="T443" s="70"/>
      <c r="U443" s="70"/>
      <c r="V443" s="70"/>
      <c r="W443" s="70"/>
      <c r="X443" s="70"/>
      <c r="Y443" s="70"/>
      <c r="Z443" s="70"/>
    </row>
    <row r="444" spans="1:26">
      <c r="A444" s="222" t="str">
        <f>HYPERLINK("https://www.spoj.com/problems/ETF/","Euler's totient function")</f>
        <v>Euler's totient function</v>
      </c>
      <c r="B444" s="70" t="s">
        <v>2526</v>
      </c>
      <c r="C444" s="70"/>
      <c r="D444" s="70"/>
      <c r="E444" s="70"/>
      <c r="F444" s="70"/>
      <c r="G444" s="70"/>
      <c r="H444" s="70"/>
      <c r="I444" s="70"/>
      <c r="J444" s="70"/>
      <c r="K444" s="70"/>
      <c r="L444" s="70"/>
      <c r="M444" s="70"/>
      <c r="N444" s="70"/>
      <c r="O444" s="70"/>
      <c r="P444" s="70"/>
      <c r="Q444" s="70"/>
      <c r="R444" s="70"/>
      <c r="S444" s="70"/>
      <c r="T444" s="70"/>
      <c r="U444" s="70"/>
      <c r="V444" s="70"/>
      <c r="W444" s="70"/>
      <c r="X444" s="70"/>
      <c r="Y444" s="70"/>
      <c r="Z444" s="70"/>
    </row>
    <row r="445" spans="1:26">
      <c r="A445" s="70" t="s">
        <v>2527</v>
      </c>
      <c r="B445" s="70"/>
      <c r="C445" s="70"/>
      <c r="D445" s="70"/>
      <c r="E445" s="70"/>
      <c r="F445" s="70"/>
      <c r="G445" s="70"/>
      <c r="H445" s="70"/>
      <c r="I445" s="70"/>
      <c r="J445" s="70"/>
      <c r="K445" s="70"/>
      <c r="L445" s="70"/>
      <c r="M445" s="70"/>
      <c r="N445" s="70"/>
      <c r="O445" s="70"/>
      <c r="P445" s="70"/>
      <c r="Q445" s="70"/>
      <c r="R445" s="70"/>
      <c r="S445" s="70"/>
      <c r="T445" s="70"/>
      <c r="U445" s="70"/>
      <c r="V445" s="70"/>
      <c r="W445" s="70"/>
      <c r="X445" s="70"/>
      <c r="Y445" s="70"/>
      <c r="Z445" s="70"/>
    </row>
  </sheetData>
  <hyperlinks>
    <hyperlink ref="B3" r:id="rId1" xr:uid="{58FECDAE-91A7-4AA5-91C7-F0D2749899AC}"/>
    <hyperlink ref="A36" r:id="rId2" xr:uid="{2D6B1D9E-B58E-443B-94E0-BCCDBB998543}"/>
    <hyperlink ref="A41" r:id="rId3" xr:uid="{0F4BA3E6-8BC4-415C-B9F5-8E3A5DCDAD9D}"/>
    <hyperlink ref="A45" r:id="rId4" xr:uid="{F496EE4E-DFA0-4A24-A53F-814EF65E73AC}"/>
    <hyperlink ref="A48" r:id="rId5" xr:uid="{C73785F7-8736-4924-BACC-59B53D9DA912}"/>
    <hyperlink ref="A69" r:id="rId6" xr:uid="{87FCE1DF-371D-4661-A3CA-4534F29B64AB}"/>
    <hyperlink ref="A95" r:id="rId7" xr:uid="{A05BDE95-163A-4E14-A817-EFC2DE730032}"/>
    <hyperlink ref="D104" r:id="rId8" xr:uid="{DFAB2640-93C1-4426-9B71-A9C7262EDAE8}"/>
    <hyperlink ref="A105" r:id="rId9" xr:uid="{12EB265A-4BAD-45B3-8218-E54FA8C6DEB0}"/>
    <hyperlink ref="A106" r:id="rId10" xr:uid="{2AFDBA2C-20DB-4384-8C69-AC0EDA97B1C5}"/>
    <hyperlink ref="A113" r:id="rId11" xr:uid="{D82EEAA7-76FE-4903-9998-13BD71E31CAA}"/>
    <hyperlink ref="A114" r:id="rId12" xr:uid="{C343A7BC-A346-4DC3-A3FA-61DE93CC0B97}"/>
    <hyperlink ref="A115" r:id="rId13" xr:uid="{C5B3768C-3914-4635-90C1-3783B0C19A76}"/>
    <hyperlink ref="A117" r:id="rId14" xr:uid="{30069384-8F45-4D68-9648-04A5F68D8B4D}"/>
    <hyperlink ref="A118" r:id="rId15" xr:uid="{21C9A1F5-C282-4CF4-9E50-4365115D71BD}"/>
    <hyperlink ref="A123" r:id="rId16" xr:uid="{D2EB638C-D237-4379-BC19-27A7A95CBE41}"/>
    <hyperlink ref="A124" r:id="rId17" xr:uid="{7F130141-B9C2-42BB-A5A0-5E02AC31FC60}"/>
    <hyperlink ref="A128" r:id="rId18" xr:uid="{76D8233A-F62D-44B3-9DB4-F5DF7FA63C95}"/>
    <hyperlink ref="A129" r:id="rId19" xr:uid="{97004BB5-F981-4745-931E-1435E41DE72B}"/>
    <hyperlink ref="A131" r:id="rId20" xr:uid="{76675610-3110-47F0-A508-2D554FF9199E}"/>
    <hyperlink ref="A132" r:id="rId21" xr:uid="{9D709188-A92C-4D4C-8047-8D1B050027D9}"/>
    <hyperlink ref="A133" r:id="rId22" xr:uid="{0DA753DE-F417-43AA-80AD-403ED39DE16B}"/>
    <hyperlink ref="A134" r:id="rId23" xr:uid="{FEE3E79B-7FF4-405E-BDBE-03177BF5243A}"/>
    <hyperlink ref="A135" r:id="rId24" xr:uid="{5E839E7A-A236-4B68-AF53-D1097D281A7F}"/>
    <hyperlink ref="A139" r:id="rId25" xr:uid="{EF0FF879-6323-4A2E-B8DE-6616550600BA}"/>
    <hyperlink ref="A141" r:id="rId26" xr:uid="{6EAA6D07-0884-4FC4-8007-9C924A527775}"/>
    <hyperlink ref="A144" r:id="rId27" xr:uid="{B761A0F3-7BE4-462C-BDBD-999B678DE802}"/>
    <hyperlink ref="A148" r:id="rId28" xr:uid="{DB52DE4E-C43E-4F04-8FC6-C904E9410A12}"/>
    <hyperlink ref="A150" r:id="rId29" xr:uid="{760A3984-1C59-44B6-B1EF-51EEFDE2A0DA}"/>
    <hyperlink ref="A151" r:id="rId30" xr:uid="{8D4C4AA9-B118-4FAE-AE76-8A6B48D5E719}"/>
    <hyperlink ref="A156" r:id="rId31" xr:uid="{0E17838D-418D-4E99-81E1-B043D25753EB}"/>
    <hyperlink ref="A157" r:id="rId32" xr:uid="{13877549-F3D8-4068-BCD1-F4099EFEE61E}"/>
    <hyperlink ref="A159" r:id="rId33" xr:uid="{2A1CFC9D-C284-4916-AE59-1C9105BCE625}"/>
    <hyperlink ref="A164" r:id="rId34" xr:uid="{C30B31E6-C944-4D0C-908C-85AC2A5BDCD9}"/>
    <hyperlink ref="A165" r:id="rId35" xr:uid="{632D8FB6-3D1F-41D7-8F50-D0FDC964727B}"/>
    <hyperlink ref="A166" r:id="rId36" xr:uid="{20CF7772-16DB-4250-B538-8B04F4B6AA49}"/>
    <hyperlink ref="A167" r:id="rId37" xr:uid="{32B28065-FBEA-4EBE-A8B5-6615FBE1C64C}"/>
    <hyperlink ref="A168" r:id="rId38" xr:uid="{D5255D7F-3AE5-4FA1-897A-38A48FAD738F}"/>
    <hyperlink ref="A202" r:id="rId39" xr:uid="{5F10A88C-4C1B-4278-8F19-1521E5FCB56D}"/>
    <hyperlink ref="A203" r:id="rId40" xr:uid="{5D7774D3-3E61-4BCE-95E3-F528EDC9733B}"/>
    <hyperlink ref="A240" r:id="rId41" xr:uid="{DF83D2F5-5C3E-4C62-87E1-2C6A67CC00DC}"/>
    <hyperlink ref="A249" r:id="rId42" xr:uid="{17DECF1E-0AAC-4349-8C45-5580C4FDE4BE}"/>
    <hyperlink ref="A253" r:id="rId43" xr:uid="{0DECF256-6AEC-4695-91DE-DFA3C1F40006}"/>
    <hyperlink ref="A254" r:id="rId44" xr:uid="{6D77CA52-B06E-4BBA-AEC7-B96EDBF06C6D}"/>
    <hyperlink ref="A255" r:id="rId45" xr:uid="{E93632A1-A01C-4C9D-81FB-1707A77512C4}"/>
    <hyperlink ref="A256" r:id="rId46" xr:uid="{3A60B8F4-E696-4B5D-8383-70020ECCEA32}"/>
    <hyperlink ref="A257" r:id="rId47" xr:uid="{6CFDE22A-012D-42E1-95BC-B435E30FE91A}"/>
    <hyperlink ref="A258" r:id="rId48" xr:uid="{14760689-490D-48AB-90F6-BEAE881501FB}"/>
    <hyperlink ref="A261" r:id="rId49" xr:uid="{E5A92021-F73D-47FB-86C7-5FD58D5201C4}"/>
    <hyperlink ref="A262" r:id="rId50" xr:uid="{DE143347-9BC2-47BF-A7C5-1396A64842DA}"/>
    <hyperlink ref="A263" r:id="rId51" xr:uid="{DF1FECFA-66ED-461D-A4D4-205895CBA112}"/>
    <hyperlink ref="A265" r:id="rId52" xr:uid="{0B9376FF-A048-4905-837E-7FD458B6DC9C}"/>
    <hyperlink ref="A266" r:id="rId53" xr:uid="{FD8D8899-9DC2-4A7C-BE25-97BB49E1503D}"/>
    <hyperlink ref="A280" r:id="rId54" xr:uid="{411AD6B2-5F3D-469E-8D6A-50AE6698A2EA}"/>
    <hyperlink ref="A281" r:id="rId55" xr:uid="{30AACCF5-9C81-4BFD-B1C0-88FC600A4120}"/>
    <hyperlink ref="A282" r:id="rId56" xr:uid="{7C0316A9-8D71-4726-A881-69B472A5FEF6}"/>
    <hyperlink ref="A283" r:id="rId57" xr:uid="{F7EEEB61-8805-4C5A-9FAC-EC0A20D61AA2}"/>
    <hyperlink ref="A284" r:id="rId58" xr:uid="{8E9C0B5A-C5CE-47B0-BBB7-2B3E42D9355B}"/>
    <hyperlink ref="A286" r:id="rId59" xr:uid="{CA01ADED-F761-45DA-A81D-8F84BA5A2000}"/>
    <hyperlink ref="A295" r:id="rId60" xr:uid="{A9C799CA-8840-4FE6-804F-E7E179B73ADE}"/>
    <hyperlink ref="A296" r:id="rId61" xr:uid="{15F2EABD-2D0E-478F-B4D4-EDCA1889F2CC}"/>
    <hyperlink ref="A299" r:id="rId62" xr:uid="{3DA94A0F-850A-47A4-A704-E64E68FE3A31}"/>
    <hyperlink ref="A320" r:id="rId63" xr:uid="{604FA8DB-B320-43AB-A0E7-ACE281A57B4C}"/>
    <hyperlink ref="A321" r:id="rId64" xr:uid="{40E04EA9-6C32-4337-BB9A-5CC55FB20DCB}"/>
    <hyperlink ref="A322" r:id="rId65" xr:uid="{8117E201-32A5-4496-AC48-36F2B3AA9E92}"/>
    <hyperlink ref="A323" r:id="rId66" xr:uid="{459411DE-AD6E-4DA9-ADB5-2796FFB5CB03}"/>
    <hyperlink ref="A327" r:id="rId67" xr:uid="{36548F14-DECA-4F69-82FD-3B2143F33305}"/>
    <hyperlink ref="A328" r:id="rId68" xr:uid="{E00D1934-B698-441F-AAFC-C273D7048E14}"/>
    <hyperlink ref="A329" r:id="rId69" xr:uid="{924AE497-F491-4C84-A812-4D1767A09E67}"/>
    <hyperlink ref="A330" r:id="rId70" xr:uid="{71150B6E-8380-4966-8270-F316AEBAB107}"/>
    <hyperlink ref="A335" r:id="rId71" xr:uid="{CEDCF755-1D3C-4002-A866-D0AE83C34256}"/>
    <hyperlink ref="A336" r:id="rId72" xr:uid="{751B9BD6-5E9F-471B-B87B-2778C4A5EC91}"/>
    <hyperlink ref="A344" r:id="rId73" xr:uid="{F05CF5DC-3712-4CFF-AD2F-DFEFB1E6DFF3}"/>
    <hyperlink ref="F345" r:id="rId74" xr:uid="{D0E9C0BE-A8EB-4E68-8A80-580B875CE340}"/>
    <hyperlink ref="A351" r:id="rId75" xr:uid="{07D76C08-AF88-43AF-954C-E47AC89F5FBF}"/>
    <hyperlink ref="A353" r:id="rId76" xr:uid="{15A991F5-611B-4ECC-B68C-5EE1494C1E8D}"/>
    <hyperlink ref="A354" r:id="rId77" xr:uid="{0B81D0E5-6D66-43D6-89C4-477DC22FC107}"/>
    <hyperlink ref="A355" r:id="rId78" xr:uid="{9F67AD8B-7228-42CE-BD56-44DAA07593EE}"/>
    <hyperlink ref="A359" r:id="rId79" xr:uid="{31F93C85-D3D3-46DC-B02C-3F5B50B39B0E}"/>
    <hyperlink ref="A360" r:id="rId80" xr:uid="{8B4B8F1E-2AE6-4AB1-A342-49FB4129BF1E}"/>
    <hyperlink ref="A362" r:id="rId81" xr:uid="{8ECEE944-7695-4780-8874-FDEAF1CED27F}"/>
    <hyperlink ref="A363" r:id="rId82" xr:uid="{5A6E79D2-4CA3-44F6-9580-35EA803266CF}"/>
    <hyperlink ref="A364" r:id="rId83" xr:uid="{691A26C3-26F4-4F93-B6E6-653C1A415D40}"/>
    <hyperlink ref="A365" r:id="rId84" xr:uid="{3558D8B9-A2CA-4C3B-B37A-9A013F7FFF09}"/>
    <hyperlink ref="A369" r:id="rId85" xr:uid="{D05FFA99-5B26-46DD-A062-868C5D29DFE7}"/>
    <hyperlink ref="A374" r:id="rId86" xr:uid="{DA484666-E3C5-4978-9C7E-121CEE08E651}"/>
    <hyperlink ref="A375" r:id="rId87" xr:uid="{B8C76D55-86EF-478E-9DAF-71DDA4044589}"/>
    <hyperlink ref="A385" r:id="rId88" xr:uid="{73000BB0-64B4-47F0-8D50-C7A15EA03D0A}"/>
    <hyperlink ref="A388" r:id="rId89" xr:uid="{1367CE00-CBF2-4B75-BCE8-2B13BE996183}"/>
    <hyperlink ref="A389" r:id="rId90" xr:uid="{E33D3C3F-CDA3-4B24-9E09-B4E993582C02}"/>
    <hyperlink ref="A403" r:id="rId91" xr:uid="{F3F00B71-A32A-4D51-9F29-35C3289D7486}"/>
    <hyperlink ref="A406" r:id="rId92" xr:uid="{08B68A5B-AFDF-4CA4-BEBF-0C5F96060217}"/>
    <hyperlink ref="A414" r:id="rId93" xr:uid="{C250D3FC-A227-436E-AEAD-D6EF9D8C4F5F}"/>
    <hyperlink ref="A422" r:id="rId94" xr:uid="{2F45AF22-C3BF-4407-A8D5-EBF77F83CCCA}"/>
  </hyperlinks>
  <pageMargins left="0.7" right="0.7" top="0.75" bottom="0.75" header="0.3" footer="0.3"/>
  <pageSetup paperSize="9" orientation="portrait" r:id="rId9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651920-D1D9-4A8C-A56F-671976E49BF7}">
  <dimension ref="A1:Z618"/>
  <sheetViews>
    <sheetView topLeftCell="A530" workbookViewId="0">
      <selection activeCell="B548" sqref="B548"/>
    </sheetView>
  </sheetViews>
  <sheetFormatPr defaultColWidth="14.42578125" defaultRowHeight="15"/>
  <cols>
    <col min="1" max="1" width="69.140625" customWidth="1"/>
    <col min="2" max="2" width="69.7109375" customWidth="1"/>
    <col min="4" max="4" width="21.28515625" customWidth="1"/>
  </cols>
  <sheetData>
    <row r="1" spans="1:26" ht="41.25">
      <c r="A1" s="223"/>
      <c r="B1" s="224" t="s">
        <v>2528</v>
      </c>
      <c r="C1" s="225"/>
      <c r="D1" s="223"/>
      <c r="E1" s="223"/>
      <c r="F1" s="223"/>
      <c r="G1" s="223"/>
      <c r="H1" s="223"/>
      <c r="I1" s="223"/>
      <c r="J1" s="223"/>
      <c r="K1" s="223"/>
      <c r="L1" s="223"/>
      <c r="M1" s="223"/>
      <c r="N1" s="223"/>
      <c r="O1" s="223"/>
      <c r="P1" s="223"/>
      <c r="Q1" s="223"/>
      <c r="R1" s="223"/>
      <c r="S1" s="223"/>
      <c r="T1" s="223"/>
      <c r="U1" s="223"/>
      <c r="V1" s="223"/>
      <c r="W1" s="223"/>
      <c r="X1" s="223"/>
      <c r="Y1" s="223"/>
      <c r="Z1" s="223"/>
    </row>
    <row r="2" spans="1:26" ht="15.75" customHeight="1">
      <c r="A2" s="226" t="s">
        <v>2529</v>
      </c>
      <c r="B2" s="227" t="s">
        <v>2530</v>
      </c>
      <c r="C2" s="228"/>
      <c r="D2" s="228"/>
      <c r="E2" s="228"/>
      <c r="F2" s="228"/>
      <c r="G2" s="228"/>
      <c r="H2" s="228"/>
      <c r="I2" s="228"/>
      <c r="J2" s="228"/>
      <c r="K2" s="228"/>
      <c r="L2" s="228"/>
      <c r="M2" s="228"/>
      <c r="N2" s="228"/>
      <c r="O2" s="228"/>
      <c r="P2" s="228"/>
      <c r="Q2" s="228"/>
      <c r="R2" s="228"/>
      <c r="S2" s="228"/>
      <c r="T2" s="228"/>
      <c r="U2" s="228"/>
      <c r="V2" s="228"/>
      <c r="W2" s="228"/>
      <c r="X2" s="228"/>
      <c r="Y2" s="228"/>
      <c r="Z2" s="228"/>
    </row>
    <row r="3" spans="1:26" ht="15.75" customHeight="1">
      <c r="A3" s="229" t="s">
        <v>2531</v>
      </c>
      <c r="B3" s="230" t="s">
        <v>2532</v>
      </c>
      <c r="C3" s="228"/>
      <c r="D3" s="228"/>
      <c r="E3" s="228"/>
      <c r="F3" s="228"/>
      <c r="G3" s="228"/>
      <c r="H3" s="228"/>
      <c r="I3" s="228"/>
      <c r="J3" s="228"/>
      <c r="K3" s="228"/>
      <c r="L3" s="228"/>
      <c r="M3" s="228"/>
      <c r="N3" s="228"/>
      <c r="O3" s="228"/>
      <c r="P3" s="228"/>
      <c r="Q3" s="228"/>
      <c r="R3" s="228"/>
      <c r="S3" s="228"/>
      <c r="T3" s="228"/>
      <c r="U3" s="228"/>
      <c r="V3" s="228"/>
      <c r="W3" s="228"/>
      <c r="X3" s="228"/>
      <c r="Y3" s="228"/>
      <c r="Z3" s="228"/>
    </row>
    <row r="4" spans="1:26" ht="15.75" customHeight="1">
      <c r="A4" s="229" t="s">
        <v>346</v>
      </c>
      <c r="B4" s="231" t="s">
        <v>2533</v>
      </c>
      <c r="C4" s="228"/>
      <c r="D4" s="228"/>
      <c r="E4" s="228"/>
      <c r="F4" s="228"/>
      <c r="G4" s="228"/>
      <c r="H4" s="228"/>
      <c r="I4" s="228"/>
      <c r="J4" s="228"/>
      <c r="K4" s="228"/>
      <c r="L4" s="228"/>
      <c r="M4" s="228"/>
      <c r="N4" s="228"/>
      <c r="O4" s="228"/>
      <c r="P4" s="228"/>
      <c r="Q4" s="228"/>
      <c r="R4" s="228"/>
      <c r="S4" s="228"/>
      <c r="T4" s="228"/>
      <c r="U4" s="228"/>
      <c r="V4" s="228"/>
      <c r="W4" s="228"/>
      <c r="X4" s="228"/>
      <c r="Y4" s="228"/>
      <c r="Z4" s="228"/>
    </row>
    <row r="5" spans="1:26" ht="15.75" customHeight="1">
      <c r="A5" s="229" t="s">
        <v>2534</v>
      </c>
      <c r="B5" s="228"/>
      <c r="C5" s="228"/>
      <c r="D5" s="228"/>
      <c r="E5" s="228"/>
      <c r="F5" s="228"/>
      <c r="G5" s="228"/>
      <c r="H5" s="228"/>
      <c r="I5" s="228"/>
      <c r="J5" s="228"/>
      <c r="K5" s="228"/>
      <c r="L5" s="228"/>
      <c r="M5" s="228"/>
      <c r="N5" s="228"/>
      <c r="O5" s="228"/>
      <c r="P5" s="228"/>
      <c r="Q5" s="228"/>
      <c r="R5" s="228"/>
      <c r="S5" s="228"/>
      <c r="T5" s="228"/>
      <c r="U5" s="228"/>
      <c r="V5" s="228"/>
      <c r="W5" s="228"/>
      <c r="X5" s="228"/>
      <c r="Y5" s="228"/>
      <c r="Z5" s="228"/>
    </row>
    <row r="6" spans="1:26" ht="15.75" customHeight="1">
      <c r="A6" s="229" t="s">
        <v>321</v>
      </c>
      <c r="B6" s="228"/>
      <c r="C6" s="228"/>
      <c r="D6" s="228"/>
      <c r="E6" s="228"/>
      <c r="F6" s="228"/>
      <c r="G6" s="228"/>
      <c r="H6" s="228"/>
      <c r="I6" s="228"/>
      <c r="J6" s="228"/>
      <c r="K6" s="228"/>
      <c r="L6" s="228"/>
      <c r="M6" s="228"/>
      <c r="N6" s="228"/>
      <c r="O6" s="228"/>
      <c r="P6" s="228"/>
      <c r="Q6" s="228"/>
      <c r="R6" s="228"/>
      <c r="S6" s="228"/>
      <c r="T6" s="228"/>
      <c r="U6" s="228"/>
      <c r="V6" s="228"/>
      <c r="W6" s="228"/>
      <c r="X6" s="228"/>
      <c r="Y6" s="228"/>
      <c r="Z6" s="228"/>
    </row>
    <row r="7" spans="1:26" ht="15.75" customHeight="1">
      <c r="A7" s="229" t="s">
        <v>2535</v>
      </c>
      <c r="B7" s="228"/>
      <c r="C7" s="232"/>
      <c r="D7" s="228"/>
      <c r="E7" s="228"/>
      <c r="F7" s="228"/>
      <c r="G7" s="228"/>
      <c r="H7" s="228"/>
      <c r="I7" s="228"/>
      <c r="J7" s="228"/>
      <c r="K7" s="228"/>
      <c r="L7" s="228"/>
      <c r="M7" s="228"/>
      <c r="N7" s="228"/>
      <c r="O7" s="228"/>
      <c r="P7" s="228"/>
      <c r="Q7" s="228"/>
      <c r="R7" s="228"/>
      <c r="S7" s="228"/>
      <c r="T7" s="228"/>
      <c r="U7" s="228"/>
      <c r="V7" s="228"/>
      <c r="W7" s="228"/>
      <c r="X7" s="228"/>
      <c r="Y7" s="228"/>
      <c r="Z7" s="228"/>
    </row>
    <row r="8" spans="1:26" ht="15.75" customHeight="1">
      <c r="A8" s="229" t="s">
        <v>404</v>
      </c>
      <c r="B8" s="233" t="s">
        <v>2536</v>
      </c>
      <c r="C8" s="234" t="s">
        <v>2537</v>
      </c>
      <c r="D8" s="228"/>
      <c r="E8" s="228"/>
      <c r="F8" s="228"/>
      <c r="G8" s="228"/>
      <c r="H8" s="228"/>
      <c r="I8" s="228"/>
      <c r="J8" s="228"/>
      <c r="K8" s="228"/>
      <c r="L8" s="228"/>
      <c r="M8" s="228"/>
      <c r="N8" s="228"/>
      <c r="O8" s="228"/>
      <c r="P8" s="228"/>
      <c r="Q8" s="228"/>
      <c r="R8" s="228"/>
      <c r="S8" s="228"/>
      <c r="T8" s="228"/>
      <c r="U8" s="228"/>
      <c r="V8" s="228"/>
      <c r="W8" s="228"/>
      <c r="X8" s="228"/>
      <c r="Y8" s="228"/>
      <c r="Z8" s="228"/>
    </row>
    <row r="9" spans="1:26" ht="15.75" customHeight="1">
      <c r="A9" s="229" t="s">
        <v>267</v>
      </c>
      <c r="B9" s="235">
        <v>450</v>
      </c>
      <c r="C9" s="236"/>
      <c r="D9" s="237" t="s">
        <v>2538</v>
      </c>
      <c r="E9" s="228"/>
      <c r="F9" s="228"/>
      <c r="G9" s="228"/>
      <c r="H9" s="228"/>
      <c r="I9" s="228"/>
      <c r="J9" s="228"/>
      <c r="K9" s="228"/>
      <c r="L9" s="228"/>
      <c r="M9" s="228"/>
      <c r="N9" s="228"/>
      <c r="O9" s="228"/>
      <c r="P9" s="228"/>
      <c r="Q9" s="228"/>
      <c r="R9" s="228"/>
      <c r="S9" s="228"/>
      <c r="T9" s="228"/>
      <c r="U9" s="228"/>
      <c r="V9" s="228"/>
      <c r="W9" s="228"/>
      <c r="X9" s="228"/>
      <c r="Y9" s="228"/>
      <c r="Z9" s="228"/>
    </row>
    <row r="10" spans="1:26" ht="15.75" customHeight="1">
      <c r="A10" s="229" t="s">
        <v>2539</v>
      </c>
      <c r="B10" s="228"/>
      <c r="C10" s="238"/>
      <c r="D10" s="237" t="s">
        <v>1725</v>
      </c>
      <c r="E10" s="228"/>
      <c r="F10" s="228"/>
      <c r="G10" s="228"/>
      <c r="H10" s="228"/>
      <c r="I10" s="228"/>
      <c r="J10" s="228"/>
      <c r="K10" s="228"/>
      <c r="L10" s="228"/>
      <c r="M10" s="228"/>
      <c r="N10" s="228"/>
      <c r="O10" s="228"/>
      <c r="P10" s="228"/>
      <c r="Q10" s="228"/>
      <c r="R10" s="228"/>
      <c r="S10" s="228"/>
      <c r="T10" s="228"/>
      <c r="U10" s="228"/>
      <c r="V10" s="228"/>
      <c r="W10" s="228"/>
      <c r="X10" s="228"/>
      <c r="Y10" s="228"/>
      <c r="Z10" s="228"/>
    </row>
    <row r="11" spans="1:26" ht="15.75" customHeight="1">
      <c r="A11" s="229" t="s">
        <v>698</v>
      </c>
      <c r="B11" s="229" t="s">
        <v>2540</v>
      </c>
      <c r="C11" s="223"/>
      <c r="D11" s="237" t="s">
        <v>1748</v>
      </c>
      <c r="E11" s="228"/>
      <c r="F11" s="228"/>
      <c r="G11" s="228"/>
      <c r="H11" s="228"/>
      <c r="I11" s="228"/>
      <c r="J11" s="228"/>
      <c r="K11" s="228"/>
      <c r="L11" s="228"/>
      <c r="M11" s="228"/>
      <c r="N11" s="228"/>
      <c r="O11" s="228"/>
      <c r="P11" s="228"/>
      <c r="Q11" s="228"/>
      <c r="R11" s="228"/>
      <c r="S11" s="228"/>
      <c r="T11" s="228"/>
      <c r="U11" s="228"/>
      <c r="V11" s="228"/>
      <c r="W11" s="228"/>
      <c r="X11" s="228"/>
      <c r="Y11" s="228"/>
      <c r="Z11" s="228"/>
    </row>
    <row r="12" spans="1:26" ht="15.75" customHeight="1">
      <c r="A12" s="229" t="s">
        <v>2314</v>
      </c>
      <c r="B12" s="239" t="s">
        <v>2541</v>
      </c>
      <c r="C12" s="240"/>
      <c r="D12" s="237" t="s">
        <v>2542</v>
      </c>
      <c r="E12" s="228"/>
      <c r="F12" s="228"/>
      <c r="G12" s="228"/>
      <c r="H12" s="228"/>
      <c r="I12" s="228"/>
      <c r="J12" s="228"/>
      <c r="K12" s="228"/>
      <c r="L12" s="228"/>
      <c r="M12" s="228"/>
      <c r="N12" s="228"/>
      <c r="O12" s="228"/>
      <c r="P12" s="228"/>
      <c r="Q12" s="228"/>
      <c r="R12" s="228"/>
      <c r="S12" s="228"/>
      <c r="T12" s="228"/>
      <c r="U12" s="228"/>
      <c r="V12" s="228"/>
      <c r="W12" s="228"/>
      <c r="X12" s="228"/>
      <c r="Y12" s="228"/>
      <c r="Z12" s="228"/>
    </row>
    <row r="13" spans="1:26" ht="15.75" customHeight="1">
      <c r="A13" s="229" t="s">
        <v>93</v>
      </c>
      <c r="B13" s="228"/>
      <c r="C13" s="228"/>
      <c r="D13" s="228"/>
      <c r="E13" s="228"/>
      <c r="F13" s="228"/>
      <c r="G13" s="228"/>
      <c r="H13" s="228"/>
      <c r="I13" s="228"/>
      <c r="J13" s="228"/>
      <c r="K13" s="228"/>
      <c r="L13" s="228"/>
      <c r="M13" s="228"/>
      <c r="N13" s="228"/>
      <c r="O13" s="228"/>
      <c r="P13" s="228"/>
      <c r="Q13" s="228"/>
      <c r="R13" s="228"/>
      <c r="S13" s="228"/>
      <c r="T13" s="228"/>
      <c r="U13" s="228"/>
      <c r="V13" s="228"/>
      <c r="W13" s="228"/>
      <c r="X13" s="228"/>
      <c r="Y13" s="228"/>
      <c r="Z13" s="228"/>
    </row>
    <row r="14" spans="1:26" ht="15.75" customHeight="1">
      <c r="A14" s="229" t="s">
        <v>914</v>
      </c>
      <c r="B14" s="228"/>
      <c r="C14" s="228"/>
      <c r="D14" s="228"/>
      <c r="E14" s="228"/>
      <c r="F14" s="228"/>
      <c r="G14" s="228"/>
      <c r="H14" s="228"/>
      <c r="I14" s="228"/>
      <c r="J14" s="228"/>
      <c r="K14" s="228"/>
      <c r="L14" s="228"/>
      <c r="M14" s="228"/>
      <c r="N14" s="228"/>
      <c r="O14" s="228"/>
      <c r="P14" s="228"/>
      <c r="Q14" s="228"/>
      <c r="R14" s="228"/>
      <c r="S14" s="228"/>
      <c r="T14" s="228"/>
      <c r="U14" s="228"/>
      <c r="V14" s="228"/>
      <c r="W14" s="228"/>
      <c r="X14" s="228"/>
      <c r="Y14" s="228"/>
      <c r="Z14" s="228"/>
    </row>
    <row r="15" spans="1:26" ht="15.75" customHeight="1">
      <c r="A15" s="229" t="s">
        <v>2543</v>
      </c>
      <c r="B15" s="228"/>
      <c r="C15" s="228"/>
      <c r="D15" s="228"/>
      <c r="E15" s="228"/>
      <c r="F15" s="228"/>
      <c r="G15" s="228"/>
      <c r="H15" s="228"/>
      <c r="I15" s="228"/>
      <c r="J15" s="228"/>
      <c r="K15" s="228"/>
      <c r="L15" s="228"/>
      <c r="M15" s="228"/>
      <c r="N15" s="228"/>
      <c r="O15" s="228"/>
      <c r="P15" s="228"/>
      <c r="Q15" s="228"/>
      <c r="R15" s="228"/>
      <c r="S15" s="228"/>
      <c r="T15" s="228"/>
      <c r="U15" s="228"/>
      <c r="V15" s="228"/>
      <c r="W15" s="228"/>
      <c r="X15" s="228"/>
      <c r="Y15" s="228"/>
      <c r="Z15" s="228"/>
    </row>
    <row r="16" spans="1:26" ht="15.75" customHeight="1">
      <c r="A16" s="241" t="s">
        <v>2544</v>
      </c>
      <c r="B16" s="223"/>
      <c r="C16" s="223"/>
      <c r="D16" s="223"/>
      <c r="E16" s="223"/>
      <c r="F16" s="223"/>
      <c r="G16" s="223"/>
      <c r="H16" s="223"/>
      <c r="I16" s="223"/>
      <c r="J16" s="223"/>
      <c r="K16" s="223"/>
      <c r="L16" s="223"/>
      <c r="M16" s="223"/>
      <c r="N16" s="223"/>
      <c r="O16" s="223"/>
      <c r="P16" s="223"/>
      <c r="Q16" s="223"/>
      <c r="R16" s="223"/>
      <c r="S16" s="223"/>
      <c r="T16" s="223"/>
      <c r="U16" s="223"/>
      <c r="V16" s="223"/>
      <c r="W16" s="223"/>
      <c r="X16" s="223"/>
      <c r="Y16" s="223"/>
      <c r="Z16" s="223"/>
    </row>
    <row r="17" spans="1:26" ht="15.75" customHeight="1">
      <c r="A17" s="242" t="s">
        <v>2545</v>
      </c>
      <c r="B17" s="62"/>
      <c r="C17" s="62"/>
      <c r="D17" s="62"/>
      <c r="E17" s="62"/>
      <c r="F17" s="62"/>
      <c r="G17" s="62"/>
      <c r="H17" s="62"/>
      <c r="I17" s="62"/>
      <c r="J17" s="62"/>
      <c r="K17" s="62"/>
      <c r="L17" s="62"/>
      <c r="M17" s="62"/>
      <c r="N17" s="62"/>
      <c r="O17" s="62"/>
      <c r="P17" s="62"/>
      <c r="Q17" s="62"/>
      <c r="R17" s="62"/>
      <c r="S17" s="62"/>
      <c r="T17" s="62"/>
      <c r="U17" s="62"/>
      <c r="V17" s="62"/>
      <c r="W17" s="62"/>
      <c r="X17" s="62"/>
      <c r="Y17" s="62"/>
      <c r="Z17" s="62"/>
    </row>
    <row r="18" spans="1:26">
      <c r="A18" s="88" t="s">
        <v>2446</v>
      </c>
      <c r="B18" s="62"/>
      <c r="C18" s="62"/>
      <c r="D18" s="62"/>
      <c r="E18" s="62"/>
      <c r="F18" s="62"/>
      <c r="G18" s="62"/>
      <c r="H18" s="62"/>
      <c r="I18" s="62"/>
      <c r="J18" s="62"/>
      <c r="K18" s="62"/>
      <c r="L18" s="62"/>
      <c r="M18" s="62"/>
      <c r="N18" s="62"/>
      <c r="O18" s="62"/>
      <c r="P18" s="62"/>
      <c r="Q18" s="62"/>
      <c r="R18" s="62"/>
      <c r="S18" s="62"/>
      <c r="T18" s="62"/>
      <c r="U18" s="62"/>
      <c r="V18" s="62"/>
      <c r="W18" s="62"/>
      <c r="X18" s="62"/>
      <c r="Y18" s="62"/>
      <c r="Z18" s="62"/>
    </row>
    <row r="19" spans="1:26" ht="15.75" customHeight="1">
      <c r="A19" s="132" t="s">
        <v>2441</v>
      </c>
      <c r="B19" s="243" t="s">
        <v>2442</v>
      </c>
      <c r="C19" s="244"/>
      <c r="D19" s="62"/>
      <c r="E19" s="62"/>
      <c r="F19" s="62"/>
      <c r="G19" s="62"/>
      <c r="H19" s="62"/>
      <c r="I19" s="62"/>
      <c r="J19" s="62"/>
      <c r="K19" s="62"/>
      <c r="L19" s="62"/>
      <c r="M19" s="62"/>
      <c r="N19" s="62"/>
      <c r="O19" s="62"/>
      <c r="P19" s="62"/>
      <c r="Q19" s="62"/>
      <c r="R19" s="62"/>
      <c r="S19" s="62"/>
      <c r="T19" s="62"/>
      <c r="U19" s="62"/>
      <c r="V19" s="62"/>
      <c r="W19" s="62"/>
      <c r="X19" s="62"/>
      <c r="Y19" s="62"/>
      <c r="Z19" s="62"/>
    </row>
    <row r="20" spans="1:26" ht="15.75" customHeight="1">
      <c r="A20" s="94" t="s">
        <v>2546</v>
      </c>
      <c r="B20" s="62"/>
      <c r="C20" s="62"/>
      <c r="D20" s="62"/>
      <c r="E20" s="62"/>
      <c r="F20" s="62"/>
      <c r="G20" s="62"/>
      <c r="H20" s="62"/>
      <c r="I20" s="62"/>
      <c r="J20" s="62"/>
      <c r="K20" s="62"/>
      <c r="L20" s="62"/>
      <c r="M20" s="62"/>
      <c r="N20" s="62"/>
      <c r="O20" s="62"/>
      <c r="P20" s="62"/>
      <c r="Q20" s="62"/>
      <c r="R20" s="62"/>
      <c r="S20" s="62"/>
      <c r="T20" s="62"/>
      <c r="U20" s="62"/>
      <c r="V20" s="62"/>
      <c r="W20" s="62"/>
      <c r="X20" s="62"/>
      <c r="Y20" s="62"/>
      <c r="Z20" s="62"/>
    </row>
    <row r="21" spans="1:26" ht="15.75" customHeight="1">
      <c r="A21" s="94" t="s">
        <v>2547</v>
      </c>
      <c r="B21" s="62"/>
      <c r="C21" s="62"/>
      <c r="D21" s="62"/>
      <c r="E21" s="62"/>
      <c r="F21" s="62"/>
      <c r="G21" s="62"/>
      <c r="H21" s="62"/>
      <c r="I21" s="62"/>
      <c r="J21" s="62"/>
      <c r="K21" s="62"/>
      <c r="L21" s="62"/>
      <c r="M21" s="62"/>
      <c r="N21" s="62"/>
      <c r="O21" s="62"/>
      <c r="P21" s="62"/>
      <c r="Q21" s="62"/>
      <c r="R21" s="62"/>
      <c r="S21" s="62"/>
      <c r="T21" s="62"/>
      <c r="U21" s="62"/>
      <c r="V21" s="62"/>
      <c r="W21" s="62"/>
      <c r="X21" s="62"/>
      <c r="Y21" s="62"/>
      <c r="Z21" s="62"/>
    </row>
    <row r="22" spans="1:26" ht="15.75" customHeight="1">
      <c r="A22" s="132" t="s">
        <v>2448</v>
      </c>
      <c r="B22" s="243" t="s">
        <v>2449</v>
      </c>
      <c r="C22" s="62"/>
      <c r="D22" s="62"/>
      <c r="E22" s="62"/>
      <c r="F22" s="62"/>
      <c r="G22" s="62"/>
      <c r="H22" s="62"/>
      <c r="I22" s="62"/>
      <c r="J22" s="62"/>
      <c r="K22" s="62"/>
      <c r="L22" s="62"/>
      <c r="M22" s="62"/>
      <c r="N22" s="62"/>
      <c r="O22" s="62"/>
      <c r="P22" s="62"/>
      <c r="Q22" s="62"/>
      <c r="R22" s="62"/>
      <c r="S22" s="62"/>
      <c r="T22" s="62"/>
      <c r="U22" s="62"/>
      <c r="V22" s="62"/>
      <c r="W22" s="62"/>
      <c r="X22" s="62"/>
      <c r="Y22" s="62"/>
      <c r="Z22" s="62"/>
    </row>
    <row r="23" spans="1:26" ht="15.75" customHeight="1">
      <c r="A23" s="94" t="str">
        <f>HYPERLINK("https://leetcode.com/problems/majority-element/","majority element")</f>
        <v>majority element</v>
      </c>
      <c r="B23" s="62" t="s">
        <v>2450</v>
      </c>
      <c r="C23" s="62"/>
      <c r="D23" s="62"/>
      <c r="E23" s="62"/>
      <c r="F23" s="62"/>
      <c r="G23" s="62"/>
      <c r="H23" s="62"/>
      <c r="I23" s="62"/>
      <c r="J23" s="62"/>
      <c r="K23" s="62"/>
      <c r="L23" s="62"/>
      <c r="M23" s="62"/>
      <c r="N23" s="62"/>
      <c r="O23" s="62"/>
      <c r="P23" s="62"/>
      <c r="Q23" s="62"/>
      <c r="R23" s="62"/>
      <c r="S23" s="62"/>
      <c r="T23" s="62"/>
      <c r="U23" s="62"/>
      <c r="V23" s="62"/>
      <c r="W23" s="62"/>
      <c r="X23" s="62"/>
      <c r="Y23" s="62"/>
      <c r="Z23" s="62"/>
    </row>
    <row r="24" spans="1:26" ht="15.75" customHeight="1">
      <c r="A24" s="94" t="str">
        <f>HYPERLINK("https://leetcode.com/problems/majority-element-ii/","majority element 2")</f>
        <v>majority element 2</v>
      </c>
      <c r="B24" s="62" t="s">
        <v>2451</v>
      </c>
      <c r="C24" s="62"/>
      <c r="D24" s="62"/>
      <c r="E24" s="62"/>
      <c r="F24" s="62"/>
      <c r="G24" s="62"/>
      <c r="H24" s="62"/>
      <c r="I24" s="62"/>
      <c r="J24" s="62"/>
      <c r="K24" s="62"/>
      <c r="L24" s="62"/>
      <c r="M24" s="62"/>
      <c r="N24" s="62"/>
      <c r="O24" s="62"/>
      <c r="P24" s="62"/>
      <c r="Q24" s="62"/>
      <c r="R24" s="62"/>
      <c r="S24" s="62"/>
      <c r="T24" s="62"/>
      <c r="U24" s="62"/>
      <c r="V24" s="62"/>
      <c r="W24" s="62"/>
      <c r="X24" s="62"/>
      <c r="Y24" s="62"/>
      <c r="Z24" s="62"/>
    </row>
    <row r="25" spans="1:26" ht="15.75" customHeight="1">
      <c r="A25" s="94" t="str">
        <f>HYPERLINK("geeksforgeeks.org/given-an-array-of-of-size-n-finds-all-the-elements-that-appear-more-than-nk-times/","majority element general")</f>
        <v>majority element general</v>
      </c>
      <c r="B25" s="62" t="s">
        <v>2453</v>
      </c>
      <c r="C25" s="62"/>
      <c r="D25" s="62"/>
      <c r="E25" s="62"/>
      <c r="F25" s="62"/>
      <c r="G25" s="62"/>
      <c r="H25" s="62"/>
      <c r="I25" s="62"/>
      <c r="J25" s="62"/>
      <c r="K25" s="62"/>
      <c r="L25" s="62"/>
      <c r="M25" s="62"/>
      <c r="N25" s="62"/>
      <c r="O25" s="62"/>
      <c r="P25" s="62"/>
      <c r="Q25" s="62"/>
      <c r="R25" s="62"/>
      <c r="S25" s="62"/>
      <c r="T25" s="62"/>
      <c r="U25" s="62"/>
      <c r="V25" s="62"/>
      <c r="W25" s="62"/>
      <c r="X25" s="62"/>
      <c r="Y25" s="62"/>
      <c r="Z25" s="62"/>
    </row>
    <row r="26" spans="1:26" ht="15.75" customHeight="1">
      <c r="A26" s="242" t="s">
        <v>2548</v>
      </c>
      <c r="B26" s="62"/>
      <c r="C26" s="62"/>
      <c r="D26" s="62"/>
      <c r="E26" s="62"/>
      <c r="F26" s="62"/>
      <c r="G26" s="62"/>
      <c r="H26" s="62"/>
      <c r="I26" s="62"/>
      <c r="J26" s="62"/>
      <c r="K26" s="62"/>
      <c r="L26" s="62"/>
      <c r="M26" s="62"/>
      <c r="N26" s="62"/>
      <c r="O26" s="62"/>
      <c r="P26" s="62"/>
      <c r="Q26" s="62"/>
      <c r="R26" s="62"/>
      <c r="S26" s="62"/>
      <c r="T26" s="62"/>
      <c r="U26" s="62"/>
      <c r="V26" s="62"/>
      <c r="W26" s="62"/>
      <c r="X26" s="62"/>
      <c r="Y26" s="62"/>
      <c r="Z26" s="62"/>
    </row>
    <row r="27" spans="1:26">
      <c r="A27" s="88" t="str">
        <f>HYPERLINK("https://leetcode.com/problems/max-chunks-to-make-sorted/","Max chunks to make sorted")</f>
        <v>Max chunks to make sorted</v>
      </c>
      <c r="B27" s="62" t="s">
        <v>2454</v>
      </c>
      <c r="C27" s="62"/>
      <c r="D27" s="62"/>
      <c r="E27" s="62"/>
      <c r="F27" s="62"/>
      <c r="G27" s="62"/>
      <c r="H27" s="62"/>
      <c r="I27" s="62"/>
      <c r="J27" s="62"/>
      <c r="K27" s="62"/>
      <c r="L27" s="62"/>
      <c r="M27" s="62"/>
      <c r="N27" s="62"/>
      <c r="O27" s="62"/>
      <c r="P27" s="62"/>
      <c r="Q27" s="62"/>
      <c r="R27" s="62"/>
      <c r="S27" s="62"/>
      <c r="T27" s="62"/>
      <c r="U27" s="62"/>
      <c r="V27" s="62"/>
      <c r="W27" s="62"/>
      <c r="X27" s="62"/>
      <c r="Y27" s="62"/>
      <c r="Z27" s="62"/>
    </row>
    <row r="28" spans="1:26" ht="15.75" customHeight="1">
      <c r="A28" s="208" t="s">
        <v>2455</v>
      </c>
      <c r="B28" s="243" t="s">
        <v>2456</v>
      </c>
      <c r="C28" s="62"/>
      <c r="D28" s="62"/>
      <c r="E28" s="62"/>
      <c r="F28" s="62"/>
      <c r="G28" s="62"/>
      <c r="H28" s="62"/>
      <c r="I28" s="62"/>
      <c r="J28" s="62"/>
      <c r="K28" s="62"/>
      <c r="L28" s="62"/>
      <c r="M28" s="62"/>
      <c r="N28" s="62"/>
      <c r="O28" s="62"/>
      <c r="P28" s="62"/>
      <c r="Q28" s="62"/>
      <c r="R28" s="62"/>
      <c r="S28" s="62"/>
      <c r="T28" s="62"/>
      <c r="U28" s="62"/>
      <c r="V28" s="62"/>
      <c r="W28" s="62"/>
      <c r="X28" s="62"/>
      <c r="Y28" s="62"/>
      <c r="Z28" s="62"/>
    </row>
    <row r="29" spans="1:26" ht="15.75" customHeight="1">
      <c r="A29" s="208" t="str">
        <f>HYPERLINK("https://leetcode.com/problems/maximum-product-of-three-numbers/","max product of 3 numbers")</f>
        <v>max product of 3 numbers</v>
      </c>
      <c r="B29" s="243" t="s">
        <v>2459</v>
      </c>
      <c r="C29" s="62"/>
      <c r="D29" s="62"/>
      <c r="E29" s="62"/>
      <c r="F29" s="62"/>
      <c r="G29" s="62"/>
      <c r="H29" s="62"/>
      <c r="I29" s="62"/>
      <c r="J29" s="62"/>
      <c r="K29" s="62"/>
      <c r="L29" s="62"/>
      <c r="M29" s="62"/>
      <c r="N29" s="62"/>
      <c r="O29" s="62"/>
      <c r="P29" s="62"/>
      <c r="Q29" s="62"/>
      <c r="R29" s="62"/>
      <c r="S29" s="62"/>
      <c r="T29" s="62"/>
      <c r="U29" s="62"/>
      <c r="V29" s="62"/>
      <c r="W29" s="62"/>
      <c r="X29" s="62"/>
      <c r="Y29" s="62"/>
      <c r="Z29" s="62"/>
    </row>
    <row r="30" spans="1:26" ht="15.75" customHeight="1">
      <c r="A30" s="132" t="str">
        <f>HYPERLINK("https://leetcode.com/problems/largest-number-at-least-twice-of-others/","largest number atleast twice of others")</f>
        <v>largest number atleast twice of others</v>
      </c>
      <c r="B30" s="62" t="s">
        <v>2460</v>
      </c>
      <c r="C30" s="62"/>
      <c r="D30" s="62"/>
      <c r="E30" s="62"/>
      <c r="F30" s="62"/>
      <c r="G30" s="62"/>
      <c r="H30" s="62"/>
      <c r="I30" s="62"/>
      <c r="J30" s="62"/>
      <c r="K30" s="62"/>
      <c r="L30" s="62"/>
      <c r="M30" s="62"/>
      <c r="N30" s="62"/>
      <c r="O30" s="62"/>
      <c r="P30" s="62"/>
      <c r="Q30" s="62"/>
      <c r="R30" s="62"/>
      <c r="S30" s="62"/>
      <c r="T30" s="62"/>
      <c r="U30" s="62"/>
      <c r="V30" s="62"/>
      <c r="W30" s="62"/>
      <c r="X30" s="62"/>
      <c r="Y30" s="62"/>
      <c r="Z30" s="62"/>
    </row>
    <row r="31" spans="1:26" ht="15.75" customHeight="1">
      <c r="A31" s="132" t="s">
        <v>175</v>
      </c>
      <c r="B31" s="243" t="s">
        <v>2457</v>
      </c>
      <c r="C31" s="62"/>
      <c r="D31" s="62"/>
      <c r="E31" s="62"/>
      <c r="F31" s="62"/>
      <c r="G31" s="62"/>
      <c r="H31" s="62"/>
      <c r="I31" s="62"/>
      <c r="J31" s="62"/>
      <c r="K31" s="62"/>
      <c r="L31" s="62"/>
      <c r="M31" s="62"/>
      <c r="N31" s="62"/>
      <c r="O31" s="62"/>
      <c r="P31" s="62"/>
      <c r="Q31" s="62"/>
      <c r="R31" s="62"/>
      <c r="S31" s="62"/>
      <c r="T31" s="62"/>
      <c r="U31" s="62"/>
      <c r="V31" s="62"/>
      <c r="W31" s="62"/>
      <c r="X31" s="62"/>
      <c r="Y31" s="62"/>
      <c r="Z31" s="62"/>
    </row>
    <row r="32" spans="1:26" ht="15.75" customHeight="1">
      <c r="A32" s="208" t="str">
        <f>HYPERLINK("https://leetcode.com/problems/number-of-subarrays-with-bounded-maximum/","number of subarrays with bounded maximum")</f>
        <v>number of subarrays with bounded maximum</v>
      </c>
      <c r="B32" s="243" t="s">
        <v>2475</v>
      </c>
      <c r="C32" s="62"/>
      <c r="D32" s="62"/>
      <c r="E32" s="62"/>
      <c r="F32" s="62"/>
      <c r="G32" s="62"/>
      <c r="H32" s="62"/>
      <c r="I32" s="62"/>
      <c r="J32" s="62"/>
      <c r="K32" s="62"/>
      <c r="L32" s="62"/>
      <c r="M32" s="62"/>
      <c r="N32" s="62"/>
      <c r="O32" s="62"/>
      <c r="P32" s="62"/>
      <c r="Q32" s="62"/>
      <c r="R32" s="62"/>
      <c r="S32" s="62"/>
      <c r="T32" s="62"/>
      <c r="U32" s="62"/>
      <c r="V32" s="62"/>
      <c r="W32" s="62"/>
      <c r="X32" s="62"/>
      <c r="Y32" s="62"/>
      <c r="Z32" s="62"/>
    </row>
    <row r="33" spans="1:26" ht="15.75" customHeight="1">
      <c r="A33" s="208" t="str">
        <f>HYPERLINK("https://leetcode.com/problems/maximum-subarray/","maximum subarray")</f>
        <v>maximum subarray</v>
      </c>
      <c r="B33" s="243" t="s">
        <v>2461</v>
      </c>
      <c r="C33" s="62"/>
      <c r="D33" s="62"/>
      <c r="E33" s="62"/>
      <c r="F33" s="62"/>
      <c r="G33" s="62"/>
      <c r="H33" s="62"/>
      <c r="I33" s="62"/>
      <c r="J33" s="62"/>
      <c r="K33" s="62"/>
      <c r="L33" s="62"/>
      <c r="M33" s="62"/>
      <c r="N33" s="62"/>
      <c r="O33" s="62"/>
      <c r="P33" s="62"/>
      <c r="Q33" s="62"/>
      <c r="R33" s="62"/>
      <c r="S33" s="62"/>
      <c r="T33" s="62"/>
      <c r="U33" s="62"/>
      <c r="V33" s="62"/>
      <c r="W33" s="62"/>
      <c r="X33" s="62"/>
      <c r="Y33" s="62"/>
      <c r="Z33" s="62"/>
    </row>
    <row r="34" spans="1:26" ht="15.75" customHeight="1">
      <c r="A34" s="242" t="s">
        <v>2549</v>
      </c>
      <c r="B34" s="243"/>
      <c r="C34" s="62"/>
      <c r="D34" s="62"/>
      <c r="E34" s="62"/>
      <c r="F34" s="62"/>
      <c r="G34" s="62"/>
      <c r="H34" s="62"/>
      <c r="I34" s="62"/>
      <c r="J34" s="62"/>
      <c r="K34" s="62"/>
      <c r="L34" s="62"/>
      <c r="M34" s="62"/>
      <c r="N34" s="62"/>
      <c r="O34" s="62"/>
      <c r="P34" s="62"/>
      <c r="Q34" s="62"/>
      <c r="R34" s="62"/>
      <c r="S34" s="62"/>
      <c r="T34" s="62"/>
      <c r="U34" s="62"/>
      <c r="V34" s="62"/>
      <c r="W34" s="62"/>
      <c r="X34" s="62"/>
      <c r="Y34" s="62"/>
      <c r="Z34" s="62"/>
    </row>
    <row r="35" spans="1:26" ht="15.75" customHeight="1">
      <c r="A35" s="132" t="str">
        <f>HYPERLINK("https://www.codechef.com/JAN18/problems/KCON","K-CON")</f>
        <v>K-CON</v>
      </c>
      <c r="B35" s="243" t="s">
        <v>2462</v>
      </c>
      <c r="C35" s="62"/>
      <c r="D35" s="62"/>
      <c r="E35" s="62"/>
      <c r="F35" s="62"/>
      <c r="G35" s="62"/>
      <c r="H35" s="62"/>
      <c r="I35" s="62"/>
      <c r="J35" s="62"/>
      <c r="K35" s="62"/>
      <c r="L35" s="62"/>
      <c r="M35" s="62"/>
      <c r="N35" s="62"/>
      <c r="O35" s="62"/>
      <c r="P35" s="62"/>
      <c r="Q35" s="62"/>
      <c r="R35" s="62"/>
      <c r="S35" s="62"/>
      <c r="T35" s="62"/>
      <c r="U35" s="62"/>
      <c r="V35" s="62"/>
      <c r="W35" s="62"/>
      <c r="X35" s="62"/>
      <c r="Y35" s="62"/>
      <c r="Z35" s="62"/>
    </row>
    <row r="36" spans="1:26">
      <c r="A36" s="94" t="str">
        <f>HYPERLINK("https://leetcode.com/problems/best-meeting-point/","best meeting points")</f>
        <v>best meeting points</v>
      </c>
      <c r="B36" s="62" t="s">
        <v>2467</v>
      </c>
      <c r="C36" s="62"/>
      <c r="D36" s="62"/>
      <c r="E36" s="62"/>
      <c r="F36" s="62"/>
      <c r="G36" s="62"/>
      <c r="H36" s="62"/>
      <c r="I36" s="62"/>
      <c r="J36" s="62"/>
      <c r="K36" s="62"/>
      <c r="L36" s="62"/>
      <c r="M36" s="62"/>
      <c r="N36" s="62"/>
      <c r="O36" s="62"/>
      <c r="P36" s="62"/>
      <c r="Q36" s="62"/>
      <c r="R36" s="62"/>
      <c r="S36" s="62"/>
      <c r="T36" s="62"/>
      <c r="U36" s="62"/>
      <c r="V36" s="62"/>
      <c r="W36" s="62"/>
      <c r="X36" s="62"/>
      <c r="Y36" s="62"/>
      <c r="Z36" s="62"/>
    </row>
    <row r="37" spans="1:26">
      <c r="A37" s="132" t="str">
        <f>HYPERLINK("https://www.geeksforgeeks.org/segregate-0s-and-1s-in-an-array-by-traversing-array-once/","Segregate 0 and 1")</f>
        <v>Segregate 0 and 1</v>
      </c>
      <c r="B37" s="243" t="s">
        <v>2469</v>
      </c>
      <c r="C37" s="62"/>
      <c r="D37" s="62"/>
      <c r="E37" s="62"/>
      <c r="F37" s="62"/>
      <c r="G37" s="62"/>
      <c r="H37" s="62"/>
      <c r="I37" s="62"/>
      <c r="J37" s="62"/>
      <c r="K37" s="62"/>
      <c r="L37" s="62"/>
      <c r="M37" s="62"/>
      <c r="N37" s="62"/>
      <c r="O37" s="62"/>
      <c r="P37" s="62"/>
      <c r="Q37" s="62"/>
      <c r="R37" s="62"/>
      <c r="S37" s="62"/>
      <c r="T37" s="62"/>
      <c r="U37" s="62"/>
      <c r="V37" s="62"/>
      <c r="W37" s="62"/>
      <c r="X37" s="62"/>
      <c r="Y37" s="62"/>
      <c r="Z37" s="62"/>
    </row>
    <row r="38" spans="1:26">
      <c r="A38" s="138" t="s">
        <v>2470</v>
      </c>
      <c r="B38" s="245" t="s">
        <v>2471</v>
      </c>
      <c r="C38" s="246"/>
      <c r="D38" s="246"/>
      <c r="E38" s="246"/>
      <c r="F38" s="246"/>
      <c r="G38" s="246"/>
      <c r="H38" s="246"/>
      <c r="I38" s="246"/>
      <c r="J38" s="246"/>
      <c r="K38" s="246"/>
      <c r="L38" s="246"/>
      <c r="M38" s="246"/>
      <c r="N38" s="246"/>
      <c r="O38" s="246"/>
      <c r="P38" s="246"/>
      <c r="Q38" s="246"/>
      <c r="R38" s="246"/>
      <c r="S38" s="246"/>
      <c r="T38" s="246"/>
      <c r="U38" s="246"/>
      <c r="V38" s="246"/>
      <c r="W38" s="246"/>
      <c r="X38" s="246"/>
      <c r="Y38" s="246"/>
      <c r="Z38" s="246"/>
    </row>
    <row r="39" spans="1:26">
      <c r="A39" s="247" t="s">
        <v>2473</v>
      </c>
      <c r="B39" s="245" t="s">
        <v>2474</v>
      </c>
      <c r="C39" s="246"/>
      <c r="D39" s="246"/>
      <c r="E39" s="246"/>
      <c r="F39" s="246"/>
      <c r="G39" s="246"/>
      <c r="H39" s="246"/>
      <c r="I39" s="246"/>
      <c r="J39" s="246"/>
      <c r="K39" s="246"/>
      <c r="L39" s="246"/>
      <c r="M39" s="246"/>
      <c r="N39" s="246"/>
      <c r="O39" s="246"/>
      <c r="P39" s="246"/>
      <c r="Q39" s="246"/>
      <c r="R39" s="246"/>
      <c r="S39" s="246"/>
      <c r="T39" s="246"/>
      <c r="U39" s="246"/>
      <c r="V39" s="246"/>
      <c r="W39" s="246"/>
      <c r="X39" s="246"/>
      <c r="Y39" s="246"/>
      <c r="Z39" s="246"/>
    </row>
    <row r="40" spans="1:26">
      <c r="A40" s="247" t="str">
        <f>HYPERLINK("https://leetcode.com/problems/partition-labels/","partition labels")</f>
        <v>partition labels</v>
      </c>
      <c r="B40" s="246" t="s">
        <v>2490</v>
      </c>
      <c r="C40" s="246"/>
      <c r="D40" s="246"/>
      <c r="E40" s="246"/>
      <c r="F40" s="246"/>
      <c r="G40" s="246"/>
      <c r="H40" s="246"/>
      <c r="I40" s="246"/>
      <c r="J40" s="246"/>
      <c r="K40" s="246"/>
      <c r="L40" s="246"/>
      <c r="M40" s="246"/>
      <c r="N40" s="246"/>
      <c r="O40" s="246"/>
      <c r="P40" s="246"/>
      <c r="Q40" s="246"/>
      <c r="R40" s="246"/>
      <c r="S40" s="246"/>
      <c r="T40" s="246"/>
      <c r="U40" s="246"/>
      <c r="V40" s="246"/>
      <c r="W40" s="246"/>
      <c r="X40" s="246"/>
      <c r="Y40" s="246"/>
      <c r="Z40" s="246"/>
    </row>
    <row r="41" spans="1:26">
      <c r="A41" s="248" t="s">
        <v>2550</v>
      </c>
      <c r="B41" s="246"/>
      <c r="C41" s="246"/>
      <c r="D41" s="246"/>
      <c r="E41" s="246"/>
      <c r="F41" s="246"/>
      <c r="G41" s="246"/>
      <c r="H41" s="246"/>
      <c r="I41" s="246"/>
      <c r="J41" s="246"/>
      <c r="K41" s="246"/>
      <c r="L41" s="246"/>
      <c r="M41" s="246"/>
      <c r="N41" s="246"/>
      <c r="O41" s="246"/>
      <c r="P41" s="246"/>
      <c r="Q41" s="246"/>
      <c r="R41" s="246"/>
      <c r="S41" s="246"/>
      <c r="T41" s="246"/>
      <c r="U41" s="246"/>
      <c r="V41" s="246"/>
      <c r="W41" s="246"/>
      <c r="X41" s="246"/>
      <c r="Y41" s="246"/>
      <c r="Z41" s="246"/>
    </row>
    <row r="42" spans="1:26">
      <c r="A42" s="249" t="s">
        <v>2551</v>
      </c>
      <c r="B42" s="62"/>
      <c r="C42" s="62"/>
      <c r="D42" s="62"/>
      <c r="E42" s="62"/>
      <c r="F42" s="62"/>
      <c r="G42" s="62"/>
      <c r="H42" s="62"/>
      <c r="I42" s="62"/>
      <c r="J42" s="62"/>
      <c r="K42" s="62"/>
      <c r="L42" s="62"/>
      <c r="M42" s="62"/>
      <c r="N42" s="62"/>
      <c r="O42" s="62"/>
      <c r="P42" s="62"/>
      <c r="Q42" s="62"/>
      <c r="R42" s="62"/>
      <c r="S42" s="62"/>
      <c r="T42" s="62"/>
      <c r="U42" s="62"/>
      <c r="V42" s="62"/>
      <c r="W42" s="62"/>
      <c r="X42" s="62"/>
      <c r="Y42" s="62"/>
      <c r="Z42" s="62"/>
    </row>
    <row r="43" spans="1:26">
      <c r="A43" s="94" t="s">
        <v>2552</v>
      </c>
      <c r="B43" s="62" t="s">
        <v>2553</v>
      </c>
      <c r="C43" s="62"/>
      <c r="D43" s="62"/>
      <c r="E43" s="62"/>
      <c r="F43" s="62"/>
      <c r="G43" s="62"/>
      <c r="H43" s="62"/>
      <c r="I43" s="62"/>
      <c r="J43" s="62"/>
      <c r="K43" s="62"/>
      <c r="L43" s="62"/>
      <c r="M43" s="62"/>
      <c r="N43" s="62"/>
      <c r="O43" s="62"/>
      <c r="P43" s="62"/>
      <c r="Q43" s="62"/>
      <c r="R43" s="62"/>
      <c r="S43" s="62"/>
      <c r="T43" s="62"/>
      <c r="U43" s="62"/>
      <c r="V43" s="62"/>
      <c r="W43" s="62"/>
      <c r="X43" s="62"/>
      <c r="Y43" s="62"/>
      <c r="Z43" s="62"/>
    </row>
    <row r="44" spans="1:26">
      <c r="A44" s="94" t="s">
        <v>2554</v>
      </c>
      <c r="B44" s="250" t="s">
        <v>2553</v>
      </c>
      <c r="C44" s="62"/>
      <c r="D44" s="62"/>
      <c r="E44" s="62"/>
      <c r="F44" s="62"/>
      <c r="G44" s="62"/>
      <c r="H44" s="62"/>
      <c r="I44" s="62"/>
      <c r="J44" s="62"/>
      <c r="K44" s="62"/>
      <c r="L44" s="62"/>
      <c r="M44" s="62"/>
      <c r="N44" s="62"/>
      <c r="O44" s="62"/>
      <c r="P44" s="62"/>
      <c r="Q44" s="62"/>
      <c r="R44" s="62"/>
      <c r="S44" s="62"/>
      <c r="T44" s="62"/>
      <c r="U44" s="62"/>
      <c r="V44" s="62"/>
      <c r="W44" s="62"/>
      <c r="X44" s="62"/>
      <c r="Y44" s="62"/>
      <c r="Z44" s="62"/>
    </row>
    <row r="45" spans="1:26">
      <c r="A45" s="94" t="s">
        <v>2555</v>
      </c>
      <c r="B45" s="62" t="s">
        <v>2553</v>
      </c>
      <c r="C45" s="62"/>
      <c r="D45" s="62"/>
      <c r="E45" s="62"/>
      <c r="F45" s="62"/>
      <c r="G45" s="62"/>
      <c r="H45" s="62"/>
      <c r="I45" s="62"/>
      <c r="J45" s="62"/>
      <c r="K45" s="62"/>
      <c r="L45" s="62"/>
      <c r="M45" s="62"/>
      <c r="N45" s="62"/>
      <c r="O45" s="62"/>
      <c r="P45" s="62"/>
      <c r="Q45" s="62"/>
      <c r="R45" s="62"/>
      <c r="S45" s="62"/>
      <c r="T45" s="62"/>
      <c r="U45" s="62"/>
      <c r="V45" s="62"/>
      <c r="W45" s="62"/>
      <c r="X45" s="62"/>
      <c r="Y45" s="62"/>
      <c r="Z45" s="62"/>
    </row>
    <row r="46" spans="1:26">
      <c r="A46" s="94" t="str">
        <f>HYPERLINK("https://leetcode.com/problems/consecutive-numbers-sum/","consecutive number sum")</f>
        <v>consecutive number sum</v>
      </c>
      <c r="B46" s="71" t="s">
        <v>2493</v>
      </c>
      <c r="C46" s="71"/>
      <c r="D46" s="62"/>
      <c r="E46" s="62"/>
      <c r="F46" s="62"/>
      <c r="G46" s="62"/>
      <c r="H46" s="62"/>
      <c r="I46" s="62"/>
      <c r="J46" s="62"/>
      <c r="K46" s="62"/>
      <c r="L46" s="62"/>
      <c r="M46" s="62"/>
      <c r="N46" s="62"/>
      <c r="O46" s="62"/>
      <c r="P46" s="62"/>
      <c r="Q46" s="62"/>
      <c r="R46" s="62"/>
      <c r="S46" s="62"/>
      <c r="T46" s="62"/>
      <c r="U46" s="62"/>
      <c r="V46" s="62"/>
      <c r="W46" s="62"/>
      <c r="X46" s="62"/>
      <c r="Y46" s="62"/>
      <c r="Z46" s="62"/>
    </row>
    <row r="47" spans="1:26">
      <c r="A47" s="251" t="s">
        <v>2464</v>
      </c>
      <c r="B47" s="243"/>
      <c r="C47" s="252"/>
      <c r="D47" s="62"/>
      <c r="E47" s="62"/>
      <c r="F47" s="62"/>
      <c r="G47" s="62"/>
      <c r="H47" s="62"/>
      <c r="I47" s="62"/>
      <c r="J47" s="62"/>
      <c r="K47" s="62"/>
      <c r="L47" s="62"/>
      <c r="M47" s="62"/>
      <c r="N47" s="62"/>
      <c r="O47" s="62"/>
      <c r="P47" s="62"/>
      <c r="Q47" s="62"/>
      <c r="R47" s="62"/>
      <c r="S47" s="62"/>
      <c r="T47" s="62"/>
      <c r="U47" s="62"/>
      <c r="V47" s="62"/>
      <c r="W47" s="62"/>
      <c r="X47" s="62"/>
      <c r="Y47" s="62"/>
      <c r="Z47" s="62"/>
    </row>
    <row r="48" spans="1:26">
      <c r="A48" s="132" t="s">
        <v>2465</v>
      </c>
      <c r="B48" s="243" t="s">
        <v>2466</v>
      </c>
      <c r="C48" s="62"/>
      <c r="D48" s="62"/>
      <c r="E48" s="62"/>
      <c r="F48" s="62"/>
      <c r="G48" s="62"/>
      <c r="H48" s="62"/>
      <c r="I48" s="62"/>
      <c r="J48" s="62"/>
      <c r="K48" s="62"/>
      <c r="L48" s="62"/>
      <c r="M48" s="62"/>
      <c r="N48" s="62"/>
      <c r="O48" s="62"/>
      <c r="P48" s="62"/>
      <c r="Q48" s="62"/>
      <c r="R48" s="62"/>
      <c r="S48" s="62"/>
      <c r="T48" s="62"/>
      <c r="U48" s="62"/>
      <c r="V48" s="62"/>
      <c r="W48" s="62"/>
      <c r="X48" s="62"/>
      <c r="Y48" s="62"/>
      <c r="Z48" s="62"/>
    </row>
    <row r="49" spans="1:26">
      <c r="A49" s="132" t="str">
        <f>HYPERLINK("https://www.geeksforgeeks.org/sieve-of-eratosthenes/","Sieve of Eratosthenes")</f>
        <v>Sieve of Eratosthenes</v>
      </c>
      <c r="B49" s="243" t="s">
        <v>2480</v>
      </c>
      <c r="C49" s="62"/>
      <c r="D49" s="62"/>
      <c r="E49" s="62"/>
      <c r="F49" s="62"/>
      <c r="G49" s="62"/>
      <c r="H49" s="62"/>
      <c r="I49" s="62"/>
      <c r="J49" s="62"/>
      <c r="K49" s="62"/>
      <c r="L49" s="62"/>
      <c r="M49" s="62"/>
      <c r="N49" s="62"/>
      <c r="O49" s="62"/>
      <c r="P49" s="62"/>
      <c r="Q49" s="62"/>
      <c r="R49" s="62"/>
      <c r="S49" s="62"/>
      <c r="T49" s="62"/>
      <c r="U49" s="62"/>
      <c r="V49" s="62"/>
      <c r="W49" s="62"/>
      <c r="X49" s="62"/>
      <c r="Y49" s="62"/>
      <c r="Z49" s="62"/>
    </row>
    <row r="50" spans="1:26">
      <c r="A50" s="132" t="str">
        <f>HYPERLINK("https://www.spoj.com/problems/PRIME1/cstart=10","Segmented sieve")</f>
        <v>Segmented sieve</v>
      </c>
      <c r="B50" s="243" t="s">
        <v>2481</v>
      </c>
      <c r="C50" s="62"/>
      <c r="D50" s="62"/>
      <c r="E50" s="62"/>
      <c r="F50" s="62"/>
      <c r="G50" s="62"/>
      <c r="H50" s="62"/>
      <c r="I50" s="62"/>
      <c r="J50" s="62"/>
      <c r="K50" s="62"/>
      <c r="L50" s="62"/>
      <c r="M50" s="62"/>
      <c r="N50" s="62"/>
      <c r="O50" s="62"/>
      <c r="P50" s="62"/>
      <c r="Q50" s="62"/>
      <c r="R50" s="62"/>
      <c r="S50" s="62"/>
      <c r="T50" s="62"/>
      <c r="U50" s="62"/>
      <c r="V50" s="62"/>
      <c r="W50" s="62"/>
      <c r="X50" s="62"/>
      <c r="Y50" s="62"/>
      <c r="Z50" s="62"/>
    </row>
    <row r="51" spans="1:26">
      <c r="A51" s="94" t="s">
        <v>2495</v>
      </c>
      <c r="B51" s="243" t="s">
        <v>2495</v>
      </c>
      <c r="C51" s="62"/>
      <c r="D51" s="62"/>
      <c r="E51" s="62"/>
      <c r="F51" s="62"/>
      <c r="G51" s="62"/>
      <c r="H51" s="62"/>
      <c r="I51" s="62"/>
      <c r="J51" s="62"/>
      <c r="K51" s="62"/>
      <c r="L51" s="62"/>
      <c r="M51" s="62"/>
      <c r="N51" s="62"/>
      <c r="O51" s="62"/>
      <c r="P51" s="62"/>
      <c r="Q51" s="62"/>
      <c r="R51" s="62"/>
      <c r="S51" s="62"/>
      <c r="T51" s="62"/>
      <c r="U51" s="62"/>
      <c r="V51" s="62"/>
      <c r="W51" s="62"/>
      <c r="X51" s="62"/>
      <c r="Y51" s="62"/>
      <c r="Z51" s="62"/>
    </row>
    <row r="52" spans="1:26">
      <c r="A52" s="132" t="str">
        <f>HYPERLINK("https://www.geeksforgeeks.org/find-the-number-of-jumps-to-reach-x-in-the-number-line-from-zero/","MIn Jump required with +i or -i allowed")</f>
        <v>MIn Jump required with +i or -i allowed</v>
      </c>
      <c r="B52" s="243" t="s">
        <v>2458</v>
      </c>
      <c r="C52" s="62"/>
      <c r="D52" s="62"/>
      <c r="E52" s="62"/>
      <c r="F52" s="62"/>
      <c r="G52" s="62"/>
      <c r="H52" s="62"/>
      <c r="I52" s="62"/>
      <c r="J52" s="62"/>
      <c r="K52" s="62"/>
      <c r="L52" s="62"/>
      <c r="M52" s="62"/>
      <c r="N52" s="62"/>
      <c r="O52" s="62"/>
      <c r="P52" s="62"/>
      <c r="Q52" s="62"/>
      <c r="R52" s="62"/>
      <c r="S52" s="62"/>
      <c r="T52" s="62"/>
      <c r="U52" s="62"/>
      <c r="V52" s="62"/>
      <c r="W52" s="62"/>
      <c r="X52" s="62"/>
      <c r="Y52" s="62"/>
      <c r="Z52" s="62"/>
    </row>
    <row r="53" spans="1:26">
      <c r="A53" s="132" t="s">
        <v>2482</v>
      </c>
      <c r="B53" s="243" t="s">
        <v>2483</v>
      </c>
      <c r="C53" s="62"/>
      <c r="D53" s="62"/>
      <c r="E53" s="62"/>
      <c r="F53" s="62"/>
      <c r="G53" s="62"/>
      <c r="H53" s="62"/>
      <c r="I53" s="62"/>
      <c r="J53" s="62"/>
      <c r="K53" s="62"/>
      <c r="L53" s="62"/>
      <c r="M53" s="62"/>
      <c r="N53" s="62"/>
      <c r="O53" s="62"/>
      <c r="P53" s="62"/>
      <c r="Q53" s="62"/>
      <c r="R53" s="62"/>
      <c r="S53" s="62"/>
      <c r="T53" s="62"/>
      <c r="U53" s="62"/>
      <c r="V53" s="62"/>
      <c r="W53" s="62"/>
      <c r="X53" s="62"/>
      <c r="Y53" s="62"/>
      <c r="Z53" s="62"/>
    </row>
    <row r="54" spans="1:26">
      <c r="A54" s="132"/>
      <c r="B54" s="243"/>
      <c r="C54" s="62"/>
      <c r="D54" s="62"/>
      <c r="E54" s="62"/>
      <c r="F54" s="62"/>
      <c r="G54" s="62"/>
      <c r="H54" s="62"/>
      <c r="I54" s="62"/>
      <c r="J54" s="62"/>
      <c r="K54" s="62"/>
      <c r="L54" s="62"/>
      <c r="M54" s="62"/>
      <c r="N54" s="62"/>
      <c r="O54" s="62"/>
      <c r="P54" s="62"/>
      <c r="Q54" s="62"/>
      <c r="R54" s="62"/>
      <c r="S54" s="62"/>
      <c r="T54" s="62"/>
      <c r="U54" s="62"/>
      <c r="V54" s="62"/>
      <c r="W54" s="62"/>
      <c r="X54" s="62"/>
      <c r="Y54" s="62"/>
      <c r="Z54" s="62"/>
    </row>
    <row r="55" spans="1:26">
      <c r="A55" s="242" t="s">
        <v>2556</v>
      </c>
      <c r="B55" s="243"/>
      <c r="C55" s="62"/>
      <c r="D55" s="62"/>
      <c r="E55" s="62"/>
      <c r="F55" s="62"/>
      <c r="G55" s="62"/>
      <c r="H55" s="62"/>
      <c r="I55" s="62"/>
      <c r="J55" s="62"/>
      <c r="K55" s="62"/>
      <c r="L55" s="62"/>
      <c r="M55" s="62"/>
      <c r="N55" s="62"/>
      <c r="O55" s="62"/>
      <c r="P55" s="62"/>
      <c r="Q55" s="62"/>
      <c r="R55" s="62"/>
      <c r="S55" s="62"/>
      <c r="T55" s="62"/>
      <c r="U55" s="62"/>
      <c r="V55" s="62"/>
      <c r="W55" s="62"/>
      <c r="X55" s="62"/>
      <c r="Y55" s="62"/>
      <c r="Z55" s="62"/>
    </row>
    <row r="56" spans="1:26">
      <c r="A56" s="132" t="str">
        <f>HYPERLINK("https://leetcode.com/problems/minimum-domino-rotations-for-equal-row/","minimum domino rotation for equal row")</f>
        <v>minimum domino rotation for equal row</v>
      </c>
      <c r="B56" s="62" t="s">
        <v>2492</v>
      </c>
      <c r="C56" s="62"/>
      <c r="D56" s="62"/>
      <c r="E56" s="62"/>
      <c r="F56" s="62"/>
      <c r="G56" s="62"/>
      <c r="H56" s="62"/>
      <c r="I56" s="62"/>
      <c r="J56" s="62"/>
      <c r="K56" s="62"/>
      <c r="L56" s="62"/>
      <c r="M56" s="62"/>
      <c r="N56" s="62"/>
      <c r="O56" s="62"/>
      <c r="P56" s="62"/>
      <c r="Q56" s="62"/>
      <c r="R56" s="62"/>
      <c r="S56" s="62"/>
      <c r="T56" s="62"/>
      <c r="U56" s="62"/>
      <c r="V56" s="62"/>
      <c r="W56" s="62"/>
      <c r="X56" s="62"/>
      <c r="Y56" s="62"/>
      <c r="Z56" s="62"/>
    </row>
    <row r="57" spans="1:26">
      <c r="A57" s="132" t="str">
        <f>HYPERLINK("https://leetcode.com/problems/multiply-strings/","multiply strings")</f>
        <v>multiply strings</v>
      </c>
      <c r="B57" s="62" t="s">
        <v>2498</v>
      </c>
      <c r="C57" s="62"/>
      <c r="D57" s="62"/>
      <c r="E57" s="62"/>
      <c r="F57" s="62"/>
      <c r="G57" s="62"/>
      <c r="H57" s="62"/>
      <c r="I57" s="62"/>
      <c r="J57" s="62"/>
      <c r="K57" s="62"/>
      <c r="L57" s="62"/>
      <c r="M57" s="62"/>
      <c r="N57" s="62"/>
      <c r="O57" s="62"/>
      <c r="P57" s="62"/>
      <c r="Q57" s="62"/>
      <c r="R57" s="62"/>
      <c r="S57" s="62"/>
      <c r="T57" s="62"/>
      <c r="U57" s="62"/>
      <c r="V57" s="62"/>
      <c r="W57" s="62"/>
      <c r="X57" s="62"/>
      <c r="Y57" s="62"/>
      <c r="Z57" s="62"/>
    </row>
    <row r="58" spans="1:26">
      <c r="A58" s="132" t="str">
        <f>HYPERLINK("https://www.geeksforgeeks.org/given-an-array-a-and-a-number-x-check-for-pair-in-a-with-sum-as-x/","Two Sum")</f>
        <v>Two Sum</v>
      </c>
      <c r="B58" s="243" t="s">
        <v>2484</v>
      </c>
      <c r="C58" s="62"/>
      <c r="D58" s="62"/>
      <c r="E58" s="62"/>
      <c r="F58" s="62"/>
      <c r="G58" s="62"/>
      <c r="H58" s="62"/>
      <c r="I58" s="62"/>
      <c r="J58" s="62"/>
      <c r="K58" s="62"/>
      <c r="L58" s="62"/>
      <c r="M58" s="62"/>
      <c r="N58" s="62"/>
      <c r="O58" s="62"/>
      <c r="P58" s="62"/>
      <c r="Q58" s="62"/>
      <c r="R58" s="62"/>
      <c r="S58" s="62"/>
      <c r="T58" s="62"/>
      <c r="U58" s="62"/>
      <c r="V58" s="62"/>
      <c r="W58" s="62"/>
      <c r="X58" s="62"/>
      <c r="Y58" s="62"/>
      <c r="Z58" s="62"/>
    </row>
    <row r="59" spans="1:26">
      <c r="A59" s="132" t="str">
        <f>HYPERLINK("https://www.geeksforgeeks.org/find-a-pair-with-the-given-difference/","Two Difference")</f>
        <v>Two Difference</v>
      </c>
      <c r="B59" s="243" t="s">
        <v>2486</v>
      </c>
      <c r="C59" s="62"/>
      <c r="D59" s="62"/>
      <c r="E59" s="62"/>
      <c r="F59" s="62"/>
      <c r="G59" s="62"/>
      <c r="H59" s="62"/>
      <c r="I59" s="62"/>
      <c r="J59" s="62"/>
      <c r="K59" s="62"/>
      <c r="L59" s="62"/>
      <c r="M59" s="62"/>
      <c r="N59" s="62"/>
      <c r="O59" s="62"/>
      <c r="P59" s="62"/>
      <c r="Q59" s="62"/>
      <c r="R59" s="62"/>
      <c r="S59" s="62"/>
      <c r="T59" s="62"/>
      <c r="U59" s="62"/>
      <c r="V59" s="62"/>
      <c r="W59" s="62"/>
      <c r="X59" s="62"/>
      <c r="Y59" s="62"/>
      <c r="Z59" s="62"/>
    </row>
    <row r="60" spans="1:26">
      <c r="A60" s="132" t="s">
        <v>2487</v>
      </c>
      <c r="B60" s="243" t="s">
        <v>2488</v>
      </c>
      <c r="C60" s="62"/>
      <c r="D60" s="62"/>
      <c r="E60" s="62"/>
      <c r="F60" s="62"/>
      <c r="G60" s="62"/>
      <c r="H60" s="62"/>
      <c r="I60" s="62"/>
      <c r="J60" s="62"/>
      <c r="K60" s="62"/>
      <c r="L60" s="62"/>
      <c r="M60" s="62"/>
      <c r="N60" s="62"/>
      <c r="O60" s="62"/>
      <c r="P60" s="62"/>
      <c r="Q60" s="62"/>
      <c r="R60" s="62"/>
      <c r="S60" s="62"/>
      <c r="T60" s="62"/>
      <c r="U60" s="62"/>
      <c r="V60" s="62"/>
      <c r="W60" s="62"/>
      <c r="X60" s="62"/>
      <c r="Y60" s="62"/>
      <c r="Z60" s="62"/>
    </row>
    <row r="61" spans="1:26">
      <c r="A61" s="94" t="str">
        <f>HYPERLINK("https://leetcode.com/problems/smallest-range-covering-elements-from-k-lists/","smallest range from k lists")</f>
        <v>smallest range from k lists</v>
      </c>
      <c r="B61" s="62" t="s">
        <v>2510</v>
      </c>
      <c r="C61" s="62"/>
      <c r="D61" s="62"/>
      <c r="E61" s="62"/>
      <c r="F61" s="62"/>
      <c r="G61" s="62"/>
      <c r="H61" s="62"/>
      <c r="I61" s="62"/>
      <c r="J61" s="62"/>
      <c r="K61" s="62"/>
      <c r="L61" s="62"/>
      <c r="M61" s="62"/>
      <c r="N61" s="62"/>
      <c r="O61" s="62"/>
      <c r="P61" s="62"/>
      <c r="Q61" s="62"/>
      <c r="R61" s="62"/>
      <c r="S61" s="62"/>
      <c r="T61" s="62"/>
      <c r="U61" s="62"/>
      <c r="V61" s="62"/>
      <c r="W61" s="62"/>
      <c r="X61" s="62"/>
      <c r="Y61" s="62"/>
      <c r="Z61" s="62"/>
    </row>
    <row r="62" spans="1:26">
      <c r="A62" s="132" t="str">
        <f>HYPERLINK("https://leetcode.com/problems/maximum-product-subarray/","maximum product subarray")</f>
        <v>maximum product subarray</v>
      </c>
      <c r="B62" s="62" t="s">
        <v>2512</v>
      </c>
      <c r="C62" s="62"/>
      <c r="D62" s="62"/>
      <c r="E62" s="62"/>
      <c r="F62" s="62"/>
      <c r="G62" s="62"/>
      <c r="H62" s="62"/>
      <c r="I62" s="62"/>
      <c r="J62" s="62"/>
      <c r="K62" s="62"/>
      <c r="L62" s="62"/>
      <c r="M62" s="62"/>
      <c r="N62" s="62"/>
      <c r="O62" s="62"/>
      <c r="P62" s="62"/>
      <c r="Q62" s="62"/>
      <c r="R62" s="62"/>
      <c r="S62" s="62"/>
      <c r="T62" s="62"/>
      <c r="U62" s="62"/>
      <c r="V62" s="62"/>
      <c r="W62" s="62"/>
      <c r="X62" s="62"/>
      <c r="Y62" s="62"/>
      <c r="Z62" s="62"/>
    </row>
    <row r="63" spans="1:26">
      <c r="A63" s="132" t="str">
        <f>HYPERLINK("https://www.geeksforgeeks.org/minimum-number-platforms-required-railwaybus-station/","Min No. of Platform")</f>
        <v>Min No. of Platform</v>
      </c>
      <c r="B63" s="243" t="s">
        <v>2491</v>
      </c>
      <c r="C63" s="62"/>
      <c r="D63" s="62"/>
      <c r="E63" s="62"/>
      <c r="F63" s="62"/>
      <c r="G63" s="62"/>
      <c r="H63" s="62"/>
      <c r="I63" s="62"/>
      <c r="J63" s="62"/>
      <c r="K63" s="62"/>
      <c r="L63" s="62"/>
      <c r="M63" s="62"/>
      <c r="N63" s="62"/>
      <c r="O63" s="62"/>
      <c r="P63" s="62"/>
      <c r="Q63" s="62"/>
      <c r="R63" s="62"/>
      <c r="S63" s="62"/>
      <c r="T63" s="62"/>
      <c r="U63" s="62"/>
      <c r="V63" s="62"/>
      <c r="W63" s="62"/>
      <c r="X63" s="62"/>
      <c r="Y63" s="62"/>
      <c r="Z63" s="62"/>
    </row>
    <row r="64" spans="1:26">
      <c r="A64" s="94" t="str">
        <f>HYPERLINK("https://leetcode.com/problems/reverse-vowels-of-a-string/","Reverse vowels of a string")</f>
        <v>Reverse vowels of a string</v>
      </c>
      <c r="B64" s="95" t="s">
        <v>2500</v>
      </c>
      <c r="C64" s="62"/>
      <c r="D64" s="62"/>
      <c r="E64" s="62"/>
      <c r="F64" s="62"/>
      <c r="G64" s="62"/>
      <c r="H64" s="62"/>
      <c r="I64" s="62"/>
      <c r="J64" s="62"/>
      <c r="K64" s="62"/>
      <c r="L64" s="62"/>
      <c r="M64" s="62"/>
      <c r="N64" s="62"/>
      <c r="O64" s="62"/>
      <c r="P64" s="62"/>
      <c r="Q64" s="62"/>
      <c r="R64" s="62"/>
      <c r="S64" s="62"/>
      <c r="T64" s="62"/>
      <c r="U64" s="62"/>
      <c r="V64" s="62"/>
      <c r="W64" s="62"/>
      <c r="X64" s="62"/>
      <c r="Y64" s="62"/>
      <c r="Z64" s="62"/>
    </row>
    <row r="65" spans="1:26">
      <c r="A65" s="94"/>
      <c r="B65" s="62"/>
      <c r="C65" s="62"/>
      <c r="D65" s="62"/>
      <c r="E65" s="62"/>
      <c r="F65" s="62"/>
      <c r="G65" s="62"/>
      <c r="H65" s="62"/>
      <c r="I65" s="62"/>
      <c r="J65" s="62"/>
      <c r="K65" s="62"/>
      <c r="L65" s="62"/>
      <c r="M65" s="62"/>
      <c r="N65" s="62"/>
      <c r="O65" s="62"/>
      <c r="P65" s="62"/>
      <c r="Q65" s="62"/>
      <c r="R65" s="62"/>
      <c r="S65" s="62"/>
      <c r="T65" s="62"/>
      <c r="U65" s="62"/>
      <c r="V65" s="62"/>
      <c r="W65" s="62"/>
      <c r="X65" s="62"/>
      <c r="Y65" s="62"/>
      <c r="Z65" s="62"/>
    </row>
    <row r="66" spans="1:26">
      <c r="A66" s="242" t="s">
        <v>2557</v>
      </c>
      <c r="B66" s="62"/>
      <c r="C66" s="62"/>
      <c r="D66" s="62"/>
      <c r="E66" s="62"/>
      <c r="F66" s="62"/>
      <c r="G66" s="62"/>
      <c r="H66" s="62"/>
      <c r="I66" s="62"/>
      <c r="J66" s="62"/>
      <c r="K66" s="62"/>
      <c r="L66" s="62"/>
      <c r="M66" s="62"/>
      <c r="N66" s="62"/>
      <c r="O66" s="62"/>
      <c r="P66" s="62"/>
      <c r="Q66" s="62"/>
      <c r="R66" s="62"/>
      <c r="S66" s="62"/>
      <c r="T66" s="62"/>
      <c r="U66" s="62"/>
      <c r="V66" s="62"/>
      <c r="W66" s="62"/>
      <c r="X66" s="62"/>
      <c r="Y66" s="62"/>
      <c r="Z66" s="62"/>
    </row>
    <row r="67" spans="1:26">
      <c r="A67" s="253" t="str">
        <f>HYPERLINK("https://leetcode.com/problems/first-missing-positive/","First missing positive")</f>
        <v>First missing positive</v>
      </c>
      <c r="B67" s="62" t="s">
        <v>2514</v>
      </c>
      <c r="C67" s="62"/>
      <c r="D67" s="62"/>
      <c r="E67" s="62"/>
      <c r="F67" s="62"/>
      <c r="G67" s="62"/>
      <c r="H67" s="62"/>
      <c r="I67" s="62"/>
      <c r="J67" s="62"/>
      <c r="K67" s="62"/>
      <c r="L67" s="62"/>
      <c r="M67" s="62"/>
      <c r="N67" s="62"/>
      <c r="O67" s="62"/>
      <c r="P67" s="62"/>
      <c r="Q67" s="62"/>
      <c r="R67" s="62"/>
      <c r="S67" s="62"/>
      <c r="T67" s="62"/>
      <c r="U67" s="62"/>
      <c r="V67" s="62"/>
      <c r="W67" s="62"/>
      <c r="X67" s="62"/>
      <c r="Y67" s="62"/>
      <c r="Z67" s="62"/>
    </row>
    <row r="68" spans="1:26">
      <c r="A68" s="253" t="str">
        <f>HYPERLINK("https://leetcode.com/problems/rotate-image/","rotate image")</f>
        <v>rotate image</v>
      </c>
      <c r="B68" s="62" t="s">
        <v>2496</v>
      </c>
      <c r="C68" s="62"/>
      <c r="D68" s="62"/>
      <c r="E68" s="62"/>
      <c r="F68" s="62"/>
      <c r="G68" s="62"/>
      <c r="H68" s="62"/>
      <c r="I68" s="62"/>
      <c r="J68" s="62"/>
      <c r="K68" s="62"/>
      <c r="L68" s="62"/>
      <c r="M68" s="62"/>
      <c r="N68" s="62"/>
      <c r="O68" s="62"/>
      <c r="P68" s="62"/>
      <c r="Q68" s="62"/>
      <c r="R68" s="62"/>
      <c r="S68" s="62"/>
      <c r="T68" s="62"/>
      <c r="U68" s="62"/>
      <c r="V68" s="62"/>
      <c r="W68" s="62"/>
      <c r="X68" s="62"/>
      <c r="Y68" s="62"/>
      <c r="Z68" s="62"/>
    </row>
    <row r="69" spans="1:26">
      <c r="A69" s="254" t="s">
        <v>508</v>
      </c>
      <c r="B69" s="95" t="s">
        <v>2558</v>
      </c>
      <c r="C69" s="62"/>
      <c r="D69" s="62"/>
      <c r="E69" s="62"/>
      <c r="F69" s="62"/>
      <c r="G69" s="62"/>
      <c r="H69" s="62"/>
      <c r="I69" s="62"/>
      <c r="J69" s="62"/>
      <c r="K69" s="62"/>
      <c r="L69" s="62"/>
      <c r="M69" s="62"/>
      <c r="N69" s="62"/>
      <c r="O69" s="62"/>
      <c r="P69" s="62"/>
      <c r="Q69" s="62"/>
      <c r="R69" s="62"/>
      <c r="S69" s="62"/>
      <c r="T69" s="62"/>
      <c r="U69" s="62"/>
      <c r="V69" s="62"/>
      <c r="W69" s="62"/>
      <c r="X69" s="62"/>
      <c r="Y69" s="62"/>
      <c r="Z69" s="62"/>
    </row>
    <row r="70" spans="1:26">
      <c r="A70" s="253" t="str">
        <f>HYPERLINK("https://leetcode.com/problems/push-dominoes/","push dominoes")</f>
        <v>push dominoes</v>
      </c>
      <c r="B70" s="62" t="s">
        <v>2499</v>
      </c>
      <c r="C70" s="62"/>
      <c r="D70" s="62"/>
      <c r="E70" s="62"/>
      <c r="F70" s="62"/>
      <c r="G70" s="62"/>
      <c r="H70" s="62"/>
      <c r="I70" s="62"/>
      <c r="J70" s="62"/>
      <c r="K70" s="62"/>
      <c r="L70" s="62"/>
      <c r="M70" s="62"/>
      <c r="N70" s="62"/>
      <c r="O70" s="62"/>
      <c r="P70" s="62"/>
      <c r="Q70" s="62"/>
      <c r="R70" s="62"/>
      <c r="S70" s="62"/>
      <c r="T70" s="62"/>
      <c r="U70" s="62"/>
      <c r="V70" s="62"/>
      <c r="W70" s="62"/>
      <c r="X70" s="62"/>
      <c r="Y70" s="62"/>
      <c r="Z70" s="62"/>
    </row>
    <row r="71" spans="1:26">
      <c r="A71" s="208" t="str">
        <f>HYPERLINK("https://leetcode.com/problems/valid-palindrome-ii/","valid pallindrome 2")</f>
        <v>valid pallindrome 2</v>
      </c>
      <c r="B71" s="243" t="s">
        <v>2513</v>
      </c>
      <c r="C71" s="62"/>
      <c r="D71" s="62"/>
      <c r="E71" s="62"/>
      <c r="F71" s="62"/>
      <c r="G71" s="62"/>
      <c r="H71" s="62"/>
      <c r="I71" s="62"/>
      <c r="J71" s="62"/>
      <c r="K71" s="62"/>
      <c r="L71" s="62"/>
      <c r="M71" s="62"/>
      <c r="N71" s="62"/>
      <c r="O71" s="62"/>
      <c r="P71" s="62"/>
      <c r="Q71" s="62"/>
      <c r="R71" s="62"/>
      <c r="S71" s="62"/>
      <c r="T71" s="62"/>
      <c r="U71" s="62"/>
      <c r="V71" s="62"/>
      <c r="W71" s="62"/>
      <c r="X71" s="62"/>
      <c r="Y71" s="62"/>
      <c r="Z71" s="62"/>
    </row>
    <row r="72" spans="1:26">
      <c r="A72" s="253" t="s">
        <v>2559</v>
      </c>
      <c r="B72" s="62" t="s">
        <v>2560</v>
      </c>
      <c r="C72" s="62"/>
      <c r="D72" s="62"/>
      <c r="E72" s="62"/>
      <c r="F72" s="62"/>
      <c r="G72" s="62"/>
      <c r="H72" s="62"/>
      <c r="I72" s="62"/>
      <c r="J72" s="62"/>
      <c r="K72" s="62"/>
      <c r="L72" s="62"/>
      <c r="M72" s="62"/>
      <c r="N72" s="62"/>
      <c r="O72" s="62"/>
      <c r="P72" s="62"/>
      <c r="Q72" s="62"/>
      <c r="R72" s="62"/>
      <c r="S72" s="62"/>
      <c r="T72" s="62"/>
      <c r="U72" s="62"/>
      <c r="V72" s="62"/>
      <c r="W72" s="62"/>
      <c r="X72" s="62"/>
      <c r="Y72" s="62"/>
      <c r="Z72" s="62"/>
    </row>
    <row r="73" spans="1:26">
      <c r="A73" s="255" t="s">
        <v>2561</v>
      </c>
      <c r="B73" s="95" t="s">
        <v>2562</v>
      </c>
      <c r="C73" s="62"/>
      <c r="D73" s="62"/>
      <c r="E73" s="62"/>
      <c r="F73" s="62"/>
      <c r="G73" s="62"/>
      <c r="H73" s="62"/>
      <c r="I73" s="62"/>
      <c r="J73" s="62"/>
      <c r="K73" s="62"/>
      <c r="L73" s="62"/>
      <c r="M73" s="62"/>
      <c r="N73" s="62"/>
      <c r="O73" s="62"/>
      <c r="P73" s="62"/>
      <c r="Q73" s="62"/>
      <c r="R73" s="62"/>
      <c r="S73" s="62"/>
      <c r="T73" s="62"/>
      <c r="U73" s="62"/>
      <c r="V73" s="62"/>
      <c r="W73" s="62"/>
      <c r="X73" s="62"/>
      <c r="Y73" s="62"/>
      <c r="Z73" s="62"/>
    </row>
    <row r="74" spans="1:26">
      <c r="A74" s="242" t="s">
        <v>2563</v>
      </c>
      <c r="B74" s="62"/>
      <c r="C74" s="62"/>
      <c r="D74" s="62"/>
      <c r="E74" s="62"/>
      <c r="F74" s="62"/>
      <c r="G74" s="62"/>
      <c r="H74" s="62"/>
      <c r="I74" s="62"/>
      <c r="J74" s="62"/>
      <c r="K74" s="62"/>
      <c r="L74" s="62"/>
      <c r="M74" s="62"/>
      <c r="N74" s="62"/>
      <c r="O74" s="62"/>
      <c r="P74" s="62"/>
      <c r="Q74" s="62"/>
      <c r="R74" s="62"/>
      <c r="S74" s="62"/>
      <c r="T74" s="62"/>
      <c r="U74" s="62"/>
      <c r="V74" s="62"/>
      <c r="W74" s="62"/>
      <c r="X74" s="62"/>
      <c r="Y74" s="62"/>
      <c r="Z74" s="62"/>
    </row>
    <row r="75" spans="1:26">
      <c r="A75" s="94" t="s">
        <v>2564</v>
      </c>
      <c r="B75" s="62" t="s">
        <v>2565</v>
      </c>
      <c r="C75" s="62"/>
      <c r="D75" s="62"/>
      <c r="E75" s="62"/>
      <c r="F75" s="62"/>
      <c r="G75" s="62"/>
      <c r="H75" s="62"/>
      <c r="I75" s="62"/>
      <c r="J75" s="62"/>
      <c r="K75" s="62"/>
      <c r="L75" s="62"/>
      <c r="M75" s="62"/>
      <c r="N75" s="62"/>
      <c r="O75" s="62"/>
      <c r="P75" s="62"/>
      <c r="Q75" s="62"/>
      <c r="R75" s="62"/>
      <c r="S75" s="62"/>
      <c r="T75" s="62"/>
      <c r="U75" s="62"/>
      <c r="V75" s="62"/>
      <c r="W75" s="62"/>
      <c r="X75" s="62"/>
      <c r="Y75" s="62"/>
      <c r="Z75" s="62"/>
    </row>
    <row r="76" spans="1:26">
      <c r="A76" s="88" t="str">
        <f>HYPERLINK("https://www.codechef.com/SNCKPE19/problems/BUDDYNIM","Buddy nim")</f>
        <v>Buddy nim</v>
      </c>
      <c r="B76" s="71" t="s">
        <v>2479</v>
      </c>
      <c r="C76" s="62"/>
      <c r="D76" s="62"/>
      <c r="E76" s="62"/>
      <c r="F76" s="62"/>
      <c r="G76" s="62"/>
      <c r="H76" s="62"/>
      <c r="I76" s="62"/>
      <c r="J76" s="62"/>
      <c r="K76" s="62"/>
      <c r="L76" s="62"/>
      <c r="M76" s="62"/>
      <c r="N76" s="62"/>
      <c r="O76" s="62"/>
      <c r="P76" s="62"/>
      <c r="Q76" s="62"/>
      <c r="R76" s="62"/>
      <c r="S76" s="62"/>
      <c r="T76" s="62"/>
      <c r="U76" s="62"/>
      <c r="V76" s="62"/>
      <c r="W76" s="62"/>
      <c r="X76" s="62"/>
      <c r="Y76" s="62"/>
      <c r="Z76" s="62"/>
    </row>
    <row r="77" spans="1:26">
      <c r="A77" s="94" t="s">
        <v>2566</v>
      </c>
      <c r="B77" s="62" t="s">
        <v>2275</v>
      </c>
      <c r="C77" s="62"/>
      <c r="D77" s="62"/>
      <c r="E77" s="62"/>
      <c r="F77" s="62"/>
      <c r="G77" s="62"/>
      <c r="H77" s="62"/>
      <c r="I77" s="62"/>
      <c r="J77" s="62"/>
      <c r="K77" s="62"/>
      <c r="L77" s="62"/>
      <c r="M77" s="62"/>
      <c r="N77" s="62"/>
      <c r="O77" s="62"/>
      <c r="P77" s="62"/>
      <c r="Q77" s="62"/>
      <c r="R77" s="62"/>
      <c r="S77" s="62"/>
      <c r="T77" s="62"/>
      <c r="U77" s="62"/>
      <c r="V77" s="62"/>
      <c r="W77" s="62"/>
      <c r="X77" s="62"/>
      <c r="Y77" s="62"/>
      <c r="Z77" s="62"/>
    </row>
    <row r="78" spans="1:26">
      <c r="A78" s="94" t="s">
        <v>2567</v>
      </c>
      <c r="B78" s="95" t="s">
        <v>2568</v>
      </c>
      <c r="C78" s="62"/>
      <c r="D78" s="62"/>
      <c r="E78" s="62"/>
      <c r="F78" s="62"/>
      <c r="G78" s="62"/>
      <c r="H78" s="62"/>
      <c r="I78" s="62"/>
      <c r="J78" s="62"/>
      <c r="K78" s="62"/>
      <c r="L78" s="62"/>
      <c r="M78" s="62"/>
      <c r="N78" s="62"/>
      <c r="O78" s="62"/>
      <c r="P78" s="62"/>
      <c r="Q78" s="62"/>
      <c r="R78" s="62"/>
      <c r="S78" s="62"/>
      <c r="T78" s="62"/>
      <c r="U78" s="62"/>
      <c r="V78" s="62"/>
      <c r="W78" s="62"/>
      <c r="X78" s="62"/>
      <c r="Y78" s="62"/>
      <c r="Z78" s="62"/>
    </row>
    <row r="79" spans="1:26">
      <c r="A79" s="94" t="s">
        <v>2569</v>
      </c>
      <c r="B79" s="95" t="s">
        <v>2570</v>
      </c>
      <c r="C79" s="62"/>
      <c r="D79" s="62"/>
      <c r="E79" s="62"/>
      <c r="F79" s="62"/>
      <c r="G79" s="62"/>
      <c r="H79" s="62"/>
      <c r="I79" s="62"/>
      <c r="J79" s="62"/>
      <c r="K79" s="62"/>
      <c r="L79" s="62"/>
      <c r="M79" s="62"/>
      <c r="N79" s="62"/>
      <c r="O79" s="62"/>
      <c r="P79" s="62"/>
      <c r="Q79" s="62"/>
      <c r="R79" s="62"/>
      <c r="S79" s="62"/>
      <c r="T79" s="62"/>
      <c r="U79" s="62"/>
      <c r="V79" s="62"/>
      <c r="W79" s="62"/>
      <c r="X79" s="62"/>
      <c r="Y79" s="62"/>
      <c r="Z79" s="62"/>
    </row>
    <row r="80" spans="1:26">
      <c r="A80" s="208" t="str">
        <f>HYPERLINK("https://leetcode.com/problems/maximum-sum-of-two-non-overlapping-subarrays/","max sum of two non overlapping subarrays")</f>
        <v>max sum of two non overlapping subarrays</v>
      </c>
      <c r="B80" s="62" t="s">
        <v>2515</v>
      </c>
      <c r="C80" s="62"/>
      <c r="D80" s="62"/>
      <c r="E80" s="62"/>
      <c r="F80" s="62"/>
      <c r="G80" s="62"/>
      <c r="H80" s="62"/>
      <c r="I80" s="62"/>
      <c r="J80" s="62"/>
      <c r="K80" s="62"/>
      <c r="L80" s="62"/>
      <c r="M80" s="62"/>
      <c r="N80" s="62"/>
      <c r="O80" s="62"/>
      <c r="P80" s="62"/>
      <c r="Q80" s="62"/>
      <c r="R80" s="62"/>
      <c r="S80" s="62"/>
      <c r="T80" s="62"/>
      <c r="U80" s="62"/>
      <c r="V80" s="62"/>
      <c r="W80" s="62"/>
      <c r="X80" s="62"/>
      <c r="Y80" s="62"/>
      <c r="Z80" s="62"/>
    </row>
    <row r="81" spans="1:26">
      <c r="A81" s="256" t="s">
        <v>485</v>
      </c>
      <c r="B81" s="95" t="s">
        <v>2571</v>
      </c>
      <c r="C81" s="62"/>
      <c r="D81" s="62"/>
      <c r="E81" s="62"/>
      <c r="F81" s="62"/>
      <c r="G81" s="62"/>
      <c r="H81" s="62"/>
      <c r="I81" s="62"/>
      <c r="J81" s="62"/>
      <c r="K81" s="62"/>
      <c r="L81" s="62"/>
      <c r="M81" s="62"/>
      <c r="N81" s="62"/>
      <c r="O81" s="62"/>
      <c r="P81" s="62"/>
      <c r="Q81" s="62"/>
      <c r="R81" s="62"/>
      <c r="S81" s="62"/>
      <c r="T81" s="62"/>
      <c r="U81" s="62"/>
      <c r="V81" s="62"/>
      <c r="W81" s="62"/>
      <c r="X81" s="62"/>
      <c r="Y81" s="62"/>
      <c r="Z81" s="62"/>
    </row>
    <row r="82" spans="1:26">
      <c r="A82" s="257" t="s">
        <v>2572</v>
      </c>
      <c r="B82" s="62"/>
      <c r="C82" s="62"/>
      <c r="D82" s="62"/>
      <c r="E82" s="62"/>
      <c r="F82" s="62"/>
      <c r="G82" s="62"/>
      <c r="H82" s="62"/>
      <c r="I82" s="62"/>
      <c r="J82" s="62"/>
      <c r="K82" s="62"/>
      <c r="L82" s="62"/>
      <c r="M82" s="62"/>
      <c r="N82" s="62"/>
      <c r="O82" s="62"/>
      <c r="P82" s="62"/>
      <c r="Q82" s="62"/>
      <c r="R82" s="62"/>
      <c r="S82" s="62"/>
      <c r="T82" s="62"/>
      <c r="U82" s="62"/>
      <c r="V82" s="62"/>
      <c r="W82" s="62"/>
      <c r="X82" s="62"/>
      <c r="Y82" s="62"/>
      <c r="Z82" s="62"/>
    </row>
    <row r="83" spans="1:26">
      <c r="A83" s="242" t="s">
        <v>2573</v>
      </c>
      <c r="B83" s="62"/>
      <c r="C83" s="62"/>
      <c r="D83" s="62"/>
      <c r="E83" s="62"/>
      <c r="F83" s="62"/>
      <c r="G83" s="62"/>
      <c r="H83" s="62"/>
      <c r="I83" s="62"/>
      <c r="J83" s="62"/>
      <c r="K83" s="62"/>
      <c r="L83" s="62"/>
      <c r="M83" s="62"/>
      <c r="N83" s="62"/>
      <c r="O83" s="62"/>
      <c r="P83" s="62"/>
      <c r="Q83" s="62"/>
      <c r="R83" s="62"/>
      <c r="S83" s="62"/>
      <c r="T83" s="62"/>
      <c r="U83" s="62"/>
      <c r="V83" s="62"/>
      <c r="W83" s="62"/>
      <c r="X83" s="62"/>
      <c r="Y83" s="62"/>
      <c r="Z83" s="62"/>
    </row>
    <row r="84" spans="1:26">
      <c r="A84" s="132" t="s">
        <v>2435</v>
      </c>
      <c r="B84" s="243" t="s">
        <v>2436</v>
      </c>
      <c r="C84" s="62"/>
      <c r="D84" s="62"/>
      <c r="E84" s="62"/>
      <c r="F84" s="62"/>
      <c r="G84" s="62"/>
      <c r="H84" s="62"/>
      <c r="I84" s="62"/>
      <c r="J84" s="62"/>
      <c r="K84" s="62"/>
      <c r="L84" s="62"/>
      <c r="M84" s="62"/>
      <c r="N84" s="62"/>
      <c r="O84" s="62"/>
      <c r="P84" s="62"/>
      <c r="Q84" s="62"/>
      <c r="R84" s="62"/>
      <c r="S84" s="62"/>
      <c r="T84" s="62"/>
      <c r="U84" s="62"/>
      <c r="V84" s="62"/>
      <c r="W84" s="62"/>
      <c r="X84" s="62"/>
      <c r="Y84" s="62"/>
      <c r="Z84" s="62"/>
    </row>
    <row r="85" spans="1:26">
      <c r="A85" s="94" t="s">
        <v>2437</v>
      </c>
      <c r="B85" s="243" t="s">
        <v>2438</v>
      </c>
      <c r="C85" s="62"/>
      <c r="D85" s="62"/>
      <c r="E85" s="62"/>
      <c r="F85" s="62"/>
      <c r="G85" s="62"/>
      <c r="H85" s="62"/>
      <c r="I85" s="62"/>
      <c r="J85" s="62"/>
      <c r="K85" s="62"/>
      <c r="L85" s="62"/>
      <c r="M85" s="62"/>
      <c r="N85" s="62"/>
      <c r="O85" s="62"/>
      <c r="P85" s="62"/>
      <c r="Q85" s="62"/>
      <c r="R85" s="62"/>
      <c r="S85" s="62"/>
      <c r="T85" s="62"/>
      <c r="U85" s="62"/>
      <c r="V85" s="62"/>
      <c r="W85" s="62"/>
      <c r="X85" s="62"/>
      <c r="Y85" s="62"/>
      <c r="Z85" s="62"/>
    </row>
    <row r="86" spans="1:26">
      <c r="A86" s="132" t="str">
        <f>HYPERLINK("https://www.codechef.com/COOK103B/problems/MAXREMOV","Max range query")</f>
        <v>Max range query</v>
      </c>
      <c r="B86" s="243"/>
      <c r="C86" s="62"/>
      <c r="D86" s="62"/>
      <c r="E86" s="62"/>
      <c r="F86" s="62"/>
      <c r="G86" s="62"/>
      <c r="H86" s="62"/>
      <c r="I86" s="62"/>
      <c r="J86" s="62"/>
      <c r="K86" s="62"/>
      <c r="L86" s="62"/>
      <c r="M86" s="62"/>
      <c r="N86" s="62"/>
      <c r="O86" s="62"/>
      <c r="P86" s="62"/>
      <c r="Q86" s="62"/>
      <c r="R86" s="62"/>
      <c r="S86" s="62"/>
      <c r="T86" s="62"/>
      <c r="U86" s="62"/>
      <c r="V86" s="62"/>
      <c r="W86" s="62"/>
      <c r="X86" s="62"/>
      <c r="Y86" s="62"/>
      <c r="Z86" s="62"/>
    </row>
    <row r="87" spans="1:26">
      <c r="A87" s="132" t="s">
        <v>2443</v>
      </c>
      <c r="B87" s="243" t="s">
        <v>2444</v>
      </c>
      <c r="C87" s="62"/>
      <c r="D87" s="62"/>
      <c r="E87" s="62"/>
      <c r="F87" s="62"/>
      <c r="G87" s="62"/>
      <c r="H87" s="62"/>
      <c r="I87" s="62"/>
      <c r="J87" s="62"/>
      <c r="K87" s="62"/>
      <c r="L87" s="62"/>
      <c r="M87" s="62"/>
      <c r="N87" s="62"/>
      <c r="O87" s="62"/>
      <c r="P87" s="62"/>
      <c r="Q87" s="62"/>
      <c r="R87" s="62"/>
      <c r="S87" s="62"/>
      <c r="T87" s="62"/>
      <c r="U87" s="62"/>
      <c r="V87" s="62"/>
      <c r="W87" s="62"/>
      <c r="X87" s="62"/>
      <c r="Y87" s="62"/>
      <c r="Z87" s="62"/>
    </row>
    <row r="88" spans="1:26">
      <c r="A88" s="132" t="s">
        <v>199</v>
      </c>
      <c r="B88" s="243" t="s">
        <v>2445</v>
      </c>
      <c r="C88" s="62"/>
      <c r="D88" s="62"/>
      <c r="E88" s="62"/>
      <c r="F88" s="62"/>
      <c r="G88" s="62"/>
      <c r="H88" s="62"/>
      <c r="I88" s="62"/>
      <c r="J88" s="62"/>
      <c r="K88" s="62"/>
      <c r="L88" s="62"/>
      <c r="M88" s="62"/>
      <c r="N88" s="62"/>
      <c r="O88" s="62"/>
      <c r="P88" s="62"/>
      <c r="Q88" s="62"/>
      <c r="R88" s="62"/>
      <c r="S88" s="62"/>
      <c r="T88" s="62"/>
      <c r="U88" s="62"/>
      <c r="V88" s="62"/>
      <c r="W88" s="62"/>
      <c r="X88" s="62"/>
      <c r="Y88" s="62"/>
      <c r="Z88" s="62"/>
    </row>
    <row r="89" spans="1:26">
      <c r="A89" s="62"/>
      <c r="B89" s="62"/>
      <c r="C89" s="62"/>
      <c r="D89" s="62"/>
      <c r="E89" s="62"/>
      <c r="F89" s="62"/>
      <c r="G89" s="62"/>
      <c r="H89" s="62"/>
      <c r="I89" s="62"/>
      <c r="J89" s="62"/>
      <c r="K89" s="62"/>
      <c r="L89" s="62"/>
      <c r="M89" s="62"/>
      <c r="N89" s="62"/>
      <c r="O89" s="62"/>
      <c r="P89" s="62"/>
      <c r="Q89" s="62"/>
      <c r="R89" s="62"/>
      <c r="S89" s="62"/>
      <c r="T89" s="62"/>
      <c r="U89" s="62"/>
      <c r="V89" s="62"/>
      <c r="W89" s="62"/>
      <c r="X89" s="62"/>
      <c r="Y89" s="62"/>
      <c r="Z89" s="62"/>
    </row>
    <row r="90" spans="1:26" ht="18.75">
      <c r="A90" s="241" t="s">
        <v>346</v>
      </c>
      <c r="B90" s="223"/>
      <c r="C90" s="223"/>
      <c r="D90" s="223"/>
      <c r="E90" s="223"/>
      <c r="F90" s="223"/>
      <c r="G90" s="223"/>
      <c r="H90" s="223"/>
      <c r="I90" s="223"/>
      <c r="J90" s="223"/>
      <c r="K90" s="223"/>
      <c r="L90" s="223"/>
      <c r="M90" s="223"/>
      <c r="N90" s="223"/>
      <c r="O90" s="223"/>
      <c r="P90" s="223"/>
      <c r="Q90" s="223"/>
      <c r="R90" s="223"/>
      <c r="S90" s="223"/>
      <c r="T90" s="223"/>
      <c r="U90" s="223"/>
      <c r="V90" s="223"/>
      <c r="W90" s="223"/>
      <c r="X90" s="223"/>
      <c r="Y90" s="223"/>
      <c r="Z90" s="223"/>
    </row>
    <row r="91" spans="1:26">
      <c r="A91" s="242" t="s">
        <v>2574</v>
      </c>
      <c r="B91" s="252"/>
      <c r="C91" s="252"/>
      <c r="D91" s="252"/>
      <c r="E91" s="252"/>
      <c r="F91" s="252"/>
      <c r="G91" s="252"/>
      <c r="H91" s="252"/>
      <c r="I91" s="252"/>
      <c r="J91" s="252"/>
      <c r="K91" s="252"/>
      <c r="L91" s="252"/>
      <c r="M91" s="252"/>
      <c r="N91" s="252"/>
      <c r="O91" s="252"/>
      <c r="P91" s="252"/>
      <c r="Q91" s="252"/>
      <c r="R91" s="252"/>
      <c r="S91" s="252"/>
      <c r="T91" s="252"/>
      <c r="U91" s="252"/>
      <c r="V91" s="252"/>
      <c r="W91" s="252"/>
      <c r="X91" s="252"/>
      <c r="Y91" s="252"/>
      <c r="Z91" s="252"/>
    </row>
    <row r="92" spans="1:26" ht="15.75">
      <c r="A92" s="258" t="s">
        <v>512</v>
      </c>
      <c r="B92" s="252"/>
      <c r="C92" s="252"/>
      <c r="D92" s="252"/>
      <c r="E92" s="252"/>
      <c r="F92" s="252"/>
      <c r="G92" s="252"/>
      <c r="H92" s="252"/>
      <c r="I92" s="252"/>
      <c r="J92" s="252"/>
      <c r="K92" s="252"/>
      <c r="L92" s="252"/>
      <c r="M92" s="252"/>
      <c r="N92" s="252"/>
      <c r="O92" s="252"/>
      <c r="P92" s="252"/>
      <c r="Q92" s="252"/>
      <c r="R92" s="252"/>
      <c r="S92" s="252"/>
      <c r="T92" s="252"/>
      <c r="U92" s="252"/>
      <c r="V92" s="252"/>
      <c r="W92" s="252"/>
      <c r="X92" s="252"/>
      <c r="Y92" s="252"/>
      <c r="Z92" s="252"/>
    </row>
    <row r="93" spans="1:26" ht="15.75">
      <c r="A93" s="259" t="s">
        <v>513</v>
      </c>
      <c r="B93" s="252"/>
      <c r="C93" s="252"/>
      <c r="D93" s="252"/>
      <c r="E93" s="252"/>
      <c r="F93" s="252"/>
      <c r="G93" s="252"/>
      <c r="H93" s="252"/>
      <c r="I93" s="252"/>
      <c r="J93" s="252"/>
      <c r="K93" s="252"/>
      <c r="L93" s="252"/>
      <c r="M93" s="252"/>
      <c r="N93" s="252"/>
      <c r="O93" s="252"/>
      <c r="P93" s="252"/>
      <c r="Q93" s="252"/>
      <c r="R93" s="252"/>
      <c r="S93" s="252"/>
      <c r="T93" s="252"/>
      <c r="U93" s="252"/>
      <c r="V93" s="252"/>
      <c r="W93" s="252"/>
      <c r="X93" s="252"/>
      <c r="Y93" s="252"/>
      <c r="Z93" s="252"/>
    </row>
    <row r="94" spans="1:26">
      <c r="A94" s="260" t="s">
        <v>514</v>
      </c>
      <c r="B94" s="252"/>
      <c r="C94" s="252"/>
      <c r="D94" s="252"/>
      <c r="E94" s="252"/>
      <c r="F94" s="252"/>
      <c r="G94" s="252"/>
      <c r="H94" s="252"/>
      <c r="I94" s="252"/>
      <c r="J94" s="252"/>
      <c r="K94" s="252"/>
      <c r="L94" s="252"/>
      <c r="M94" s="252"/>
      <c r="N94" s="252"/>
      <c r="O94" s="252"/>
      <c r="P94" s="252"/>
      <c r="Q94" s="252"/>
      <c r="R94" s="252"/>
      <c r="S94" s="252"/>
      <c r="T94" s="252"/>
      <c r="U94" s="252"/>
      <c r="V94" s="252"/>
      <c r="W94" s="252"/>
      <c r="X94" s="252"/>
      <c r="Y94" s="252"/>
      <c r="Z94" s="252"/>
    </row>
    <row r="95" spans="1:26">
      <c r="A95" s="261" t="s">
        <v>515</v>
      </c>
      <c r="B95" s="252"/>
      <c r="C95" s="252"/>
      <c r="D95" s="252"/>
      <c r="E95" s="252"/>
      <c r="F95" s="252"/>
      <c r="G95" s="252"/>
      <c r="H95" s="252"/>
      <c r="I95" s="252"/>
      <c r="J95" s="252"/>
      <c r="K95" s="252"/>
      <c r="L95" s="252"/>
      <c r="M95" s="252"/>
      <c r="N95" s="252"/>
      <c r="O95" s="252"/>
      <c r="P95" s="252"/>
      <c r="Q95" s="252"/>
      <c r="R95" s="252"/>
      <c r="S95" s="252"/>
      <c r="T95" s="252"/>
      <c r="U95" s="252"/>
      <c r="V95" s="252"/>
      <c r="W95" s="252"/>
      <c r="X95" s="252"/>
      <c r="Y95" s="252"/>
      <c r="Z95" s="252"/>
    </row>
    <row r="96" spans="1:26">
      <c r="A96" s="261" t="s">
        <v>516</v>
      </c>
      <c r="B96" s="252"/>
      <c r="C96" s="252"/>
      <c r="D96" s="252"/>
      <c r="E96" s="252"/>
      <c r="F96" s="252"/>
      <c r="G96" s="252"/>
      <c r="H96" s="252"/>
      <c r="I96" s="252"/>
      <c r="J96" s="252"/>
      <c r="K96" s="252"/>
      <c r="L96" s="252"/>
      <c r="M96" s="252"/>
      <c r="N96" s="252"/>
      <c r="O96" s="252"/>
      <c r="P96" s="252"/>
      <c r="Q96" s="252"/>
      <c r="R96" s="252"/>
      <c r="S96" s="252"/>
      <c r="T96" s="252"/>
      <c r="U96" s="252"/>
      <c r="V96" s="252"/>
      <c r="W96" s="252"/>
      <c r="X96" s="252"/>
      <c r="Y96" s="252"/>
      <c r="Z96" s="252"/>
    </row>
    <row r="97" spans="1:26">
      <c r="A97" s="249" t="s">
        <v>2575</v>
      </c>
      <c r="B97" s="252"/>
      <c r="C97" s="252"/>
      <c r="D97" s="252"/>
      <c r="E97" s="252"/>
      <c r="F97" s="252"/>
      <c r="G97" s="252"/>
      <c r="H97" s="252"/>
      <c r="I97" s="252"/>
      <c r="J97" s="252"/>
      <c r="K97" s="252"/>
      <c r="L97" s="252"/>
      <c r="M97" s="252"/>
      <c r="N97" s="252"/>
      <c r="O97" s="252"/>
      <c r="P97" s="252"/>
      <c r="Q97" s="252"/>
      <c r="R97" s="252"/>
      <c r="S97" s="252"/>
      <c r="T97" s="252"/>
      <c r="U97" s="252"/>
      <c r="V97" s="252"/>
      <c r="W97" s="252"/>
      <c r="X97" s="252"/>
      <c r="Y97" s="252"/>
      <c r="Z97" s="252"/>
    </row>
    <row r="98" spans="1:26" ht="15.75">
      <c r="A98" s="259" t="s">
        <v>518</v>
      </c>
      <c r="B98" s="252"/>
      <c r="C98" s="252"/>
      <c r="D98" s="252"/>
      <c r="E98" s="252"/>
      <c r="F98" s="252"/>
      <c r="G98" s="252"/>
      <c r="H98" s="252"/>
      <c r="I98" s="252"/>
      <c r="J98" s="252"/>
      <c r="K98" s="252"/>
      <c r="L98" s="252"/>
      <c r="M98" s="252"/>
      <c r="N98" s="252"/>
      <c r="O98" s="252"/>
      <c r="P98" s="252"/>
      <c r="Q98" s="252"/>
      <c r="R98" s="252"/>
      <c r="S98" s="252"/>
      <c r="T98" s="252"/>
      <c r="U98" s="252"/>
      <c r="V98" s="252"/>
      <c r="W98" s="252"/>
      <c r="X98" s="252"/>
      <c r="Y98" s="252"/>
      <c r="Z98" s="252"/>
    </row>
    <row r="99" spans="1:26">
      <c r="A99" s="260" t="s">
        <v>519</v>
      </c>
      <c r="B99" s="252"/>
      <c r="C99" s="252"/>
      <c r="D99" s="252"/>
      <c r="E99" s="252"/>
      <c r="F99" s="252"/>
      <c r="G99" s="252"/>
      <c r="H99" s="252"/>
      <c r="I99" s="252"/>
      <c r="J99" s="252"/>
      <c r="K99" s="252"/>
      <c r="L99" s="252"/>
      <c r="M99" s="252"/>
      <c r="N99" s="252"/>
      <c r="O99" s="252"/>
      <c r="P99" s="252"/>
      <c r="Q99" s="252"/>
      <c r="R99" s="252"/>
      <c r="S99" s="252"/>
      <c r="T99" s="252"/>
      <c r="U99" s="252"/>
      <c r="V99" s="252"/>
      <c r="W99" s="252"/>
      <c r="X99" s="252"/>
      <c r="Y99" s="252"/>
      <c r="Z99" s="252"/>
    </row>
    <row r="100" spans="1:26">
      <c r="A100" s="261" t="s">
        <v>520</v>
      </c>
      <c r="B100" s="252"/>
      <c r="C100" s="252"/>
      <c r="D100" s="252"/>
      <c r="E100" s="252"/>
      <c r="F100" s="252"/>
      <c r="G100" s="252"/>
      <c r="H100" s="252"/>
      <c r="I100" s="252"/>
      <c r="J100" s="252"/>
      <c r="K100" s="252"/>
      <c r="L100" s="252"/>
      <c r="M100" s="252"/>
      <c r="N100" s="252"/>
      <c r="O100" s="252"/>
      <c r="P100" s="252"/>
      <c r="Q100" s="252"/>
      <c r="R100" s="252"/>
      <c r="S100" s="252"/>
      <c r="T100" s="252"/>
      <c r="U100" s="252"/>
      <c r="V100" s="252"/>
      <c r="W100" s="252"/>
      <c r="X100" s="252"/>
      <c r="Y100" s="252"/>
      <c r="Z100" s="252"/>
    </row>
    <row r="101" spans="1:26">
      <c r="A101" s="261" t="s">
        <v>521</v>
      </c>
      <c r="B101" s="252"/>
      <c r="C101" s="252"/>
      <c r="D101" s="252"/>
      <c r="E101" s="252"/>
      <c r="F101" s="252"/>
      <c r="G101" s="252"/>
      <c r="H101" s="252"/>
      <c r="I101" s="252"/>
      <c r="J101" s="252"/>
      <c r="K101" s="252"/>
      <c r="L101" s="252"/>
      <c r="M101" s="252"/>
      <c r="N101" s="252"/>
      <c r="O101" s="252"/>
      <c r="P101" s="252"/>
      <c r="Q101" s="252"/>
      <c r="R101" s="252"/>
      <c r="S101" s="252"/>
      <c r="T101" s="252"/>
      <c r="U101" s="252"/>
      <c r="V101" s="252"/>
      <c r="W101" s="252"/>
      <c r="X101" s="252"/>
      <c r="Y101" s="252"/>
      <c r="Z101" s="252"/>
    </row>
    <row r="102" spans="1:26">
      <c r="A102" s="62"/>
      <c r="B102" s="62"/>
      <c r="C102" s="62"/>
      <c r="D102" s="62"/>
      <c r="E102" s="62"/>
      <c r="F102" s="62"/>
      <c r="G102" s="62"/>
      <c r="H102" s="62"/>
      <c r="I102" s="62"/>
      <c r="J102" s="62"/>
      <c r="K102" s="62"/>
      <c r="L102" s="62"/>
      <c r="M102" s="62"/>
      <c r="N102" s="62"/>
      <c r="O102" s="62"/>
      <c r="P102" s="62"/>
      <c r="Q102" s="62"/>
      <c r="R102" s="62"/>
      <c r="S102" s="62"/>
      <c r="T102" s="62"/>
      <c r="U102" s="62"/>
      <c r="V102" s="62"/>
      <c r="W102" s="62"/>
      <c r="X102" s="62"/>
      <c r="Y102" s="62"/>
      <c r="Z102" s="62"/>
    </row>
    <row r="103" spans="1:26" ht="18.75">
      <c r="A103" s="241" t="s">
        <v>2576</v>
      </c>
      <c r="B103" s="223"/>
      <c r="C103" s="223"/>
      <c r="D103" s="223"/>
      <c r="E103" s="223"/>
      <c r="F103" s="223"/>
      <c r="G103" s="223"/>
      <c r="H103" s="223"/>
      <c r="I103" s="223"/>
      <c r="J103" s="223"/>
      <c r="K103" s="223"/>
      <c r="L103" s="223"/>
      <c r="M103" s="223"/>
      <c r="N103" s="223"/>
      <c r="O103" s="223"/>
      <c r="P103" s="223"/>
      <c r="Q103" s="223"/>
      <c r="R103" s="223"/>
      <c r="S103" s="223"/>
      <c r="T103" s="223"/>
      <c r="U103" s="223"/>
      <c r="V103" s="223"/>
      <c r="W103" s="223"/>
      <c r="X103" s="223"/>
      <c r="Y103" s="223"/>
      <c r="Z103" s="223"/>
    </row>
    <row r="104" spans="1:26">
      <c r="A104" s="242" t="s">
        <v>2577</v>
      </c>
      <c r="B104" s="62"/>
      <c r="C104" s="62"/>
      <c r="D104" s="62"/>
      <c r="E104" s="62"/>
      <c r="F104" s="62"/>
      <c r="G104" s="62"/>
      <c r="H104" s="62"/>
      <c r="I104" s="62"/>
      <c r="J104" s="62"/>
      <c r="K104" s="62"/>
      <c r="L104" s="62"/>
      <c r="M104" s="62"/>
      <c r="N104" s="62"/>
      <c r="O104" s="62"/>
      <c r="P104" s="62"/>
      <c r="Q104" s="62"/>
      <c r="R104" s="62"/>
      <c r="S104" s="62"/>
      <c r="T104" s="62"/>
      <c r="U104" s="62"/>
      <c r="V104" s="62"/>
      <c r="W104" s="62"/>
      <c r="X104" s="62"/>
      <c r="Y104" s="62"/>
      <c r="Z104" s="62"/>
    </row>
    <row r="105" spans="1:26">
      <c r="A105" s="62" t="s">
        <v>31</v>
      </c>
      <c r="B105" s="62"/>
      <c r="C105" s="62"/>
      <c r="D105" s="62"/>
      <c r="E105" s="62"/>
      <c r="F105" s="62"/>
      <c r="G105" s="62"/>
      <c r="H105" s="62"/>
      <c r="I105" s="62"/>
      <c r="J105" s="62"/>
      <c r="K105" s="62"/>
      <c r="L105" s="62"/>
      <c r="M105" s="62"/>
      <c r="N105" s="62"/>
      <c r="O105" s="62"/>
      <c r="P105" s="62"/>
      <c r="Q105" s="62"/>
      <c r="R105" s="62"/>
      <c r="S105" s="62"/>
      <c r="T105" s="62"/>
      <c r="U105" s="62"/>
      <c r="V105" s="62"/>
      <c r="W105" s="62"/>
      <c r="X105" s="62"/>
      <c r="Y105" s="62"/>
      <c r="Z105" s="62"/>
    </row>
    <row r="106" spans="1:26">
      <c r="A106" s="94" t="str">
        <f>HYPERLINK("https://leetcode.com/problems/median-of-two-sorted-arrays/","median of two sorted array")</f>
        <v>median of two sorted array</v>
      </c>
      <c r="B106" s="62" t="s">
        <v>2299</v>
      </c>
      <c r="C106" s="62"/>
      <c r="D106" s="62"/>
      <c r="E106" s="62"/>
      <c r="F106" s="62"/>
      <c r="G106" s="62"/>
      <c r="H106" s="62"/>
      <c r="I106" s="62"/>
      <c r="J106" s="62"/>
      <c r="K106" s="62"/>
      <c r="L106" s="62"/>
      <c r="M106" s="62"/>
      <c r="N106" s="62"/>
      <c r="O106" s="62"/>
      <c r="P106" s="62"/>
      <c r="Q106" s="62"/>
      <c r="R106" s="62"/>
      <c r="S106" s="62"/>
      <c r="T106" s="62"/>
      <c r="U106" s="62"/>
      <c r="V106" s="62"/>
      <c r="W106" s="62"/>
      <c r="X106" s="62"/>
      <c r="Y106" s="62"/>
      <c r="Z106" s="62"/>
    </row>
    <row r="107" spans="1:26">
      <c r="A107" s="253" t="str">
        <f>HYPERLINK("https://leetcode.com/problems/capacity-to-ship-packages-within-d-days/","capacity to ship within D days")</f>
        <v>capacity to ship within D days</v>
      </c>
      <c r="B107" s="62" t="s">
        <v>2300</v>
      </c>
      <c r="C107" s="62"/>
      <c r="D107" s="62"/>
      <c r="E107" s="62"/>
      <c r="F107" s="62"/>
      <c r="G107" s="62"/>
      <c r="H107" s="62"/>
      <c r="I107" s="62"/>
      <c r="J107" s="62"/>
      <c r="K107" s="62"/>
      <c r="L107" s="62"/>
      <c r="M107" s="62"/>
      <c r="N107" s="62"/>
      <c r="O107" s="62"/>
      <c r="P107" s="62"/>
      <c r="Q107" s="62"/>
      <c r="R107" s="62"/>
      <c r="S107" s="62"/>
      <c r="T107" s="62"/>
      <c r="U107" s="62"/>
      <c r="V107" s="62"/>
      <c r="W107" s="62"/>
      <c r="X107" s="62"/>
      <c r="Y107" s="62"/>
      <c r="Z107" s="62"/>
    </row>
    <row r="108" spans="1:26">
      <c r="A108" s="208" t="str">
        <f>HYPERLINK("https://leetcode.com/problems/koko-eating-bananas/","koko eating bananas")</f>
        <v>koko eating bananas</v>
      </c>
      <c r="B108" s="62" t="s">
        <v>2303</v>
      </c>
      <c r="C108" s="62"/>
      <c r="D108" s="62"/>
      <c r="E108" s="62"/>
      <c r="F108" s="62"/>
      <c r="G108" s="62"/>
      <c r="H108" s="62"/>
      <c r="I108" s="62"/>
      <c r="J108" s="62"/>
      <c r="K108" s="62"/>
      <c r="L108" s="62"/>
      <c r="M108" s="62"/>
      <c r="N108" s="62"/>
      <c r="O108" s="62"/>
      <c r="P108" s="62"/>
      <c r="Q108" s="62"/>
      <c r="R108" s="62"/>
      <c r="S108" s="62"/>
      <c r="T108" s="62"/>
      <c r="U108" s="62"/>
      <c r="V108" s="62"/>
      <c r="W108" s="62"/>
      <c r="X108" s="62"/>
      <c r="Y108" s="62"/>
      <c r="Z108" s="62"/>
    </row>
    <row r="109" spans="1:26">
      <c r="A109" s="132" t="str">
        <f>HYPERLINK("https://leetcode.com/problems/find-the-smallest-divisor-given-a-threshold/","smallest divisor given a threshold")</f>
        <v>smallest divisor given a threshold</v>
      </c>
      <c r="B109" s="62" t="s">
        <v>2305</v>
      </c>
      <c r="C109" s="62"/>
      <c r="D109" s="62"/>
      <c r="E109" s="62"/>
      <c r="F109" s="62"/>
      <c r="G109" s="62"/>
      <c r="H109" s="62"/>
      <c r="I109" s="62"/>
      <c r="J109" s="62"/>
      <c r="K109" s="62"/>
      <c r="L109" s="62"/>
      <c r="M109" s="62"/>
      <c r="N109" s="62"/>
      <c r="O109" s="62"/>
      <c r="P109" s="62"/>
      <c r="Q109" s="62"/>
      <c r="R109" s="62"/>
      <c r="S109" s="62"/>
      <c r="T109" s="62"/>
      <c r="U109" s="62"/>
      <c r="V109" s="62"/>
      <c r="W109" s="62"/>
      <c r="X109" s="62"/>
      <c r="Y109" s="62"/>
      <c r="Z109" s="62"/>
    </row>
    <row r="110" spans="1:26">
      <c r="A110" s="94" t="s">
        <v>2306</v>
      </c>
      <c r="B110" s="62" t="s">
        <v>2307</v>
      </c>
      <c r="C110" s="62"/>
      <c r="D110" s="62"/>
      <c r="E110" s="62"/>
      <c r="F110" s="62"/>
      <c r="G110" s="62"/>
      <c r="H110" s="62"/>
      <c r="I110" s="62"/>
      <c r="J110" s="62"/>
      <c r="K110" s="62"/>
      <c r="L110" s="62"/>
      <c r="M110" s="62"/>
      <c r="N110" s="62"/>
      <c r="O110" s="62"/>
      <c r="P110" s="62"/>
      <c r="Q110" s="62"/>
      <c r="R110" s="62"/>
      <c r="S110" s="62"/>
      <c r="T110" s="62"/>
      <c r="U110" s="62"/>
      <c r="V110" s="62"/>
      <c r="W110" s="62"/>
      <c r="X110" s="62"/>
      <c r="Y110" s="62"/>
      <c r="Z110" s="62"/>
    </row>
    <row r="111" spans="1:26">
      <c r="A111" s="132" t="str">
        <f>HYPERLINK("https://leetcode.com/problems/split-array-largest-sum/","split array largest sum")</f>
        <v>split array largest sum</v>
      </c>
      <c r="B111" s="62" t="s">
        <v>2301</v>
      </c>
      <c r="C111" s="62"/>
      <c r="D111" s="62"/>
      <c r="E111" s="62"/>
      <c r="F111" s="62"/>
      <c r="G111" s="62"/>
      <c r="H111" s="62"/>
      <c r="I111" s="62"/>
      <c r="J111" s="62"/>
      <c r="K111" s="62"/>
      <c r="L111" s="62"/>
      <c r="M111" s="62"/>
      <c r="N111" s="62"/>
      <c r="O111" s="62"/>
      <c r="P111" s="62"/>
      <c r="Q111" s="62"/>
      <c r="R111" s="62"/>
      <c r="S111" s="62"/>
      <c r="T111" s="62"/>
      <c r="U111" s="62"/>
      <c r="V111" s="62"/>
      <c r="W111" s="62"/>
      <c r="X111" s="62"/>
      <c r="Y111" s="62"/>
      <c r="Z111" s="62"/>
    </row>
    <row r="112" spans="1:26">
      <c r="A112" s="242" t="s">
        <v>2578</v>
      </c>
      <c r="B112" s="62"/>
      <c r="C112" s="62"/>
      <c r="D112" s="62"/>
      <c r="E112" s="62"/>
      <c r="F112" s="62"/>
      <c r="G112" s="62"/>
      <c r="H112" s="62"/>
      <c r="I112" s="62"/>
      <c r="J112" s="62"/>
      <c r="K112" s="62"/>
      <c r="L112" s="62"/>
      <c r="M112" s="62"/>
      <c r="N112" s="62"/>
      <c r="O112" s="62"/>
      <c r="P112" s="62"/>
      <c r="Q112" s="62"/>
      <c r="R112" s="62"/>
      <c r="S112" s="62"/>
      <c r="T112" s="62"/>
      <c r="U112" s="62"/>
      <c r="V112" s="62"/>
      <c r="W112" s="62"/>
      <c r="X112" s="62"/>
      <c r="Y112" s="62"/>
      <c r="Z112" s="62"/>
    </row>
    <row r="113" spans="1:26">
      <c r="A113" s="94" t="s">
        <v>2579</v>
      </c>
      <c r="B113" s="62" t="s">
        <v>2579</v>
      </c>
      <c r="C113" s="62"/>
      <c r="D113" s="62"/>
      <c r="E113" s="62"/>
      <c r="F113" s="62"/>
      <c r="G113" s="62"/>
      <c r="H113" s="62"/>
      <c r="I113" s="62"/>
      <c r="J113" s="62"/>
      <c r="K113" s="62"/>
      <c r="L113" s="62"/>
      <c r="M113" s="62"/>
      <c r="N113" s="62"/>
      <c r="O113" s="62"/>
      <c r="P113" s="62"/>
      <c r="Q113" s="62"/>
      <c r="R113" s="62"/>
      <c r="S113" s="62"/>
      <c r="T113" s="62"/>
      <c r="U113" s="62"/>
      <c r="V113" s="62"/>
      <c r="W113" s="62"/>
      <c r="X113" s="62"/>
      <c r="Y113" s="62"/>
      <c r="Z113" s="62"/>
    </row>
    <row r="114" spans="1:26">
      <c r="A114" s="94" t="str">
        <f>HYPERLINK("https://leetcode.com/problems/k-th-smallest-prime-fraction/","Kth smallest prime fraction")</f>
        <v>Kth smallest prime fraction</v>
      </c>
      <c r="B114" s="62" t="s">
        <v>2274</v>
      </c>
      <c r="C114" s="62"/>
      <c r="D114" s="62"/>
      <c r="E114" s="62"/>
      <c r="F114" s="62"/>
      <c r="G114" s="62"/>
      <c r="H114" s="62"/>
      <c r="I114" s="62"/>
      <c r="J114" s="62"/>
      <c r="K114" s="62"/>
      <c r="L114" s="62"/>
      <c r="M114" s="62"/>
      <c r="N114" s="62"/>
      <c r="O114" s="62"/>
      <c r="P114" s="62"/>
      <c r="Q114" s="62"/>
      <c r="R114" s="62"/>
      <c r="S114" s="62"/>
      <c r="T114" s="62"/>
      <c r="U114" s="62"/>
      <c r="V114" s="62"/>
      <c r="W114" s="62"/>
      <c r="X114" s="62"/>
      <c r="Y114" s="62"/>
      <c r="Z114" s="62"/>
    </row>
    <row r="115" spans="1:26">
      <c r="A115" s="94" t="str">
        <f>HYPERLINK("https://leetcode.com/problems/search-in-rotated-sorted-array/","search in rotated sorted array")</f>
        <v>search in rotated sorted array</v>
      </c>
      <c r="B115" s="62" t="s">
        <v>2312</v>
      </c>
      <c r="C115" s="62"/>
      <c r="D115" s="62"/>
      <c r="E115" s="62"/>
      <c r="F115" s="62"/>
      <c r="G115" s="62"/>
      <c r="H115" s="62"/>
      <c r="I115" s="62"/>
      <c r="J115" s="62"/>
      <c r="K115" s="62"/>
      <c r="L115" s="62"/>
      <c r="M115" s="62"/>
      <c r="N115" s="62"/>
      <c r="O115" s="62"/>
      <c r="P115" s="62"/>
      <c r="Q115" s="62"/>
      <c r="R115" s="62"/>
      <c r="S115" s="62"/>
      <c r="T115" s="62"/>
      <c r="U115" s="62"/>
      <c r="V115" s="62"/>
      <c r="W115" s="62"/>
      <c r="X115" s="62"/>
      <c r="Y115" s="62"/>
      <c r="Z115" s="62"/>
    </row>
    <row r="116" spans="1:26">
      <c r="A116" s="94" t="s">
        <v>2580</v>
      </c>
      <c r="B116" s="95" t="s">
        <v>2581</v>
      </c>
      <c r="C116" s="62"/>
      <c r="D116" s="62"/>
      <c r="E116" s="62"/>
      <c r="F116" s="62"/>
      <c r="G116" s="62"/>
      <c r="H116" s="62"/>
      <c r="I116" s="62"/>
      <c r="J116" s="62"/>
      <c r="K116" s="62"/>
      <c r="L116" s="62"/>
      <c r="M116" s="62"/>
      <c r="N116" s="62"/>
      <c r="O116" s="62"/>
      <c r="P116" s="62"/>
      <c r="Q116" s="62"/>
      <c r="R116" s="62"/>
      <c r="S116" s="62"/>
      <c r="T116" s="62"/>
      <c r="U116" s="62"/>
      <c r="V116" s="62"/>
      <c r="W116" s="62"/>
      <c r="X116" s="62"/>
      <c r="Y116" s="62"/>
      <c r="Z116" s="62"/>
    </row>
    <row r="117" spans="1:26">
      <c r="A117" s="94" t="s">
        <v>2582</v>
      </c>
      <c r="B117" s="95" t="s">
        <v>2583</v>
      </c>
      <c r="C117" s="62"/>
      <c r="D117" s="62"/>
      <c r="E117" s="62"/>
      <c r="F117" s="62"/>
      <c r="G117" s="62"/>
      <c r="H117" s="62"/>
      <c r="I117" s="62"/>
      <c r="J117" s="62"/>
      <c r="K117" s="62"/>
      <c r="L117" s="62"/>
      <c r="M117" s="62"/>
      <c r="N117" s="62"/>
      <c r="O117" s="62"/>
      <c r="P117" s="62"/>
      <c r="Q117" s="62"/>
      <c r="R117" s="62"/>
      <c r="S117" s="62"/>
      <c r="T117" s="62"/>
      <c r="U117" s="62"/>
      <c r="V117" s="62"/>
      <c r="W117" s="62"/>
      <c r="X117" s="62"/>
      <c r="Y117" s="62"/>
      <c r="Z117" s="62"/>
    </row>
    <row r="118" spans="1:26">
      <c r="A118" s="94" t="s">
        <v>2584</v>
      </c>
      <c r="B118" s="95" t="s">
        <v>2585</v>
      </c>
      <c r="C118" s="62"/>
      <c r="D118" s="62"/>
      <c r="E118" s="62"/>
      <c r="F118" s="62"/>
      <c r="G118" s="62"/>
      <c r="H118" s="62"/>
      <c r="I118" s="62"/>
      <c r="J118" s="62"/>
      <c r="K118" s="62"/>
      <c r="L118" s="62"/>
      <c r="M118" s="62"/>
      <c r="N118" s="62"/>
      <c r="O118" s="62"/>
      <c r="P118" s="62"/>
      <c r="Q118" s="62"/>
      <c r="R118" s="62"/>
      <c r="S118" s="62"/>
      <c r="T118" s="62"/>
      <c r="U118" s="62"/>
      <c r="V118" s="62"/>
      <c r="W118" s="62"/>
      <c r="X118" s="62"/>
      <c r="Y118" s="62"/>
      <c r="Z118" s="62"/>
    </row>
    <row r="119" spans="1:26">
      <c r="A119" s="180" t="str">
        <f>HYPERLINK("https://www.geeksforgeeks.org/counting-sort/","counting sort")</f>
        <v>counting sort</v>
      </c>
      <c r="B119" s="71" t="s">
        <v>2308</v>
      </c>
      <c r="C119" s="71"/>
      <c r="D119" s="62"/>
      <c r="E119" s="62"/>
      <c r="F119" s="62"/>
      <c r="G119" s="62"/>
      <c r="H119" s="62"/>
      <c r="I119" s="62"/>
      <c r="J119" s="62"/>
      <c r="K119" s="62"/>
      <c r="L119" s="62"/>
      <c r="M119" s="62"/>
      <c r="N119" s="62"/>
      <c r="O119" s="62"/>
      <c r="P119" s="62"/>
      <c r="Q119" s="62"/>
      <c r="R119" s="62"/>
      <c r="S119" s="62"/>
      <c r="T119" s="62"/>
      <c r="U119" s="62"/>
      <c r="V119" s="62"/>
      <c r="W119" s="62"/>
      <c r="X119" s="62"/>
      <c r="Y119" s="62"/>
      <c r="Z119" s="62"/>
    </row>
    <row r="120" spans="1:26">
      <c r="A120" s="180" t="str">
        <f>HYPERLINK("https://www.geeksforgeeks.org/merge-sort/","merge sort")</f>
        <v>merge sort</v>
      </c>
      <c r="B120" s="71" t="s">
        <v>2309</v>
      </c>
      <c r="C120" s="71"/>
      <c r="D120" s="62"/>
      <c r="E120" s="62"/>
      <c r="F120" s="62"/>
      <c r="G120" s="62"/>
      <c r="H120" s="62"/>
      <c r="I120" s="62"/>
      <c r="J120" s="62"/>
      <c r="K120" s="62"/>
      <c r="L120" s="62"/>
      <c r="M120" s="62"/>
      <c r="N120" s="62"/>
      <c r="O120" s="62"/>
      <c r="P120" s="62"/>
      <c r="Q120" s="62"/>
      <c r="R120" s="62"/>
      <c r="S120" s="62"/>
      <c r="T120" s="62"/>
      <c r="U120" s="62"/>
      <c r="V120" s="62"/>
      <c r="W120" s="62"/>
      <c r="X120" s="62"/>
      <c r="Y120" s="62"/>
      <c r="Z120" s="62"/>
    </row>
    <row r="121" spans="1:26">
      <c r="A121" s="177" t="str">
        <f>HYPERLINK("https://www.geeksforgeeks.org/counting-inversions/","count inversions")</f>
        <v>count inversions</v>
      </c>
      <c r="B121" s="62" t="s">
        <v>2310</v>
      </c>
      <c r="C121" s="62"/>
      <c r="D121" s="62"/>
      <c r="E121" s="62"/>
      <c r="F121" s="62"/>
      <c r="G121" s="62"/>
      <c r="H121" s="62"/>
      <c r="I121" s="62"/>
      <c r="J121" s="62"/>
      <c r="K121" s="62"/>
      <c r="L121" s="62"/>
      <c r="M121" s="62"/>
      <c r="N121" s="62"/>
      <c r="O121" s="62"/>
      <c r="P121" s="62"/>
      <c r="Q121" s="62"/>
      <c r="R121" s="62"/>
      <c r="S121" s="62"/>
      <c r="T121" s="62"/>
      <c r="U121" s="62"/>
      <c r="V121" s="62"/>
      <c r="W121" s="62"/>
      <c r="X121" s="62"/>
      <c r="Y121" s="62"/>
      <c r="Z121" s="62"/>
    </row>
    <row r="122" spans="1:26" ht="18.75">
      <c r="A122" s="262" t="s">
        <v>2586</v>
      </c>
      <c r="B122" s="223"/>
      <c r="C122" s="223"/>
      <c r="D122" s="223"/>
      <c r="E122" s="223"/>
      <c r="F122" s="223"/>
      <c r="G122" s="223"/>
      <c r="H122" s="223"/>
      <c r="I122" s="223"/>
      <c r="J122" s="223"/>
      <c r="K122" s="223"/>
      <c r="L122" s="223"/>
      <c r="M122" s="223"/>
      <c r="N122" s="223"/>
      <c r="O122" s="223"/>
      <c r="P122" s="223"/>
      <c r="Q122" s="223"/>
      <c r="R122" s="223"/>
      <c r="S122" s="223"/>
      <c r="T122" s="223"/>
      <c r="U122" s="223"/>
      <c r="V122" s="223"/>
      <c r="W122" s="223"/>
      <c r="X122" s="223"/>
      <c r="Y122" s="223"/>
      <c r="Z122" s="223"/>
    </row>
    <row r="123" spans="1:26">
      <c r="A123" s="242" t="s">
        <v>2587</v>
      </c>
      <c r="B123" s="62"/>
      <c r="C123" s="62"/>
      <c r="D123" s="62"/>
      <c r="E123" s="62"/>
      <c r="F123" s="62"/>
      <c r="G123" s="62"/>
      <c r="H123" s="62"/>
      <c r="I123" s="62"/>
      <c r="J123" s="62"/>
      <c r="K123" s="62"/>
      <c r="L123" s="62"/>
      <c r="M123" s="62"/>
      <c r="N123" s="62"/>
      <c r="O123" s="62"/>
      <c r="P123" s="62"/>
      <c r="Q123" s="62"/>
      <c r="R123" s="62"/>
      <c r="S123" s="62"/>
      <c r="T123" s="62"/>
      <c r="U123" s="62"/>
      <c r="V123" s="62"/>
      <c r="W123" s="62"/>
      <c r="X123" s="62"/>
      <c r="Y123" s="62"/>
      <c r="Z123" s="62"/>
    </row>
    <row r="124" spans="1:26">
      <c r="A124" s="94" t="str">
        <f>HYPERLINK("https://leetcode.com/problems/reverse-linked-list/","reverse LinkedList")</f>
        <v>reverse LinkedList</v>
      </c>
      <c r="B124" s="62" t="s">
        <v>2095</v>
      </c>
      <c r="C124" s="62"/>
      <c r="D124" s="62"/>
      <c r="E124" s="62"/>
      <c r="F124" s="62"/>
      <c r="G124" s="62"/>
      <c r="H124" s="62"/>
      <c r="I124" s="62"/>
      <c r="J124" s="62"/>
      <c r="K124" s="62"/>
      <c r="L124" s="62"/>
      <c r="M124" s="62"/>
      <c r="N124" s="62"/>
      <c r="O124" s="62"/>
      <c r="P124" s="62"/>
      <c r="Q124" s="62"/>
      <c r="R124" s="62"/>
      <c r="S124" s="62"/>
      <c r="T124" s="62"/>
      <c r="U124" s="62"/>
      <c r="V124" s="62"/>
      <c r="W124" s="62"/>
      <c r="X124" s="62"/>
      <c r="Y124" s="62"/>
      <c r="Z124" s="62"/>
    </row>
    <row r="125" spans="1:26">
      <c r="A125" s="263" t="s">
        <v>2588</v>
      </c>
      <c r="B125" s="62"/>
      <c r="C125" s="62"/>
      <c r="D125" s="62"/>
      <c r="E125" s="62"/>
      <c r="F125" s="62"/>
      <c r="G125" s="62"/>
      <c r="H125" s="62"/>
      <c r="I125" s="62"/>
      <c r="J125" s="62"/>
      <c r="K125" s="62"/>
      <c r="L125" s="62"/>
      <c r="M125" s="62"/>
      <c r="N125" s="62"/>
      <c r="O125" s="62"/>
      <c r="P125" s="62"/>
      <c r="Q125" s="62"/>
      <c r="R125" s="62"/>
      <c r="S125" s="62"/>
      <c r="T125" s="62"/>
      <c r="U125" s="62"/>
      <c r="V125" s="62"/>
      <c r="W125" s="62"/>
      <c r="X125" s="62"/>
      <c r="Y125" s="62"/>
      <c r="Z125" s="62"/>
    </row>
    <row r="126" spans="1:26">
      <c r="A126" s="94" t="str">
        <f>HYPERLINK("https://www.geeksforgeeks.org/write-a-c-function-to-print-the-middle-of-the-linked-list/","Find the middle element")</f>
        <v>Find the middle element</v>
      </c>
      <c r="B126" s="62" t="s">
        <v>2096</v>
      </c>
      <c r="C126" s="62"/>
      <c r="D126" s="62"/>
      <c r="E126" s="62"/>
      <c r="F126" s="62"/>
      <c r="G126" s="62"/>
      <c r="H126" s="62"/>
      <c r="I126" s="62"/>
      <c r="J126" s="62"/>
      <c r="K126" s="62"/>
      <c r="L126" s="62"/>
      <c r="M126" s="62"/>
      <c r="N126" s="62"/>
      <c r="O126" s="62"/>
      <c r="P126" s="62"/>
      <c r="Q126" s="62"/>
      <c r="R126" s="62"/>
      <c r="S126" s="62"/>
      <c r="T126" s="62"/>
      <c r="U126" s="62"/>
      <c r="V126" s="62"/>
      <c r="W126" s="62"/>
      <c r="X126" s="62"/>
      <c r="Y126" s="62"/>
      <c r="Z126" s="62"/>
    </row>
    <row r="127" spans="1:26">
      <c r="A127" s="94" t="str">
        <f>HYPERLINK("https://www.geeksforgeeks.org/detect-loop-in-a-linked-list/","Floyd cycle")</f>
        <v>Floyd cycle</v>
      </c>
      <c r="B127" s="62" t="s">
        <v>2099</v>
      </c>
      <c r="C127" s="62"/>
      <c r="D127" s="62"/>
      <c r="E127" s="62"/>
      <c r="F127" s="62"/>
      <c r="G127" s="62"/>
      <c r="H127" s="62"/>
      <c r="I127" s="62"/>
      <c r="J127" s="62"/>
      <c r="K127" s="62"/>
      <c r="L127" s="62"/>
      <c r="M127" s="62"/>
      <c r="N127" s="62"/>
      <c r="O127" s="62"/>
      <c r="P127" s="62"/>
      <c r="Q127" s="62"/>
      <c r="R127" s="62"/>
      <c r="S127" s="62"/>
      <c r="T127" s="62"/>
      <c r="U127" s="62"/>
      <c r="V127" s="62"/>
      <c r="W127" s="62"/>
      <c r="X127" s="62"/>
      <c r="Y127" s="62"/>
      <c r="Z127" s="62"/>
    </row>
    <row r="128" spans="1:26">
      <c r="A128" s="94" t="str">
        <f>HYPERLINK("https://www.geeksforgeeks.org/a-linked-list-with-next-and-arbit-pointer/","Clone a linkedlist")</f>
        <v>Clone a linkedlist</v>
      </c>
      <c r="B128" s="62" t="s">
        <v>2100</v>
      </c>
      <c r="C128" s="62"/>
      <c r="D128" s="62"/>
      <c r="E128" s="62"/>
      <c r="F128" s="62"/>
      <c r="G128" s="62"/>
      <c r="H128" s="62"/>
      <c r="I128" s="62"/>
      <c r="J128" s="62"/>
      <c r="K128" s="62"/>
      <c r="L128" s="62"/>
      <c r="M128" s="62"/>
      <c r="N128" s="62"/>
      <c r="O128" s="62"/>
      <c r="P128" s="62"/>
      <c r="Q128" s="62"/>
      <c r="R128" s="62"/>
      <c r="S128" s="62"/>
      <c r="T128" s="62"/>
      <c r="U128" s="62"/>
      <c r="V128" s="62"/>
      <c r="W128" s="62"/>
      <c r="X128" s="62"/>
      <c r="Y128" s="62"/>
      <c r="Z128" s="62"/>
    </row>
    <row r="129" spans="1:26">
      <c r="A129" s="94" t="s">
        <v>2097</v>
      </c>
      <c r="B129" s="95" t="s">
        <v>2098</v>
      </c>
      <c r="C129" s="62"/>
      <c r="D129" s="62"/>
      <c r="E129" s="62"/>
      <c r="F129" s="62"/>
      <c r="G129" s="62"/>
      <c r="H129" s="62"/>
      <c r="I129" s="62"/>
      <c r="J129" s="62"/>
      <c r="K129" s="62"/>
      <c r="L129" s="62"/>
      <c r="M129" s="62"/>
      <c r="N129" s="62"/>
      <c r="O129" s="62"/>
      <c r="P129" s="62"/>
      <c r="Q129" s="62"/>
      <c r="R129" s="62"/>
      <c r="S129" s="62"/>
      <c r="T129" s="62"/>
      <c r="U129" s="62"/>
      <c r="V129" s="62"/>
      <c r="W129" s="62"/>
      <c r="X129" s="62"/>
      <c r="Y129" s="62"/>
      <c r="Z129" s="62"/>
    </row>
    <row r="130" spans="1:26">
      <c r="A130" s="249" t="s">
        <v>2589</v>
      </c>
      <c r="B130" s="62"/>
      <c r="C130" s="62"/>
      <c r="D130" s="62"/>
      <c r="E130" s="62"/>
      <c r="F130" s="62"/>
      <c r="G130" s="62"/>
      <c r="H130" s="62"/>
      <c r="I130" s="62"/>
      <c r="J130" s="62"/>
      <c r="K130" s="62"/>
      <c r="L130" s="62"/>
      <c r="M130" s="62"/>
      <c r="N130" s="62"/>
      <c r="O130" s="62"/>
      <c r="P130" s="62"/>
      <c r="Q130" s="62"/>
      <c r="R130" s="62"/>
      <c r="S130" s="62"/>
      <c r="T130" s="62"/>
      <c r="U130" s="62"/>
      <c r="V130" s="62"/>
      <c r="W130" s="62"/>
      <c r="X130" s="62"/>
      <c r="Y130" s="62"/>
      <c r="Z130" s="62"/>
    </row>
    <row r="131" spans="1:26">
      <c r="A131" s="88" t="s">
        <v>2101</v>
      </c>
      <c r="B131" s="71" t="s">
        <v>2102</v>
      </c>
      <c r="C131" s="71"/>
      <c r="D131" s="62"/>
      <c r="E131" s="62"/>
      <c r="F131" s="62"/>
      <c r="G131" s="62"/>
      <c r="H131" s="62"/>
      <c r="I131" s="62"/>
      <c r="J131" s="62"/>
      <c r="K131" s="62"/>
      <c r="L131" s="62"/>
      <c r="M131" s="62"/>
      <c r="N131" s="62"/>
      <c r="O131" s="62"/>
      <c r="P131" s="62"/>
      <c r="Q131" s="62"/>
      <c r="R131" s="62"/>
      <c r="S131" s="62"/>
      <c r="T131" s="62"/>
      <c r="U131" s="62"/>
      <c r="V131" s="62"/>
      <c r="W131" s="62"/>
      <c r="X131" s="62"/>
      <c r="Y131" s="62"/>
      <c r="Z131" s="62"/>
    </row>
    <row r="132" spans="1:26">
      <c r="A132" s="94" t="str">
        <f>HYPERLINK("https://leetcode.com/problems/lru-cache/","LRU Cache")</f>
        <v>LRU Cache</v>
      </c>
      <c r="B132" s="62" t="s">
        <v>2103</v>
      </c>
      <c r="C132" s="62"/>
      <c r="D132" s="62"/>
      <c r="E132" s="62"/>
      <c r="F132" s="62"/>
      <c r="G132" s="62"/>
      <c r="H132" s="62"/>
      <c r="I132" s="62"/>
      <c r="J132" s="62"/>
      <c r="K132" s="62"/>
      <c r="L132" s="62"/>
      <c r="M132" s="62"/>
      <c r="N132" s="62"/>
      <c r="O132" s="62"/>
      <c r="P132" s="62"/>
      <c r="Q132" s="62"/>
      <c r="R132" s="62"/>
      <c r="S132" s="62"/>
      <c r="T132" s="62"/>
      <c r="U132" s="62"/>
      <c r="V132" s="62"/>
      <c r="W132" s="62"/>
      <c r="X132" s="62"/>
      <c r="Y132" s="62"/>
      <c r="Z132" s="62"/>
    </row>
    <row r="133" spans="1:26">
      <c r="A133" s="264" t="s">
        <v>615</v>
      </c>
      <c r="B133" s="264"/>
      <c r="C133" s="252"/>
      <c r="D133" s="252"/>
      <c r="E133" s="252"/>
      <c r="F133" s="252"/>
      <c r="G133" s="252"/>
      <c r="H133" s="252"/>
      <c r="I133" s="252"/>
      <c r="J133" s="252"/>
      <c r="K133" s="252"/>
      <c r="L133" s="252"/>
      <c r="M133" s="252"/>
      <c r="N133" s="252"/>
      <c r="O133" s="252"/>
      <c r="P133" s="252"/>
      <c r="Q133" s="252"/>
      <c r="R133" s="252"/>
      <c r="S133" s="252"/>
      <c r="T133" s="252"/>
      <c r="U133" s="252"/>
      <c r="V133" s="252"/>
      <c r="W133" s="252"/>
      <c r="X133" s="252"/>
      <c r="Y133" s="252"/>
      <c r="Z133" s="252"/>
    </row>
    <row r="134" spans="1:26">
      <c r="A134" s="264" t="s">
        <v>616</v>
      </c>
      <c r="B134" s="264"/>
      <c r="C134" s="252"/>
      <c r="D134" s="252"/>
      <c r="E134" s="252"/>
      <c r="F134" s="252"/>
      <c r="G134" s="252"/>
      <c r="H134" s="252"/>
      <c r="I134" s="252"/>
      <c r="J134" s="252"/>
      <c r="K134" s="252"/>
      <c r="L134" s="252"/>
      <c r="M134" s="252"/>
      <c r="N134" s="252"/>
      <c r="O134" s="252"/>
      <c r="P134" s="252"/>
      <c r="Q134" s="252"/>
      <c r="R134" s="252"/>
      <c r="S134" s="252"/>
      <c r="T134" s="252"/>
      <c r="U134" s="252"/>
      <c r="V134" s="252"/>
      <c r="W134" s="252"/>
      <c r="X134" s="252"/>
      <c r="Y134" s="252"/>
      <c r="Z134" s="252"/>
    </row>
    <row r="135" spans="1:26">
      <c r="A135" s="264" t="s">
        <v>620</v>
      </c>
      <c r="B135" s="264"/>
      <c r="C135" s="252"/>
      <c r="D135" s="252"/>
      <c r="E135" s="252"/>
      <c r="F135" s="252"/>
      <c r="G135" s="252"/>
      <c r="H135" s="252"/>
      <c r="I135" s="252"/>
      <c r="J135" s="252"/>
      <c r="K135" s="252"/>
      <c r="L135" s="252"/>
      <c r="M135" s="252"/>
      <c r="N135" s="252"/>
      <c r="O135" s="252"/>
      <c r="P135" s="252"/>
      <c r="Q135" s="252"/>
      <c r="R135" s="252"/>
      <c r="S135" s="252"/>
      <c r="T135" s="252"/>
      <c r="U135" s="252"/>
      <c r="V135" s="252"/>
      <c r="W135" s="252"/>
      <c r="X135" s="252"/>
      <c r="Y135" s="252"/>
      <c r="Z135" s="252"/>
    </row>
    <row r="136" spans="1:26">
      <c r="A136" s="264" t="s">
        <v>625</v>
      </c>
      <c r="B136" s="264"/>
      <c r="C136" s="252"/>
      <c r="D136" s="252"/>
      <c r="E136" s="252"/>
      <c r="F136" s="252"/>
      <c r="G136" s="252"/>
      <c r="H136" s="252"/>
      <c r="I136" s="252"/>
      <c r="J136" s="252"/>
      <c r="K136" s="252"/>
      <c r="L136" s="252"/>
      <c r="M136" s="252"/>
      <c r="N136" s="252"/>
      <c r="O136" s="252"/>
      <c r="P136" s="252"/>
      <c r="Q136" s="252"/>
      <c r="R136" s="252"/>
      <c r="S136" s="252"/>
      <c r="T136" s="252"/>
      <c r="U136" s="252"/>
      <c r="V136" s="252"/>
      <c r="W136" s="252"/>
      <c r="X136" s="252"/>
      <c r="Y136" s="252"/>
      <c r="Z136" s="252"/>
    </row>
    <row r="137" spans="1:26">
      <c r="A137" s="249" t="s">
        <v>2590</v>
      </c>
      <c r="B137" s="264"/>
      <c r="C137" s="252"/>
      <c r="D137" s="252"/>
      <c r="E137" s="252"/>
      <c r="F137" s="252"/>
      <c r="G137" s="252"/>
      <c r="H137" s="252"/>
      <c r="I137" s="252"/>
      <c r="J137" s="252"/>
      <c r="K137" s="252"/>
      <c r="L137" s="252"/>
      <c r="M137" s="252"/>
      <c r="N137" s="252"/>
      <c r="O137" s="252"/>
      <c r="P137" s="252"/>
      <c r="Q137" s="252"/>
      <c r="R137" s="252"/>
      <c r="S137" s="252"/>
      <c r="T137" s="252"/>
      <c r="U137" s="252"/>
      <c r="V137" s="252"/>
      <c r="W137" s="252"/>
      <c r="X137" s="252"/>
      <c r="Y137" s="252"/>
      <c r="Z137" s="252"/>
    </row>
    <row r="138" spans="1:26">
      <c r="A138" s="264" t="s">
        <v>627</v>
      </c>
      <c r="B138" s="264"/>
      <c r="C138" s="252"/>
      <c r="D138" s="252"/>
      <c r="E138" s="252"/>
      <c r="F138" s="252"/>
      <c r="G138" s="252"/>
      <c r="H138" s="252"/>
      <c r="I138" s="252"/>
      <c r="J138" s="252"/>
      <c r="K138" s="252"/>
      <c r="L138" s="252"/>
      <c r="M138" s="252"/>
      <c r="N138" s="252"/>
      <c r="O138" s="252"/>
      <c r="P138" s="252"/>
      <c r="Q138" s="252"/>
      <c r="R138" s="252"/>
      <c r="S138" s="252"/>
      <c r="T138" s="252"/>
      <c r="U138" s="252"/>
      <c r="V138" s="252"/>
      <c r="W138" s="252"/>
      <c r="X138" s="252"/>
      <c r="Y138" s="252"/>
      <c r="Z138" s="252"/>
    </row>
    <row r="139" spans="1:26">
      <c r="A139" s="264" t="s">
        <v>630</v>
      </c>
      <c r="B139" s="264"/>
      <c r="C139" s="252"/>
      <c r="D139" s="252"/>
      <c r="E139" s="252"/>
      <c r="F139" s="252"/>
      <c r="G139" s="252"/>
      <c r="H139" s="252"/>
      <c r="I139" s="252"/>
      <c r="J139" s="252"/>
      <c r="K139" s="252"/>
      <c r="L139" s="252"/>
      <c r="M139" s="252"/>
      <c r="N139" s="252"/>
      <c r="O139" s="252"/>
      <c r="P139" s="252"/>
      <c r="Q139" s="252"/>
      <c r="R139" s="252"/>
      <c r="S139" s="252"/>
      <c r="T139" s="252"/>
      <c r="U139" s="252"/>
      <c r="V139" s="252"/>
      <c r="W139" s="252"/>
      <c r="X139" s="252"/>
      <c r="Y139" s="252"/>
      <c r="Z139" s="252"/>
    </row>
    <row r="140" spans="1:26">
      <c r="A140" s="264" t="s">
        <v>631</v>
      </c>
      <c r="B140" s="264"/>
      <c r="C140" s="252"/>
      <c r="D140" s="252"/>
      <c r="E140" s="252"/>
      <c r="F140" s="252"/>
      <c r="G140" s="252"/>
      <c r="H140" s="252"/>
      <c r="I140" s="252"/>
      <c r="J140" s="252"/>
      <c r="K140" s="252"/>
      <c r="L140" s="252"/>
      <c r="M140" s="252"/>
      <c r="N140" s="252"/>
      <c r="O140" s="252"/>
      <c r="P140" s="252"/>
      <c r="Q140" s="252"/>
      <c r="R140" s="252"/>
      <c r="S140" s="252"/>
      <c r="T140" s="252"/>
      <c r="U140" s="252"/>
      <c r="V140" s="252"/>
      <c r="W140" s="252"/>
      <c r="X140" s="252"/>
      <c r="Y140" s="252"/>
      <c r="Z140" s="252"/>
    </row>
    <row r="141" spans="1:26">
      <c r="A141" s="264" t="s">
        <v>635</v>
      </c>
      <c r="B141" s="264"/>
      <c r="C141" s="252"/>
      <c r="D141" s="252"/>
      <c r="E141" s="252"/>
      <c r="F141" s="252"/>
      <c r="G141" s="252"/>
      <c r="H141" s="252"/>
      <c r="I141" s="252"/>
      <c r="J141" s="252"/>
      <c r="K141" s="252"/>
      <c r="L141" s="252"/>
      <c r="M141" s="252"/>
      <c r="N141" s="252"/>
      <c r="O141" s="252"/>
      <c r="P141" s="252"/>
      <c r="Q141" s="252"/>
      <c r="R141" s="252"/>
      <c r="S141" s="252"/>
      <c r="T141" s="252"/>
      <c r="U141" s="252"/>
      <c r="V141" s="252"/>
      <c r="W141" s="252"/>
      <c r="X141" s="252"/>
      <c r="Y141" s="252"/>
      <c r="Z141" s="252"/>
    </row>
    <row r="142" spans="1:26">
      <c r="A142" s="264" t="s">
        <v>608</v>
      </c>
      <c r="B142" s="265"/>
      <c r="C142" s="252"/>
      <c r="D142" s="252"/>
      <c r="E142" s="252"/>
      <c r="F142" s="252"/>
      <c r="G142" s="252"/>
      <c r="H142" s="252"/>
      <c r="I142" s="62"/>
      <c r="J142" s="62"/>
      <c r="K142" s="62"/>
      <c r="L142" s="62"/>
      <c r="M142" s="62"/>
      <c r="N142" s="62"/>
      <c r="O142" s="62"/>
      <c r="P142" s="62"/>
      <c r="Q142" s="62"/>
      <c r="R142" s="62"/>
      <c r="S142" s="62"/>
      <c r="T142" s="62"/>
      <c r="U142" s="62"/>
      <c r="V142" s="62"/>
      <c r="W142" s="62"/>
      <c r="X142" s="62"/>
      <c r="Y142" s="62"/>
      <c r="Z142" s="62"/>
    </row>
    <row r="143" spans="1:26">
      <c r="A143" s="264" t="s">
        <v>612</v>
      </c>
      <c r="B143" s="252"/>
      <c r="C143" s="252"/>
      <c r="D143" s="252"/>
      <c r="E143" s="252"/>
      <c r="F143" s="252"/>
      <c r="G143" s="252"/>
      <c r="H143" s="252"/>
      <c r="I143" s="252"/>
      <c r="J143" s="252"/>
      <c r="K143" s="252"/>
      <c r="L143" s="252"/>
      <c r="M143" s="252"/>
      <c r="N143" s="252"/>
      <c r="O143" s="252"/>
      <c r="P143" s="252"/>
      <c r="Q143" s="252"/>
      <c r="R143" s="252"/>
      <c r="S143" s="252"/>
      <c r="T143" s="252"/>
      <c r="U143" s="252"/>
      <c r="V143" s="252"/>
      <c r="W143" s="252"/>
      <c r="X143" s="252"/>
      <c r="Y143" s="252"/>
      <c r="Z143" s="252"/>
    </row>
    <row r="144" spans="1:26" ht="18.75">
      <c r="A144" s="241" t="s">
        <v>2591</v>
      </c>
      <c r="B144" s="223"/>
      <c r="C144" s="223"/>
      <c r="D144" s="223"/>
      <c r="E144" s="223"/>
      <c r="F144" s="223"/>
      <c r="G144" s="223"/>
      <c r="H144" s="223"/>
      <c r="I144" s="223"/>
      <c r="J144" s="223"/>
      <c r="K144" s="223"/>
      <c r="L144" s="223"/>
      <c r="M144" s="223"/>
      <c r="N144" s="223"/>
      <c r="O144" s="223"/>
      <c r="P144" s="223"/>
      <c r="Q144" s="223"/>
      <c r="R144" s="223"/>
      <c r="S144" s="223"/>
      <c r="T144" s="223"/>
      <c r="U144" s="223"/>
      <c r="V144" s="223"/>
      <c r="W144" s="223"/>
      <c r="X144" s="223"/>
      <c r="Y144" s="223"/>
      <c r="Z144" s="223"/>
    </row>
    <row r="145" spans="1:26">
      <c r="A145" s="242" t="s">
        <v>2592</v>
      </c>
      <c r="B145" s="62"/>
      <c r="C145" s="62"/>
      <c r="D145" s="62"/>
      <c r="E145" s="62"/>
      <c r="F145" s="62"/>
      <c r="G145" s="62"/>
      <c r="H145" s="62"/>
      <c r="I145" s="62"/>
      <c r="J145" s="62"/>
      <c r="K145" s="62"/>
      <c r="L145" s="62"/>
      <c r="M145" s="62"/>
      <c r="N145" s="62"/>
      <c r="O145" s="62"/>
      <c r="P145" s="62"/>
      <c r="Q145" s="62"/>
      <c r="R145" s="62"/>
      <c r="S145" s="62"/>
      <c r="T145" s="62"/>
      <c r="U145" s="62"/>
      <c r="V145" s="62"/>
      <c r="W145" s="62"/>
      <c r="X145" s="62"/>
      <c r="Y145" s="62"/>
      <c r="Z145" s="62"/>
    </row>
    <row r="146" spans="1:26">
      <c r="A146" s="88" t="str">
        <f>HYPERLINK("https://www.geeksforgeeks.org/next-greater-element/","Next Greater Element on right")</f>
        <v>Next Greater Element on right</v>
      </c>
      <c r="B146" s="71" t="s">
        <v>2060</v>
      </c>
      <c r="C146" s="71"/>
      <c r="D146" s="62"/>
      <c r="E146" s="62"/>
      <c r="F146" s="62"/>
      <c r="G146" s="62"/>
      <c r="H146" s="62"/>
      <c r="I146" s="62"/>
      <c r="J146" s="62"/>
      <c r="K146" s="62"/>
      <c r="L146" s="62"/>
      <c r="M146" s="62"/>
      <c r="N146" s="62"/>
      <c r="O146" s="62"/>
      <c r="P146" s="62"/>
      <c r="Q146" s="62"/>
      <c r="R146" s="62"/>
      <c r="S146" s="62"/>
      <c r="T146" s="62"/>
      <c r="U146" s="62"/>
      <c r="V146" s="62"/>
      <c r="W146" s="62"/>
      <c r="X146" s="62"/>
      <c r="Y146" s="62"/>
      <c r="Z146" s="62"/>
    </row>
    <row r="147" spans="1:26">
      <c r="A147" s="88" t="str">
        <f>HYPERLINK("https://leetcode.com/problems/next-greater-element-ii/","Next Greater Element 2")</f>
        <v>Next Greater Element 2</v>
      </c>
      <c r="B147" s="71" t="s">
        <v>2061</v>
      </c>
      <c r="C147" s="71"/>
      <c r="D147" s="62"/>
      <c r="E147" s="62"/>
      <c r="F147" s="62"/>
      <c r="G147" s="62"/>
      <c r="H147" s="62"/>
      <c r="I147" s="62"/>
      <c r="J147" s="62"/>
      <c r="K147" s="62"/>
      <c r="L147" s="62"/>
      <c r="M147" s="62"/>
      <c r="N147" s="62"/>
      <c r="O147" s="62"/>
      <c r="P147" s="62"/>
      <c r="Q147" s="62"/>
      <c r="R147" s="62"/>
      <c r="S147" s="62"/>
      <c r="T147" s="62"/>
      <c r="U147" s="62"/>
      <c r="V147" s="62"/>
      <c r="W147" s="62"/>
      <c r="X147" s="62"/>
      <c r="Y147" s="62"/>
      <c r="Z147" s="62"/>
    </row>
    <row r="148" spans="1:26">
      <c r="A148" s="88" t="str">
        <f>HYPERLINK("https://leetcode.com/problems/daily-temperatures/","Daily Temperatures")</f>
        <v>Daily Temperatures</v>
      </c>
      <c r="B148" s="71" t="s">
        <v>2062</v>
      </c>
      <c r="C148" s="71"/>
      <c r="D148" s="62"/>
      <c r="E148" s="62"/>
      <c r="F148" s="62"/>
      <c r="G148" s="62"/>
      <c r="H148" s="62"/>
      <c r="I148" s="62"/>
      <c r="J148" s="62"/>
      <c r="K148" s="62"/>
      <c r="L148" s="62"/>
      <c r="M148" s="62"/>
      <c r="N148" s="62"/>
      <c r="O148" s="62"/>
      <c r="P148" s="62"/>
      <c r="Q148" s="62"/>
      <c r="R148" s="62"/>
      <c r="S148" s="62"/>
      <c r="T148" s="62"/>
      <c r="U148" s="62"/>
      <c r="V148" s="62"/>
      <c r="W148" s="62"/>
      <c r="X148" s="62"/>
      <c r="Y148" s="62"/>
      <c r="Z148" s="62"/>
    </row>
    <row r="149" spans="1:26">
      <c r="A149" s="88" t="str">
        <f>HYPERLINK("https://www.geeksforgeeks.org/the-stock-span-problem/","Stock Span Problem")</f>
        <v>Stock Span Problem</v>
      </c>
      <c r="B149" s="71" t="s">
        <v>2063</v>
      </c>
      <c r="C149" s="71"/>
      <c r="D149" s="62"/>
      <c r="E149" s="62"/>
      <c r="F149" s="62"/>
      <c r="G149" s="62"/>
      <c r="H149" s="62"/>
      <c r="I149" s="62"/>
      <c r="J149" s="62"/>
      <c r="K149" s="62"/>
      <c r="L149" s="62"/>
      <c r="M149" s="62"/>
      <c r="N149" s="62"/>
      <c r="O149" s="62"/>
      <c r="P149" s="62"/>
      <c r="Q149" s="62"/>
      <c r="R149" s="62"/>
      <c r="S149" s="62"/>
      <c r="T149" s="62"/>
      <c r="U149" s="62"/>
      <c r="V149" s="62"/>
      <c r="W149" s="62"/>
      <c r="X149" s="62"/>
      <c r="Y149" s="62"/>
      <c r="Z149" s="62"/>
    </row>
    <row r="150" spans="1:26">
      <c r="A150" s="88" t="str">
        <f>HYPERLINK("https://www.geeksforgeeks.org/find-maximum-difference-between-nearest-left-and-right-smaller-elements/","maximum difference between left and right smaller")</f>
        <v>maximum difference between left and right smaller</v>
      </c>
      <c r="B150" s="71" t="s">
        <v>2065</v>
      </c>
      <c r="C150" s="71"/>
      <c r="D150" s="62"/>
      <c r="E150" s="62"/>
      <c r="F150" s="62"/>
      <c r="G150" s="62"/>
      <c r="H150" s="62"/>
      <c r="I150" s="62"/>
      <c r="J150" s="62"/>
      <c r="K150" s="62"/>
      <c r="L150" s="62"/>
      <c r="M150" s="62"/>
      <c r="N150" s="62"/>
      <c r="O150" s="62"/>
      <c r="P150" s="62"/>
      <c r="Q150" s="62"/>
      <c r="R150" s="62"/>
      <c r="S150" s="62"/>
      <c r="T150" s="62"/>
      <c r="U150" s="62"/>
      <c r="V150" s="62"/>
      <c r="W150" s="62"/>
      <c r="X150" s="62"/>
      <c r="Y150" s="62"/>
      <c r="Z150" s="62"/>
    </row>
    <row r="151" spans="1:26">
      <c r="A151" s="88" t="str">
        <f>HYPERLINK("https://leetcode.com/problems/largest-rectangle-in-histogram/","Largest Rectangular Area Histogram")</f>
        <v>Largest Rectangular Area Histogram</v>
      </c>
      <c r="B151" s="71" t="s">
        <v>2066</v>
      </c>
      <c r="C151" s="71"/>
      <c r="D151" s="62"/>
      <c r="E151" s="62"/>
      <c r="F151" s="62"/>
      <c r="G151" s="62"/>
      <c r="H151" s="62"/>
      <c r="I151" s="62"/>
      <c r="J151" s="62"/>
      <c r="K151" s="62"/>
      <c r="L151" s="62"/>
      <c r="M151" s="62"/>
      <c r="N151" s="62"/>
      <c r="O151" s="62"/>
      <c r="P151" s="62"/>
      <c r="Q151" s="62"/>
      <c r="R151" s="62"/>
      <c r="S151" s="62"/>
      <c r="T151" s="62"/>
      <c r="U151" s="62"/>
      <c r="V151" s="62"/>
      <c r="W151" s="62"/>
      <c r="X151" s="62"/>
      <c r="Y151" s="62"/>
      <c r="Z151" s="62"/>
    </row>
    <row r="152" spans="1:26">
      <c r="A152" s="88" t="str">
        <f>HYPERLINK("https://leetcode.com/problems/maximal-rectangle/","maximu size binary matrix containing 1")</f>
        <v>maximu size binary matrix containing 1</v>
      </c>
      <c r="B152" s="71" t="s">
        <v>2067</v>
      </c>
      <c r="C152" s="71"/>
      <c r="D152" s="62"/>
      <c r="E152" s="62"/>
      <c r="F152" s="62"/>
      <c r="G152" s="62"/>
      <c r="H152" s="62"/>
      <c r="I152" s="62"/>
      <c r="J152" s="62"/>
      <c r="K152" s="62"/>
      <c r="L152" s="62"/>
      <c r="M152" s="62"/>
      <c r="N152" s="62"/>
      <c r="O152" s="62"/>
      <c r="P152" s="62"/>
      <c r="Q152" s="62"/>
      <c r="R152" s="62"/>
      <c r="S152" s="62"/>
      <c r="T152" s="62"/>
      <c r="U152" s="62"/>
      <c r="V152" s="62"/>
      <c r="W152" s="62"/>
      <c r="X152" s="62"/>
      <c r="Y152" s="62"/>
      <c r="Z152" s="62"/>
    </row>
    <row r="153" spans="1:26">
      <c r="A153" s="88" t="str">
        <f>HYPERLINK("https://leetcode.com/problems/asteroid-collision/","Asteroid Collision")</f>
        <v>Asteroid Collision</v>
      </c>
      <c r="B153" s="71" t="s">
        <v>2073</v>
      </c>
      <c r="C153" s="71"/>
      <c r="D153" s="62"/>
      <c r="E153" s="62"/>
      <c r="F153" s="62"/>
      <c r="G153" s="62"/>
      <c r="H153" s="62"/>
      <c r="I153" s="62"/>
      <c r="J153" s="62"/>
      <c r="K153" s="62"/>
      <c r="L153" s="62"/>
      <c r="M153" s="62"/>
      <c r="N153" s="62"/>
      <c r="O153" s="62"/>
      <c r="P153" s="62"/>
      <c r="Q153" s="62"/>
      <c r="R153" s="62"/>
      <c r="S153" s="62"/>
      <c r="T153" s="62"/>
      <c r="U153" s="62"/>
      <c r="V153" s="62"/>
      <c r="W153" s="62"/>
      <c r="X153" s="62"/>
      <c r="Y153" s="62"/>
      <c r="Z153" s="62"/>
    </row>
    <row r="154" spans="1:26">
      <c r="A154" s="242" t="s">
        <v>2593</v>
      </c>
      <c r="B154" s="62"/>
      <c r="C154" s="62"/>
      <c r="D154" s="62"/>
      <c r="E154" s="62"/>
      <c r="F154" s="62"/>
      <c r="G154" s="62"/>
      <c r="H154" s="62"/>
      <c r="I154" s="62"/>
      <c r="J154" s="62"/>
      <c r="K154" s="62"/>
      <c r="L154" s="62"/>
      <c r="M154" s="62"/>
      <c r="N154" s="62"/>
      <c r="O154" s="62"/>
      <c r="P154" s="62"/>
      <c r="Q154" s="62"/>
      <c r="R154" s="62"/>
      <c r="S154" s="62"/>
      <c r="T154" s="62"/>
      <c r="U154" s="62"/>
      <c r="V154" s="62"/>
      <c r="W154" s="62"/>
      <c r="X154" s="62"/>
      <c r="Y154" s="62"/>
      <c r="Z154" s="62"/>
    </row>
    <row r="155" spans="1:26">
      <c r="A155" s="88" t="str">
        <f>HYPERLINK("https://leetcode.com/problems/valid-parentheses/","Valid Parentheses")</f>
        <v>Valid Parentheses</v>
      </c>
      <c r="B155" s="71" t="s">
        <v>384</v>
      </c>
      <c r="C155" s="71"/>
      <c r="D155" s="62"/>
      <c r="E155" s="62"/>
      <c r="F155" s="62"/>
      <c r="G155" s="62"/>
      <c r="H155" s="62"/>
      <c r="I155" s="62"/>
      <c r="J155" s="62"/>
      <c r="K155" s="62"/>
      <c r="L155" s="62"/>
      <c r="M155" s="62"/>
      <c r="N155" s="62"/>
      <c r="O155" s="62"/>
      <c r="P155" s="62"/>
      <c r="Q155" s="62"/>
      <c r="R155" s="62"/>
      <c r="S155" s="62"/>
      <c r="T155" s="62"/>
      <c r="U155" s="62"/>
      <c r="V155" s="62"/>
      <c r="W155" s="62"/>
      <c r="X155" s="62"/>
      <c r="Y155" s="62"/>
      <c r="Z155" s="62"/>
    </row>
    <row r="156" spans="1:26">
      <c r="A156" s="88" t="str">
        <f>HYPERLINK("https://www.geeksforgeeks.org/length-of-the-longest-valid-substring/","Length of longest valid substring")</f>
        <v>Length of longest valid substring</v>
      </c>
      <c r="B156" s="71" t="s">
        <v>2068</v>
      </c>
      <c r="C156" s="71"/>
      <c r="D156" s="62"/>
      <c r="E156" s="62"/>
      <c r="F156" s="62"/>
      <c r="G156" s="62"/>
      <c r="H156" s="62"/>
      <c r="I156" s="62"/>
      <c r="J156" s="62"/>
      <c r="K156" s="62"/>
      <c r="L156" s="62"/>
      <c r="M156" s="62"/>
      <c r="N156" s="62"/>
      <c r="O156" s="62"/>
      <c r="P156" s="62"/>
      <c r="Q156" s="62"/>
      <c r="R156" s="62"/>
      <c r="S156" s="62"/>
      <c r="T156" s="62"/>
      <c r="U156" s="62"/>
      <c r="V156" s="62"/>
      <c r="W156" s="62"/>
      <c r="X156" s="62"/>
      <c r="Y156" s="62"/>
      <c r="Z156" s="62"/>
    </row>
    <row r="157" spans="1:26">
      <c r="A157" s="88" t="str">
        <f>HYPERLINK("https://www.geeksforgeeks.org/find-expression-duplicate-parenthesis-not/","Count of duplicate Parentheses")</f>
        <v>Count of duplicate Parentheses</v>
      </c>
      <c r="B157" s="71" t="s">
        <v>2069</v>
      </c>
      <c r="C157" s="62"/>
      <c r="D157" s="62"/>
      <c r="E157" s="62"/>
      <c r="F157" s="62"/>
      <c r="G157" s="62"/>
      <c r="H157" s="62"/>
      <c r="I157" s="62"/>
      <c r="J157" s="62"/>
      <c r="K157" s="62"/>
      <c r="L157" s="62"/>
      <c r="M157" s="62"/>
      <c r="N157" s="62"/>
      <c r="O157" s="62"/>
      <c r="P157" s="62"/>
      <c r="Q157" s="62"/>
      <c r="R157" s="62"/>
      <c r="S157" s="62"/>
      <c r="T157" s="62"/>
      <c r="U157" s="62"/>
      <c r="V157" s="62"/>
      <c r="W157" s="62"/>
      <c r="X157" s="62"/>
      <c r="Y157" s="62"/>
      <c r="Z157" s="62"/>
    </row>
    <row r="158" spans="1:26">
      <c r="A158" s="88" t="str">
        <f>HYPERLINK("https://www.geeksforgeeks.org/minimum-number-of-bracket-reversals-needed-to-make-an-expression-balanced/","Minimum Number of bracket reversal")</f>
        <v>Minimum Number of bracket reversal</v>
      </c>
      <c r="B158" s="71" t="s">
        <v>2070</v>
      </c>
      <c r="C158" s="71"/>
      <c r="D158" s="62"/>
      <c r="E158" s="62"/>
      <c r="F158" s="62"/>
      <c r="G158" s="62"/>
      <c r="H158" s="62"/>
      <c r="I158" s="62"/>
      <c r="J158" s="62"/>
      <c r="K158" s="62"/>
      <c r="L158" s="62"/>
      <c r="M158" s="62"/>
      <c r="N158" s="62"/>
      <c r="O158" s="62"/>
      <c r="P158" s="62"/>
      <c r="Q158" s="62"/>
      <c r="R158" s="62"/>
      <c r="S158" s="62"/>
      <c r="T158" s="62"/>
      <c r="U158" s="62"/>
      <c r="V158" s="62"/>
      <c r="W158" s="62"/>
      <c r="X158" s="62"/>
      <c r="Y158" s="62"/>
      <c r="Z158" s="62"/>
    </row>
    <row r="159" spans="1:26">
      <c r="A159" s="88" t="str">
        <f>HYPERLINK("https://leetcode.com/problems/minimum-add-to-make-parentheses-valid/","Minimum Add To make Parentheses Valid")</f>
        <v>Minimum Add To make Parentheses Valid</v>
      </c>
      <c r="B159" s="71" t="s">
        <v>2071</v>
      </c>
      <c r="C159" s="62"/>
      <c r="D159" s="62"/>
      <c r="E159" s="62"/>
      <c r="F159" s="62"/>
      <c r="G159" s="62"/>
      <c r="H159" s="62"/>
      <c r="I159" s="62"/>
      <c r="J159" s="62"/>
      <c r="K159" s="62"/>
      <c r="L159" s="62"/>
      <c r="M159" s="62"/>
      <c r="N159" s="62"/>
      <c r="O159" s="62"/>
      <c r="P159" s="62"/>
      <c r="Q159" s="62"/>
      <c r="R159" s="62"/>
      <c r="S159" s="62"/>
      <c r="T159" s="62"/>
      <c r="U159" s="62"/>
      <c r="V159" s="62"/>
      <c r="W159" s="62"/>
      <c r="X159" s="62"/>
      <c r="Y159" s="62"/>
      <c r="Z159" s="62"/>
    </row>
    <row r="160" spans="1:26">
      <c r="A160" s="88" t="str">
        <f>HYPERLINK("https://leetcode.com/problems/remove-k-digits/","Remove K digits From number")</f>
        <v>Remove K digits From number</v>
      </c>
      <c r="B160" s="71" t="s">
        <v>2075</v>
      </c>
      <c r="C160" s="71"/>
      <c r="D160" s="62"/>
      <c r="E160" s="62"/>
      <c r="F160" s="62"/>
      <c r="G160" s="62"/>
      <c r="H160" s="62"/>
      <c r="I160" s="62"/>
      <c r="J160" s="62"/>
      <c r="K160" s="62"/>
      <c r="L160" s="62"/>
      <c r="M160" s="62"/>
      <c r="N160" s="62"/>
      <c r="O160" s="62"/>
      <c r="P160" s="62"/>
      <c r="Q160" s="62"/>
      <c r="R160" s="62"/>
      <c r="S160" s="62"/>
      <c r="T160" s="62"/>
      <c r="U160" s="62"/>
      <c r="V160" s="62"/>
      <c r="W160" s="62"/>
      <c r="X160" s="62"/>
      <c r="Y160" s="62"/>
      <c r="Z160" s="62"/>
    </row>
    <row r="161" spans="1:26">
      <c r="A161" s="71" t="s">
        <v>2072</v>
      </c>
      <c r="B161" s="71"/>
      <c r="C161" s="71"/>
      <c r="D161" s="62"/>
      <c r="E161" s="62"/>
      <c r="F161" s="62"/>
      <c r="G161" s="62"/>
      <c r="H161" s="62"/>
      <c r="I161" s="62"/>
      <c r="J161" s="62"/>
      <c r="K161" s="62"/>
      <c r="L161" s="62"/>
      <c r="M161" s="62"/>
      <c r="N161" s="62"/>
      <c r="O161" s="62"/>
      <c r="P161" s="62"/>
      <c r="Q161" s="62"/>
      <c r="R161" s="62"/>
      <c r="S161" s="62"/>
      <c r="T161" s="62"/>
      <c r="U161" s="62"/>
      <c r="V161" s="62"/>
      <c r="W161" s="62"/>
      <c r="X161" s="62"/>
      <c r="Y161" s="62"/>
      <c r="Z161" s="62"/>
    </row>
    <row r="162" spans="1:26">
      <c r="A162" s="88" t="str">
        <f>HYPERLINK("https://www.geeksforgeeks.org/first-negative-integer-every-window-size-k/","First negative Integer in k sized window")</f>
        <v>First negative Integer in k sized window</v>
      </c>
      <c r="B162" s="71" t="s">
        <v>2079</v>
      </c>
      <c r="C162" s="71"/>
      <c r="D162" s="62"/>
      <c r="E162" s="62"/>
      <c r="F162" s="62"/>
      <c r="G162" s="62"/>
      <c r="H162" s="62"/>
      <c r="I162" s="62"/>
      <c r="J162" s="62"/>
      <c r="K162" s="62"/>
      <c r="L162" s="62"/>
      <c r="M162" s="62"/>
      <c r="N162" s="62"/>
      <c r="O162" s="62"/>
      <c r="P162" s="62"/>
      <c r="Q162" s="62"/>
      <c r="R162" s="62"/>
      <c r="S162" s="62"/>
      <c r="T162" s="62"/>
      <c r="U162" s="62"/>
      <c r="V162" s="62"/>
      <c r="W162" s="62"/>
      <c r="X162" s="62"/>
      <c r="Y162" s="62"/>
      <c r="Z162" s="62"/>
    </row>
    <row r="163" spans="1:26">
      <c r="A163" s="94" t="str">
        <f>HYPERLINK("https://www.geeksforgeeks.org/maximum-sum-of-smallest-and-second-smallest-in-an-array/","Maximum sum of smallest and second smallest")</f>
        <v>Maximum sum of smallest and second smallest</v>
      </c>
      <c r="B163" s="62" t="s">
        <v>2082</v>
      </c>
      <c r="C163" s="62"/>
      <c r="D163" s="62"/>
      <c r="E163" s="62"/>
      <c r="F163" s="62"/>
      <c r="G163" s="62"/>
      <c r="H163" s="62"/>
      <c r="I163" s="62"/>
      <c r="J163" s="62"/>
      <c r="K163" s="62"/>
      <c r="L163" s="62"/>
      <c r="M163" s="62"/>
      <c r="N163" s="62"/>
      <c r="O163" s="62"/>
      <c r="P163" s="62"/>
      <c r="Q163" s="62"/>
      <c r="R163" s="62"/>
      <c r="S163" s="62"/>
      <c r="T163" s="62"/>
      <c r="U163" s="62"/>
      <c r="V163" s="62"/>
      <c r="W163" s="62"/>
      <c r="X163" s="62"/>
      <c r="Y163" s="62"/>
      <c r="Z163" s="62"/>
    </row>
    <row r="164" spans="1:26">
      <c r="A164" s="94" t="str">
        <f>HYPERLINK("https://www.geeksforgeeks.org/reversing-first-k-elements-queue/","K reverse in a queue")</f>
        <v>K reverse in a queue</v>
      </c>
      <c r="B164" s="95" t="s">
        <v>2083</v>
      </c>
      <c r="C164" s="62"/>
      <c r="D164" s="62"/>
      <c r="E164" s="62"/>
      <c r="F164" s="62"/>
      <c r="G164" s="62"/>
      <c r="H164" s="62"/>
      <c r="I164" s="62"/>
      <c r="J164" s="62"/>
      <c r="K164" s="62"/>
      <c r="L164" s="62"/>
      <c r="M164" s="62"/>
      <c r="N164" s="62"/>
      <c r="O164" s="62"/>
      <c r="P164" s="62"/>
      <c r="Q164" s="62"/>
      <c r="R164" s="62"/>
      <c r="S164" s="62"/>
      <c r="T164" s="62"/>
      <c r="U164" s="62"/>
      <c r="V164" s="62"/>
      <c r="W164" s="62"/>
      <c r="X164" s="62"/>
      <c r="Y164" s="62"/>
      <c r="Z164" s="62"/>
    </row>
    <row r="165" spans="1:26">
      <c r="A165" s="94" t="str">
        <f>HYPERLINK("https://www.geeksforgeeks.org/efficiently-implement-k-stacks-single-array/","K stacks in a single array")</f>
        <v>K stacks in a single array</v>
      </c>
      <c r="B165" s="62" t="s">
        <v>2091</v>
      </c>
      <c r="C165" s="62"/>
      <c r="D165" s="62"/>
      <c r="E165" s="62"/>
      <c r="F165" s="62"/>
      <c r="G165" s="62"/>
      <c r="H165" s="62"/>
      <c r="I165" s="62"/>
      <c r="J165" s="62"/>
      <c r="K165" s="62"/>
      <c r="L165" s="62"/>
      <c r="M165" s="62"/>
      <c r="N165" s="62"/>
      <c r="O165" s="62"/>
      <c r="P165" s="62"/>
      <c r="Q165" s="62"/>
      <c r="R165" s="62"/>
      <c r="S165" s="62"/>
      <c r="T165" s="62"/>
      <c r="U165" s="62"/>
      <c r="V165" s="62"/>
      <c r="W165" s="62"/>
      <c r="X165" s="62"/>
      <c r="Y165" s="62"/>
      <c r="Z165" s="62"/>
    </row>
    <row r="166" spans="1:26">
      <c r="A166" s="94"/>
      <c r="B166" s="62"/>
      <c r="C166" s="62"/>
      <c r="D166" s="62"/>
      <c r="E166" s="62"/>
      <c r="F166" s="62"/>
      <c r="G166" s="62"/>
      <c r="H166" s="62"/>
      <c r="I166" s="62"/>
      <c r="J166" s="62"/>
      <c r="K166" s="62"/>
      <c r="L166" s="62"/>
      <c r="M166" s="62"/>
      <c r="N166" s="62"/>
      <c r="O166" s="62"/>
      <c r="P166" s="62"/>
      <c r="Q166" s="62"/>
      <c r="R166" s="62"/>
      <c r="S166" s="62"/>
      <c r="T166" s="62"/>
      <c r="U166" s="62"/>
      <c r="V166" s="62"/>
      <c r="W166" s="62"/>
      <c r="X166" s="62"/>
      <c r="Y166" s="62"/>
      <c r="Z166" s="62"/>
    </row>
    <row r="167" spans="1:26">
      <c r="A167" s="242" t="s">
        <v>2594</v>
      </c>
      <c r="B167" s="62"/>
      <c r="C167" s="62"/>
      <c r="D167" s="62"/>
      <c r="E167" s="62"/>
      <c r="F167" s="62"/>
      <c r="G167" s="62"/>
      <c r="H167" s="62"/>
      <c r="I167" s="62"/>
      <c r="J167" s="62"/>
      <c r="K167" s="62"/>
      <c r="L167" s="62"/>
      <c r="M167" s="62"/>
      <c r="N167" s="62"/>
      <c r="O167" s="62"/>
      <c r="P167" s="62"/>
      <c r="Q167" s="62"/>
      <c r="R167" s="62"/>
      <c r="S167" s="62"/>
      <c r="T167" s="62"/>
      <c r="U167" s="62"/>
      <c r="V167" s="62"/>
      <c r="W167" s="62"/>
      <c r="X167" s="62"/>
      <c r="Y167" s="62"/>
      <c r="Z167" s="62"/>
    </row>
    <row r="168" spans="1:26">
      <c r="A168" s="94" t="s">
        <v>2093</v>
      </c>
      <c r="B168" s="62" t="s">
        <v>2094</v>
      </c>
      <c r="C168" s="62"/>
      <c r="D168" s="62"/>
      <c r="E168" s="62"/>
      <c r="F168" s="62"/>
      <c r="G168" s="62"/>
      <c r="H168" s="62"/>
      <c r="I168" s="62"/>
      <c r="J168" s="62"/>
      <c r="K168" s="62"/>
      <c r="L168" s="62"/>
      <c r="M168" s="62"/>
      <c r="N168" s="62"/>
      <c r="O168" s="62"/>
      <c r="P168" s="62"/>
      <c r="Q168" s="62"/>
      <c r="R168" s="62"/>
      <c r="S168" s="62"/>
      <c r="T168" s="62"/>
      <c r="U168" s="62"/>
      <c r="V168" s="62"/>
      <c r="W168" s="62"/>
      <c r="X168" s="62"/>
      <c r="Y168" s="62"/>
      <c r="Z168" s="62"/>
    </row>
    <row r="169" spans="1:26">
      <c r="A169" s="94" t="str">
        <f>HYPERLINK("https://leetcode.com/problems/gas-station/","Gas Station")</f>
        <v>Gas Station</v>
      </c>
      <c r="B169" s="62" t="s">
        <v>2076</v>
      </c>
      <c r="C169" s="62"/>
      <c r="D169" s="62"/>
      <c r="E169" s="62"/>
      <c r="F169" s="62"/>
      <c r="G169" s="62"/>
      <c r="H169" s="62"/>
      <c r="I169" s="62"/>
      <c r="J169" s="62"/>
      <c r="K169" s="62"/>
      <c r="L169" s="62"/>
      <c r="M169" s="62"/>
      <c r="N169" s="62"/>
      <c r="O169" s="62"/>
      <c r="P169" s="62"/>
      <c r="Q169" s="62"/>
      <c r="R169" s="62"/>
      <c r="S169" s="62"/>
      <c r="T169" s="62"/>
      <c r="U169" s="62"/>
      <c r="V169" s="62"/>
      <c r="W169" s="62"/>
      <c r="X169" s="62"/>
      <c r="Y169" s="62"/>
      <c r="Z169" s="62"/>
    </row>
    <row r="170" spans="1:26">
      <c r="A170" s="88" t="str">
        <f>HYPERLINK("https://www.geeksforgeeks.org/interesting-method-generate-binary-numbers-1-n/","Print Binary Number")</f>
        <v>Print Binary Number</v>
      </c>
      <c r="B170" s="71" t="s">
        <v>2080</v>
      </c>
      <c r="C170" s="71"/>
      <c r="D170" s="62"/>
      <c r="E170" s="62"/>
      <c r="F170" s="62"/>
      <c r="G170" s="62"/>
      <c r="H170" s="62"/>
      <c r="I170" s="62"/>
      <c r="J170" s="62"/>
      <c r="K170" s="62"/>
      <c r="L170" s="62"/>
      <c r="M170" s="62"/>
      <c r="N170" s="62"/>
      <c r="O170" s="62"/>
      <c r="P170" s="62"/>
      <c r="Q170" s="62"/>
      <c r="R170" s="62"/>
      <c r="S170" s="62"/>
      <c r="T170" s="62"/>
      <c r="U170" s="62"/>
      <c r="V170" s="62"/>
      <c r="W170" s="62"/>
      <c r="X170" s="62"/>
      <c r="Y170" s="62"/>
      <c r="Z170" s="62"/>
    </row>
    <row r="171" spans="1:26">
      <c r="A171" s="94" t="s">
        <v>2088</v>
      </c>
      <c r="B171" s="62" t="s">
        <v>2089</v>
      </c>
      <c r="C171" s="71"/>
      <c r="D171" s="62"/>
      <c r="E171" s="62"/>
      <c r="F171" s="62"/>
      <c r="G171" s="62"/>
      <c r="H171" s="62"/>
      <c r="I171" s="62"/>
      <c r="J171" s="62"/>
      <c r="K171" s="62"/>
      <c r="L171" s="62"/>
      <c r="M171" s="62"/>
      <c r="N171" s="62"/>
      <c r="O171" s="62"/>
      <c r="P171" s="62"/>
      <c r="Q171" s="62"/>
      <c r="R171" s="62"/>
      <c r="S171" s="62"/>
      <c r="T171" s="62"/>
      <c r="U171" s="62"/>
      <c r="V171" s="62"/>
      <c r="W171" s="62"/>
      <c r="X171" s="62"/>
      <c r="Y171" s="62"/>
      <c r="Z171" s="62"/>
    </row>
    <row r="172" spans="1:26">
      <c r="A172" s="88" t="str">
        <f>HYPERLINK("https://leetcode.com/problems/backspace-string-compare/","Backspace String Compare")</f>
        <v>Backspace String Compare</v>
      </c>
      <c r="B172" s="71" t="s">
        <v>2074</v>
      </c>
      <c r="C172" s="71"/>
      <c r="D172" s="62"/>
      <c r="E172" s="62"/>
      <c r="F172" s="62"/>
      <c r="G172" s="62"/>
      <c r="H172" s="62"/>
      <c r="I172" s="62"/>
      <c r="J172" s="62"/>
      <c r="K172" s="62"/>
      <c r="L172" s="62"/>
      <c r="M172" s="62"/>
      <c r="N172" s="62"/>
      <c r="O172" s="62"/>
      <c r="P172" s="62"/>
      <c r="Q172" s="62"/>
      <c r="R172" s="62"/>
      <c r="S172" s="62"/>
      <c r="T172" s="62"/>
      <c r="U172" s="62"/>
      <c r="V172" s="62"/>
      <c r="W172" s="62"/>
      <c r="X172" s="62"/>
      <c r="Y172" s="62"/>
      <c r="Z172" s="62"/>
    </row>
    <row r="173" spans="1:26">
      <c r="A173" s="88" t="str">
        <f>HYPERLINK("https://leetcode.com/problems/car-fleet/","Car fleet")</f>
        <v>Car fleet</v>
      </c>
      <c r="B173" s="71" t="s">
        <v>2595</v>
      </c>
      <c r="C173" s="71"/>
      <c r="D173" s="62"/>
      <c r="E173" s="62"/>
      <c r="F173" s="62"/>
      <c r="G173" s="62"/>
      <c r="H173" s="62"/>
      <c r="I173" s="62"/>
      <c r="J173" s="62"/>
      <c r="K173" s="62"/>
      <c r="L173" s="62"/>
      <c r="M173" s="62"/>
      <c r="N173" s="62"/>
      <c r="O173" s="62"/>
      <c r="P173" s="62"/>
      <c r="Q173" s="62"/>
      <c r="R173" s="62"/>
      <c r="S173" s="62"/>
      <c r="T173" s="62"/>
      <c r="U173" s="62"/>
      <c r="V173" s="62"/>
      <c r="W173" s="62"/>
      <c r="X173" s="62"/>
      <c r="Y173" s="62"/>
      <c r="Z173" s="62"/>
    </row>
    <row r="174" spans="1:26">
      <c r="A174" s="94" t="str">
        <f>HYPERLINK("https://leetcode.com/problems/validate-stack-sequences/","Validate Stack")</f>
        <v>Validate Stack</v>
      </c>
      <c r="B174" s="62" t="s">
        <v>2084</v>
      </c>
      <c r="C174" s="62"/>
      <c r="D174" s="62"/>
      <c r="E174" s="62"/>
      <c r="F174" s="62"/>
      <c r="G174" s="62"/>
      <c r="H174" s="62"/>
      <c r="I174" s="62"/>
      <c r="J174" s="62"/>
      <c r="K174" s="62"/>
      <c r="L174" s="62"/>
      <c r="M174" s="62"/>
      <c r="N174" s="62"/>
      <c r="O174" s="62"/>
      <c r="P174" s="62"/>
      <c r="Q174" s="62"/>
      <c r="R174" s="62"/>
      <c r="S174" s="62"/>
      <c r="T174" s="62"/>
      <c r="U174" s="62"/>
      <c r="V174" s="62"/>
      <c r="W174" s="62"/>
      <c r="X174" s="62"/>
      <c r="Y174" s="62"/>
      <c r="Z174" s="62"/>
    </row>
    <row r="175" spans="1:26">
      <c r="A175" s="242" t="s">
        <v>2596</v>
      </c>
      <c r="B175" s="62"/>
      <c r="C175" s="62"/>
      <c r="D175" s="62"/>
      <c r="E175" s="62"/>
      <c r="F175" s="62"/>
      <c r="G175" s="62"/>
      <c r="H175" s="62"/>
      <c r="I175" s="62"/>
      <c r="J175" s="62"/>
      <c r="K175" s="62"/>
      <c r="L175" s="62"/>
      <c r="M175" s="62"/>
      <c r="N175" s="62"/>
      <c r="O175" s="62"/>
      <c r="P175" s="62"/>
      <c r="Q175" s="62"/>
      <c r="R175" s="62"/>
      <c r="S175" s="62"/>
      <c r="T175" s="62"/>
      <c r="U175" s="62"/>
      <c r="V175" s="62"/>
      <c r="W175" s="62"/>
      <c r="X175" s="62"/>
      <c r="Y175" s="62"/>
      <c r="Z175" s="62"/>
    </row>
    <row r="176" spans="1:26">
      <c r="A176" s="253" t="str">
        <f>HYPERLINK("https://leetcode.com/problems/maximum-frequency-stack/","max frequency stack")</f>
        <v>max frequency stack</v>
      </c>
      <c r="B176" s="62" t="s">
        <v>2264</v>
      </c>
      <c r="C176" s="62"/>
      <c r="D176" s="62"/>
      <c r="E176" s="62"/>
      <c r="F176" s="62"/>
      <c r="G176" s="62"/>
      <c r="H176" s="62"/>
      <c r="I176" s="62"/>
      <c r="J176" s="62"/>
      <c r="K176" s="62"/>
      <c r="L176" s="62"/>
      <c r="M176" s="62"/>
      <c r="N176" s="62"/>
      <c r="O176" s="62"/>
      <c r="P176" s="62"/>
      <c r="Q176" s="62"/>
      <c r="R176" s="62"/>
      <c r="S176" s="62"/>
      <c r="T176" s="62"/>
      <c r="U176" s="62"/>
      <c r="V176" s="62"/>
      <c r="W176" s="62"/>
      <c r="X176" s="62"/>
      <c r="Y176" s="62"/>
      <c r="Z176" s="62"/>
    </row>
    <row r="177" spans="1:26">
      <c r="A177" s="253" t="str">
        <f>HYPERLINK("https://leetcode.com/problems/min-stack/","Min Stack")</f>
        <v>Min Stack</v>
      </c>
      <c r="B177" s="62" t="s">
        <v>2085</v>
      </c>
      <c r="C177" s="62"/>
      <c r="D177" s="62"/>
      <c r="E177" s="62"/>
      <c r="F177" s="62"/>
      <c r="G177" s="62"/>
      <c r="H177" s="62"/>
      <c r="I177" s="62"/>
      <c r="J177" s="62"/>
      <c r="K177" s="62"/>
      <c r="L177" s="62"/>
      <c r="M177" s="62"/>
      <c r="N177" s="62"/>
      <c r="O177" s="62"/>
      <c r="P177" s="62"/>
      <c r="Q177" s="62"/>
      <c r="R177" s="62"/>
      <c r="S177" s="62"/>
      <c r="T177" s="62"/>
      <c r="U177" s="62"/>
      <c r="V177" s="62"/>
      <c r="W177" s="62"/>
      <c r="X177" s="62"/>
      <c r="Y177" s="62"/>
      <c r="Z177" s="62"/>
    </row>
    <row r="178" spans="1:26">
      <c r="A178" s="62" t="s">
        <v>2086</v>
      </c>
      <c r="B178" s="62"/>
      <c r="C178" s="62"/>
      <c r="D178" s="62"/>
      <c r="E178" s="62"/>
      <c r="F178" s="62"/>
      <c r="G178" s="62"/>
      <c r="H178" s="62"/>
      <c r="I178" s="62"/>
      <c r="J178" s="62"/>
      <c r="K178" s="62"/>
      <c r="L178" s="62"/>
      <c r="M178" s="62"/>
      <c r="N178" s="62"/>
      <c r="O178" s="62"/>
      <c r="P178" s="62"/>
      <c r="Q178" s="62"/>
      <c r="R178" s="62"/>
      <c r="S178" s="62"/>
      <c r="T178" s="62"/>
      <c r="U178" s="62"/>
      <c r="V178" s="62"/>
      <c r="W178" s="62"/>
      <c r="X178" s="62"/>
      <c r="Y178" s="62"/>
      <c r="Z178" s="62"/>
    </row>
    <row r="179" spans="1:26">
      <c r="A179" s="94" t="s">
        <v>2597</v>
      </c>
      <c r="B179" s="62"/>
      <c r="C179" s="62"/>
      <c r="D179" s="62"/>
      <c r="E179" s="62"/>
      <c r="F179" s="62"/>
      <c r="G179" s="62"/>
      <c r="H179" s="62"/>
      <c r="I179" s="62"/>
      <c r="J179" s="62"/>
      <c r="K179" s="62"/>
      <c r="L179" s="62"/>
      <c r="M179" s="62"/>
      <c r="N179" s="62"/>
      <c r="O179" s="62"/>
      <c r="P179" s="62"/>
      <c r="Q179" s="62"/>
      <c r="R179" s="62"/>
      <c r="S179" s="62"/>
      <c r="T179" s="62"/>
      <c r="U179" s="62"/>
      <c r="V179" s="62"/>
      <c r="W179" s="62"/>
      <c r="X179" s="62"/>
      <c r="Y179" s="62"/>
      <c r="Z179" s="62"/>
    </row>
    <row r="180" spans="1:26" ht="18.75">
      <c r="A180" s="266" t="s">
        <v>404</v>
      </c>
      <c r="B180" s="223"/>
      <c r="C180" s="223"/>
      <c r="D180" s="223"/>
      <c r="E180" s="223"/>
      <c r="F180" s="223"/>
      <c r="G180" s="223"/>
      <c r="H180" s="223"/>
      <c r="I180" s="223"/>
      <c r="J180" s="223"/>
      <c r="K180" s="223"/>
      <c r="L180" s="223"/>
      <c r="M180" s="223"/>
      <c r="N180" s="223"/>
      <c r="O180" s="223"/>
      <c r="P180" s="223"/>
      <c r="Q180" s="223"/>
      <c r="R180" s="223"/>
      <c r="S180" s="223"/>
      <c r="T180" s="223"/>
      <c r="U180" s="223"/>
      <c r="V180" s="223"/>
      <c r="W180" s="223"/>
      <c r="X180" s="223"/>
      <c r="Y180" s="223"/>
      <c r="Z180" s="223"/>
    </row>
    <row r="181" spans="1:26">
      <c r="A181" s="242" t="s">
        <v>2598</v>
      </c>
      <c r="B181" s="62"/>
      <c r="C181" s="62"/>
      <c r="D181" s="62"/>
      <c r="E181" s="62"/>
      <c r="F181" s="62"/>
      <c r="G181" s="62"/>
      <c r="H181" s="62"/>
      <c r="I181" s="62"/>
      <c r="J181" s="62"/>
      <c r="K181" s="62"/>
      <c r="L181" s="62"/>
      <c r="M181" s="62"/>
      <c r="N181" s="62"/>
      <c r="O181" s="62"/>
      <c r="P181" s="62"/>
      <c r="Q181" s="62"/>
      <c r="R181" s="62"/>
      <c r="S181" s="62"/>
      <c r="T181" s="62"/>
      <c r="U181" s="62"/>
      <c r="V181" s="62"/>
      <c r="W181" s="62"/>
      <c r="X181" s="62"/>
      <c r="Y181" s="62"/>
      <c r="Z181" s="62"/>
    </row>
    <row r="182" spans="1:26">
      <c r="A182" s="94" t="str">
        <f>HYPERLINK("https://leetcode.com/problems/binary-tree-inorder-traversal/","Inorder Traversal")</f>
        <v>Inorder Traversal</v>
      </c>
      <c r="B182" s="62" t="s">
        <v>2104</v>
      </c>
      <c r="C182" s="62"/>
      <c r="D182" s="62"/>
      <c r="E182" s="62"/>
      <c r="F182" s="62"/>
      <c r="G182" s="62"/>
      <c r="H182" s="62"/>
      <c r="I182" s="62"/>
      <c r="J182" s="62"/>
      <c r="K182" s="62"/>
      <c r="L182" s="62"/>
      <c r="M182" s="62"/>
      <c r="N182" s="62"/>
      <c r="O182" s="62"/>
      <c r="P182" s="62"/>
      <c r="Q182" s="62"/>
      <c r="R182" s="62"/>
      <c r="S182" s="62"/>
      <c r="T182" s="62"/>
      <c r="U182" s="62"/>
      <c r="V182" s="62"/>
      <c r="W182" s="62"/>
      <c r="X182" s="62"/>
      <c r="Y182" s="62"/>
      <c r="Z182" s="62"/>
    </row>
    <row r="183" spans="1:26">
      <c r="A183" s="94" t="str">
        <f>HYPERLINK("https://leetcode.com/problems/binary-tree-preorder-traversal/","Preorder Traversal")</f>
        <v>Preorder Traversal</v>
      </c>
      <c r="B183" s="62" t="s">
        <v>2105</v>
      </c>
      <c r="C183" s="62"/>
      <c r="D183" s="62"/>
      <c r="E183" s="62"/>
      <c r="F183" s="62"/>
      <c r="G183" s="62"/>
      <c r="H183" s="62"/>
      <c r="I183" s="62"/>
      <c r="J183" s="62"/>
      <c r="K183" s="62"/>
      <c r="L183" s="62"/>
      <c r="M183" s="62"/>
      <c r="N183" s="62"/>
      <c r="O183" s="62"/>
      <c r="P183" s="62"/>
      <c r="Q183" s="62"/>
      <c r="R183" s="62"/>
      <c r="S183" s="62"/>
      <c r="T183" s="62"/>
      <c r="U183" s="62"/>
      <c r="V183" s="62"/>
      <c r="W183" s="62"/>
      <c r="X183" s="62"/>
      <c r="Y183" s="62"/>
      <c r="Z183" s="62"/>
    </row>
    <row r="184" spans="1:26">
      <c r="A184" s="94" t="str">
        <f>HYPERLINK("https://leetcode.com/problems/binary-tree-postorder-traversal/","Postorder Traversal")</f>
        <v>Postorder Traversal</v>
      </c>
      <c r="B184" s="62" t="s">
        <v>2106</v>
      </c>
      <c r="C184" s="62"/>
      <c r="D184" s="62"/>
      <c r="E184" s="62"/>
      <c r="F184" s="62"/>
      <c r="G184" s="62"/>
      <c r="H184" s="62"/>
      <c r="I184" s="62"/>
      <c r="J184" s="62"/>
      <c r="K184" s="62"/>
      <c r="L184" s="62"/>
      <c r="M184" s="62"/>
      <c r="N184" s="62"/>
      <c r="O184" s="62"/>
      <c r="P184" s="62"/>
      <c r="Q184" s="62"/>
      <c r="R184" s="62"/>
      <c r="S184" s="62"/>
      <c r="T184" s="62"/>
      <c r="U184" s="62"/>
      <c r="V184" s="62"/>
      <c r="W184" s="62"/>
      <c r="X184" s="62"/>
      <c r="Y184" s="62"/>
      <c r="Z184" s="62"/>
    </row>
    <row r="185" spans="1:26">
      <c r="A185" s="94" t="str">
        <f>HYPERLINK("https://leetcode.com/problems/binary-tree-level-order-traversal/","Binary Tree Level Order")</f>
        <v>Binary Tree Level Order</v>
      </c>
      <c r="B185" s="62" t="s">
        <v>2107</v>
      </c>
      <c r="C185" s="62"/>
      <c r="D185" s="62"/>
      <c r="E185" s="62"/>
      <c r="F185" s="62"/>
      <c r="G185" s="62"/>
      <c r="H185" s="62"/>
      <c r="I185" s="62"/>
      <c r="J185" s="62"/>
      <c r="K185" s="62"/>
      <c r="L185" s="62"/>
      <c r="M185" s="62"/>
      <c r="N185" s="62"/>
      <c r="O185" s="62"/>
      <c r="P185" s="62"/>
      <c r="Q185" s="62"/>
      <c r="R185" s="62"/>
      <c r="S185" s="62"/>
      <c r="T185" s="62"/>
      <c r="U185" s="62"/>
      <c r="V185" s="62"/>
      <c r="W185" s="62"/>
      <c r="X185" s="62"/>
      <c r="Y185" s="62"/>
      <c r="Z185" s="62"/>
    </row>
    <row r="186" spans="1:26">
      <c r="A186" s="105" t="str">
        <f>HYPERLINK("https://leetcode.com/problems/binary-search-tree-to-greater-sum-tree/","Binary search tree to greater sum")</f>
        <v>Binary search tree to greater sum</v>
      </c>
      <c r="B186" s="62" t="s">
        <v>2110</v>
      </c>
      <c r="C186" s="62"/>
      <c r="D186" s="62"/>
      <c r="E186" s="62"/>
      <c r="F186" s="62"/>
      <c r="G186" s="62"/>
      <c r="H186" s="62"/>
      <c r="I186" s="62"/>
      <c r="J186" s="62"/>
      <c r="K186" s="62"/>
      <c r="L186" s="62"/>
      <c r="M186" s="62"/>
      <c r="N186" s="62"/>
      <c r="O186" s="62"/>
      <c r="P186" s="62"/>
      <c r="Q186" s="62"/>
      <c r="R186" s="62"/>
      <c r="S186" s="62"/>
      <c r="T186" s="62"/>
      <c r="U186" s="62"/>
      <c r="V186" s="62"/>
      <c r="W186" s="62"/>
      <c r="X186" s="62"/>
      <c r="Y186" s="62"/>
      <c r="Z186" s="62"/>
    </row>
    <row r="187" spans="1:26">
      <c r="A187" s="105" t="s">
        <v>2599</v>
      </c>
      <c r="B187" s="62" t="s">
        <v>2599</v>
      </c>
      <c r="C187" s="62"/>
      <c r="D187" s="62"/>
      <c r="E187" s="62"/>
      <c r="F187" s="62"/>
      <c r="G187" s="62"/>
      <c r="H187" s="62"/>
      <c r="I187" s="62"/>
      <c r="J187" s="62"/>
      <c r="K187" s="62"/>
      <c r="L187" s="62"/>
      <c r="M187" s="62"/>
      <c r="N187" s="62"/>
      <c r="O187" s="62"/>
      <c r="P187" s="62"/>
      <c r="Q187" s="62"/>
      <c r="R187" s="62"/>
      <c r="S187" s="62"/>
      <c r="T187" s="62"/>
      <c r="U187" s="62"/>
      <c r="V187" s="62"/>
      <c r="W187" s="62"/>
      <c r="X187" s="62"/>
      <c r="Y187" s="62"/>
      <c r="Z187" s="62"/>
    </row>
    <row r="188" spans="1:26">
      <c r="A188" s="105" t="s">
        <v>2600</v>
      </c>
      <c r="B188" s="62" t="s">
        <v>2601</v>
      </c>
      <c r="C188" s="62"/>
      <c r="D188" s="62"/>
      <c r="E188" s="62"/>
      <c r="F188" s="62"/>
      <c r="G188" s="62"/>
      <c r="H188" s="62"/>
      <c r="I188" s="62"/>
      <c r="J188" s="62"/>
      <c r="K188" s="62"/>
      <c r="L188" s="62"/>
      <c r="M188" s="62"/>
      <c r="N188" s="62"/>
      <c r="O188" s="62"/>
      <c r="P188" s="62"/>
      <c r="Q188" s="62"/>
      <c r="R188" s="62"/>
      <c r="S188" s="62"/>
      <c r="T188" s="62"/>
      <c r="U188" s="62"/>
      <c r="V188" s="62"/>
      <c r="W188" s="62"/>
      <c r="X188" s="62"/>
      <c r="Y188" s="62"/>
      <c r="Z188" s="62"/>
    </row>
    <row r="189" spans="1:26">
      <c r="A189" s="249" t="s">
        <v>2602</v>
      </c>
      <c r="B189" s="62"/>
      <c r="C189" s="62"/>
      <c r="D189" s="62"/>
      <c r="E189" s="62"/>
      <c r="F189" s="62"/>
      <c r="G189" s="62"/>
      <c r="H189" s="62"/>
      <c r="I189" s="62"/>
      <c r="J189" s="62"/>
      <c r="K189" s="62"/>
      <c r="L189" s="62"/>
      <c r="M189" s="62"/>
      <c r="N189" s="62"/>
      <c r="O189" s="62"/>
      <c r="P189" s="62"/>
      <c r="Q189" s="62"/>
      <c r="R189" s="62"/>
      <c r="S189" s="62"/>
      <c r="T189" s="62"/>
      <c r="U189" s="62"/>
      <c r="V189" s="62"/>
      <c r="W189" s="62"/>
      <c r="X189" s="62"/>
      <c r="Y189" s="62"/>
      <c r="Z189" s="62"/>
    </row>
    <row r="190" spans="1:26">
      <c r="A190" s="94" t="str">
        <f>HYPERLINK("https://leetcode.com/problems/binary-tree-right-side-view/","right side view")</f>
        <v>right side view</v>
      </c>
      <c r="B190" s="62" t="s">
        <v>2112</v>
      </c>
      <c r="C190" s="62"/>
      <c r="D190" s="62"/>
      <c r="E190" s="62"/>
      <c r="F190" s="62"/>
      <c r="G190" s="62"/>
      <c r="H190" s="62"/>
      <c r="I190" s="62"/>
      <c r="J190" s="62"/>
      <c r="K190" s="62"/>
      <c r="L190" s="62"/>
      <c r="M190" s="62"/>
      <c r="N190" s="62"/>
      <c r="O190" s="62"/>
      <c r="P190" s="62"/>
      <c r="Q190" s="62"/>
      <c r="R190" s="62"/>
      <c r="S190" s="62"/>
      <c r="T190" s="62"/>
      <c r="U190" s="62"/>
      <c r="V190" s="62"/>
      <c r="W190" s="62"/>
      <c r="X190" s="62"/>
      <c r="Y190" s="62"/>
      <c r="Z190" s="62"/>
    </row>
    <row r="191" spans="1:26">
      <c r="A191" s="94" t="str">
        <f>HYPERLINK("https://practice.geeksforgeeks.org/problems/left-view-of-binary-tree/1","Left View")</f>
        <v>Left View</v>
      </c>
      <c r="B191" s="62" t="s">
        <v>2113</v>
      </c>
      <c r="C191" s="62"/>
      <c r="D191" s="62"/>
      <c r="E191" s="62"/>
      <c r="F191" s="62"/>
      <c r="G191" s="62"/>
      <c r="H191" s="62"/>
      <c r="I191" s="62"/>
      <c r="J191" s="62"/>
      <c r="K191" s="62"/>
      <c r="L191" s="62"/>
      <c r="M191" s="62"/>
      <c r="N191" s="62"/>
      <c r="O191" s="62"/>
      <c r="P191" s="62"/>
      <c r="Q191" s="62"/>
      <c r="R191" s="62"/>
      <c r="S191" s="62"/>
      <c r="T191" s="62"/>
      <c r="U191" s="62"/>
      <c r="V191" s="62"/>
      <c r="W191" s="62"/>
      <c r="X191" s="62"/>
      <c r="Y191" s="62"/>
      <c r="Z191" s="62"/>
    </row>
    <row r="192" spans="1:26">
      <c r="A192" s="94" t="str">
        <f>HYPERLINK("https://www.geeksforgeeks.org/print-nodes-in-the-top-view-of-binary-tree-set-3/","Top View")</f>
        <v>Top View</v>
      </c>
      <c r="B192" s="62" t="s">
        <v>2114</v>
      </c>
      <c r="C192" s="62"/>
      <c r="D192" s="62"/>
      <c r="E192" s="62"/>
      <c r="F192" s="62"/>
      <c r="G192" s="62"/>
      <c r="H192" s="62"/>
      <c r="I192" s="62"/>
      <c r="J192" s="62"/>
      <c r="K192" s="62"/>
      <c r="L192" s="62"/>
      <c r="M192" s="62"/>
      <c r="N192" s="62"/>
      <c r="O192" s="62"/>
      <c r="P192" s="62"/>
      <c r="Q192" s="62"/>
      <c r="R192" s="62"/>
      <c r="S192" s="62"/>
      <c r="T192" s="62"/>
      <c r="U192" s="62"/>
      <c r="V192" s="62"/>
      <c r="W192" s="62"/>
      <c r="X192" s="62"/>
      <c r="Y192" s="62"/>
      <c r="Z192" s="62"/>
    </row>
    <row r="193" spans="1:26">
      <c r="A193" s="94" t="str">
        <f>HYPERLINK("https://practice.geeksforgeeks.org/problems/bottom-view-of-binary-tree/1","Bottom View")</f>
        <v>Bottom View</v>
      </c>
      <c r="B193" s="62" t="s">
        <v>2115</v>
      </c>
      <c r="C193" s="62"/>
      <c r="D193" s="62"/>
      <c r="E193" s="62"/>
      <c r="F193" s="62"/>
      <c r="G193" s="62"/>
      <c r="H193" s="62"/>
      <c r="I193" s="62"/>
      <c r="J193" s="62"/>
      <c r="K193" s="62"/>
      <c r="L193" s="62"/>
      <c r="M193" s="62"/>
      <c r="N193" s="62"/>
      <c r="O193" s="62"/>
      <c r="P193" s="62"/>
      <c r="Q193" s="62"/>
      <c r="R193" s="62"/>
      <c r="S193" s="62"/>
      <c r="T193" s="62"/>
      <c r="U193" s="62"/>
      <c r="V193" s="62"/>
      <c r="W193" s="62"/>
      <c r="X193" s="62"/>
      <c r="Y193" s="62"/>
      <c r="Z193" s="62"/>
    </row>
    <row r="194" spans="1:26">
      <c r="A194" s="94" t="s">
        <v>2603</v>
      </c>
      <c r="B194" s="62" t="s">
        <v>2603</v>
      </c>
      <c r="C194" s="62"/>
      <c r="D194" s="62"/>
      <c r="E194" s="62"/>
      <c r="F194" s="62"/>
      <c r="G194" s="62"/>
      <c r="H194" s="62"/>
      <c r="I194" s="62"/>
      <c r="J194" s="62"/>
      <c r="K194" s="62"/>
      <c r="L194" s="62"/>
      <c r="M194" s="62"/>
      <c r="N194" s="62"/>
      <c r="O194" s="62"/>
      <c r="P194" s="62"/>
      <c r="Q194" s="62"/>
      <c r="R194" s="62"/>
      <c r="S194" s="62"/>
      <c r="T194" s="62"/>
      <c r="U194" s="62"/>
      <c r="V194" s="62"/>
      <c r="W194" s="62"/>
      <c r="X194" s="62"/>
      <c r="Y194" s="62"/>
      <c r="Z194" s="62"/>
    </row>
    <row r="195" spans="1:26">
      <c r="A195" s="94" t="str">
        <f>HYPERLINK("https://leetcode.com/problems/vertical-order-traversal-of-a-binary-tree/","Vertical order")</f>
        <v>Vertical order</v>
      </c>
      <c r="B195" s="62" t="s">
        <v>2116</v>
      </c>
      <c r="C195" s="62"/>
      <c r="D195" s="62"/>
      <c r="E195" s="62"/>
      <c r="F195" s="62"/>
      <c r="G195" s="62"/>
      <c r="H195" s="62"/>
      <c r="I195" s="62"/>
      <c r="J195" s="62"/>
      <c r="K195" s="62"/>
      <c r="L195" s="62"/>
      <c r="M195" s="62"/>
      <c r="N195" s="62"/>
      <c r="O195" s="62"/>
      <c r="P195" s="62"/>
      <c r="Q195" s="62"/>
      <c r="R195" s="62"/>
      <c r="S195" s="62"/>
      <c r="T195" s="62"/>
      <c r="U195" s="62"/>
      <c r="V195" s="62"/>
      <c r="W195" s="62"/>
      <c r="X195" s="62"/>
      <c r="Y195" s="62"/>
      <c r="Z195" s="62"/>
    </row>
    <row r="196" spans="1:26">
      <c r="A196" s="94" t="str">
        <f>HYPERLINK("https://www.geeksforgeeks.org/diagonal-traversal-of-binary-tree/","Diagonal Traversal")</f>
        <v>Diagonal Traversal</v>
      </c>
      <c r="B196" s="62" t="s">
        <v>2117</v>
      </c>
      <c r="C196" s="62"/>
      <c r="D196" s="62"/>
      <c r="E196" s="62"/>
      <c r="F196" s="62"/>
      <c r="G196" s="62"/>
      <c r="H196" s="62"/>
      <c r="I196" s="62"/>
      <c r="J196" s="62"/>
      <c r="K196" s="62"/>
      <c r="L196" s="62"/>
      <c r="M196" s="62"/>
      <c r="N196" s="62"/>
      <c r="O196" s="62"/>
      <c r="P196" s="62"/>
      <c r="Q196" s="62"/>
      <c r="R196" s="62"/>
      <c r="S196" s="62"/>
      <c r="T196" s="62"/>
      <c r="U196" s="62"/>
      <c r="V196" s="62"/>
      <c r="W196" s="62"/>
      <c r="X196" s="62"/>
      <c r="Y196" s="62"/>
      <c r="Z196" s="62"/>
    </row>
    <row r="197" spans="1:26">
      <c r="A197" s="94" t="s">
        <v>2604</v>
      </c>
      <c r="B197" s="62" t="s">
        <v>2119</v>
      </c>
      <c r="C197" s="62"/>
      <c r="D197" s="62"/>
      <c r="E197" s="62"/>
      <c r="F197" s="62"/>
      <c r="G197" s="62"/>
      <c r="H197" s="62"/>
      <c r="I197" s="62"/>
      <c r="J197" s="62"/>
      <c r="K197" s="62"/>
      <c r="L197" s="62"/>
      <c r="M197" s="62"/>
      <c r="N197" s="62"/>
      <c r="O197" s="62"/>
      <c r="P197" s="62"/>
      <c r="Q197" s="62"/>
      <c r="R197" s="62"/>
      <c r="S197" s="62"/>
      <c r="T197" s="62"/>
      <c r="U197" s="62"/>
      <c r="V197" s="62"/>
      <c r="W197" s="62"/>
      <c r="X197" s="62"/>
      <c r="Y197" s="62"/>
      <c r="Z197" s="62"/>
    </row>
    <row r="198" spans="1:26">
      <c r="A198" s="94" t="s">
        <v>2605</v>
      </c>
      <c r="B198" s="62" t="s">
        <v>2606</v>
      </c>
      <c r="C198" s="62"/>
      <c r="D198" s="62"/>
      <c r="E198" s="62"/>
      <c r="F198" s="62"/>
      <c r="G198" s="62"/>
      <c r="H198" s="62"/>
      <c r="I198" s="62"/>
      <c r="J198" s="62"/>
      <c r="K198" s="62"/>
      <c r="L198" s="62"/>
      <c r="M198" s="62"/>
      <c r="N198" s="62"/>
      <c r="O198" s="62"/>
      <c r="P198" s="62"/>
      <c r="Q198" s="62"/>
      <c r="R198" s="62"/>
      <c r="S198" s="62"/>
      <c r="T198" s="62"/>
      <c r="U198" s="62"/>
      <c r="V198" s="62"/>
      <c r="W198" s="62"/>
      <c r="X198" s="62"/>
      <c r="Y198" s="62"/>
      <c r="Z198" s="62"/>
    </row>
    <row r="199" spans="1:26">
      <c r="A199" s="249" t="s">
        <v>2607</v>
      </c>
      <c r="B199" s="62"/>
      <c r="C199" s="62"/>
      <c r="D199" s="62"/>
      <c r="E199" s="62"/>
      <c r="F199" s="62"/>
      <c r="G199" s="62"/>
      <c r="H199" s="62"/>
      <c r="I199" s="62"/>
      <c r="J199" s="62"/>
      <c r="K199" s="62"/>
      <c r="L199" s="62"/>
      <c r="M199" s="62"/>
      <c r="N199" s="62"/>
      <c r="O199" s="62"/>
      <c r="P199" s="62"/>
      <c r="Q199" s="62"/>
      <c r="R199" s="62"/>
      <c r="S199" s="62"/>
      <c r="T199" s="62"/>
      <c r="U199" s="62"/>
      <c r="V199" s="62"/>
      <c r="W199" s="62"/>
      <c r="X199" s="62"/>
      <c r="Y199" s="62"/>
      <c r="Z199" s="62"/>
    </row>
    <row r="200" spans="1:26">
      <c r="A200" s="94" t="str">
        <f>HYPERLINK("https://practice.geeksforgeeks.org/problems/image-multiplication/0","image multiplication")</f>
        <v>image multiplication</v>
      </c>
      <c r="B200" s="71" t="s">
        <v>2139</v>
      </c>
      <c r="C200" s="71"/>
      <c r="D200" s="62"/>
      <c r="E200" s="62"/>
      <c r="F200" s="62"/>
      <c r="G200" s="62"/>
      <c r="H200" s="62"/>
      <c r="I200" s="62"/>
      <c r="J200" s="62"/>
      <c r="K200" s="62"/>
      <c r="L200" s="62"/>
      <c r="M200" s="62"/>
      <c r="N200" s="62"/>
      <c r="O200" s="62"/>
      <c r="P200" s="62"/>
      <c r="Q200" s="62"/>
      <c r="R200" s="62"/>
      <c r="S200" s="62"/>
      <c r="T200" s="62"/>
      <c r="U200" s="62"/>
      <c r="V200" s="62"/>
      <c r="W200" s="62"/>
      <c r="X200" s="62"/>
      <c r="Y200" s="62"/>
      <c r="Z200" s="62"/>
    </row>
    <row r="201" spans="1:26">
      <c r="A201" s="94" t="s">
        <v>2120</v>
      </c>
      <c r="B201" s="62" t="s">
        <v>2121</v>
      </c>
      <c r="C201" s="62"/>
      <c r="D201" s="62"/>
      <c r="E201" s="62"/>
      <c r="F201" s="62"/>
      <c r="G201" s="62"/>
      <c r="H201" s="62"/>
      <c r="I201" s="62"/>
      <c r="J201" s="62"/>
      <c r="K201" s="62"/>
      <c r="L201" s="62"/>
      <c r="M201" s="62"/>
      <c r="N201" s="62"/>
      <c r="O201" s="62"/>
      <c r="P201" s="62"/>
      <c r="Q201" s="62"/>
      <c r="R201" s="62"/>
      <c r="S201" s="62"/>
      <c r="T201" s="62"/>
      <c r="U201" s="62"/>
      <c r="V201" s="62"/>
      <c r="W201" s="62"/>
      <c r="X201" s="62"/>
      <c r="Y201" s="62"/>
      <c r="Z201" s="62"/>
    </row>
    <row r="202" spans="1:26">
      <c r="A202" s="94" t="s">
        <v>2608</v>
      </c>
      <c r="B202" s="62" t="s">
        <v>2608</v>
      </c>
      <c r="C202" s="62"/>
      <c r="D202" s="62"/>
      <c r="E202" s="62"/>
      <c r="F202" s="62"/>
      <c r="G202" s="62"/>
      <c r="H202" s="62"/>
      <c r="I202" s="62"/>
      <c r="J202" s="62"/>
      <c r="K202" s="62"/>
      <c r="L202" s="62"/>
      <c r="M202" s="62"/>
      <c r="N202" s="62"/>
      <c r="O202" s="62"/>
      <c r="P202" s="62"/>
      <c r="Q202" s="62"/>
      <c r="R202" s="62"/>
      <c r="S202" s="62"/>
      <c r="T202" s="62"/>
      <c r="U202" s="62"/>
      <c r="V202" s="62"/>
      <c r="W202" s="62"/>
      <c r="X202" s="62"/>
      <c r="Y202" s="62"/>
      <c r="Z202" s="62"/>
    </row>
    <row r="203" spans="1:26">
      <c r="A203" s="94" t="str">
        <f>HYPERLINK("https://leetcode.com/problems/lowest-common-ancestor-of-a-binary-search-tree/","Lowest common ancestor in BST")</f>
        <v>Lowest common ancestor in BST</v>
      </c>
      <c r="B203" s="62" t="s">
        <v>2122</v>
      </c>
      <c r="C203" s="62"/>
      <c r="D203" s="62"/>
      <c r="E203" s="62"/>
      <c r="F203" s="62"/>
      <c r="G203" s="62"/>
      <c r="H203" s="62"/>
      <c r="I203" s="62"/>
      <c r="J203" s="62"/>
      <c r="K203" s="62"/>
      <c r="L203" s="62"/>
      <c r="M203" s="62"/>
      <c r="N203" s="62"/>
      <c r="O203" s="62"/>
      <c r="P203" s="62"/>
      <c r="Q203" s="62"/>
      <c r="R203" s="62"/>
      <c r="S203" s="62"/>
      <c r="T203" s="62"/>
      <c r="U203" s="62"/>
      <c r="V203" s="62"/>
      <c r="W203" s="62"/>
      <c r="X203" s="62"/>
      <c r="Y203" s="62"/>
      <c r="Z203" s="62"/>
    </row>
    <row r="204" spans="1:26">
      <c r="A204" s="94" t="str">
        <f>HYPERLINK("https://practice.geeksforgeeks.org/problems/lowest-common-ancestor-in-a-binary-tree/1","Lowest common ancestor")</f>
        <v>Lowest common ancestor</v>
      </c>
      <c r="B204" s="62" t="s">
        <v>2123</v>
      </c>
      <c r="C204" s="62"/>
      <c r="D204" s="62"/>
      <c r="E204" s="62"/>
      <c r="F204" s="62"/>
      <c r="G204" s="62"/>
      <c r="H204" s="62"/>
      <c r="I204" s="62"/>
      <c r="J204" s="62"/>
      <c r="K204" s="62"/>
      <c r="L204" s="62"/>
      <c r="M204" s="62"/>
      <c r="N204" s="62"/>
      <c r="O204" s="62"/>
      <c r="P204" s="62"/>
      <c r="Q204" s="62"/>
      <c r="R204" s="62"/>
      <c r="S204" s="62"/>
      <c r="T204" s="62"/>
      <c r="U204" s="62"/>
      <c r="V204" s="62"/>
      <c r="W204" s="62"/>
      <c r="X204" s="62"/>
      <c r="Y204" s="62"/>
      <c r="Z204" s="62"/>
    </row>
    <row r="205" spans="1:26">
      <c r="A205" s="242" t="s">
        <v>2609</v>
      </c>
      <c r="B205" s="62"/>
      <c r="C205" s="62"/>
      <c r="D205" s="62"/>
      <c r="E205" s="62"/>
      <c r="F205" s="62"/>
      <c r="G205" s="62"/>
      <c r="H205" s="62"/>
      <c r="I205" s="62"/>
      <c r="J205" s="62"/>
      <c r="K205" s="62"/>
      <c r="L205" s="62"/>
      <c r="M205" s="62"/>
      <c r="N205" s="62"/>
      <c r="O205" s="62"/>
      <c r="P205" s="62"/>
      <c r="Q205" s="62"/>
      <c r="R205" s="62"/>
      <c r="S205" s="62"/>
      <c r="T205" s="62"/>
      <c r="U205" s="62"/>
      <c r="V205" s="62"/>
      <c r="W205" s="62"/>
      <c r="X205" s="62"/>
      <c r="Y205" s="62"/>
      <c r="Z205" s="62"/>
    </row>
    <row r="206" spans="1:26">
      <c r="A206" s="105" t="str">
        <f>HYPERLINK("https://leetcode.com/problems/distribute-coins-in-binary-tree/","Distribute coins in a binary tree")</f>
        <v>Distribute coins in a binary tree</v>
      </c>
      <c r="B206" s="71" t="s">
        <v>2131</v>
      </c>
      <c r="C206" s="71"/>
      <c r="D206" s="62"/>
      <c r="E206" s="62"/>
      <c r="F206" s="62"/>
      <c r="G206" s="62"/>
      <c r="H206" s="62"/>
      <c r="I206" s="62"/>
      <c r="J206" s="62"/>
      <c r="K206" s="62"/>
      <c r="L206" s="62"/>
      <c r="M206" s="62"/>
      <c r="N206" s="62"/>
      <c r="O206" s="62"/>
      <c r="P206" s="62"/>
      <c r="Q206" s="62"/>
      <c r="R206" s="62"/>
      <c r="S206" s="62"/>
      <c r="T206" s="62"/>
      <c r="U206" s="62"/>
      <c r="V206" s="62"/>
      <c r="W206" s="62"/>
      <c r="X206" s="62"/>
      <c r="Y206" s="62"/>
      <c r="Z206" s="62"/>
    </row>
    <row r="207" spans="1:26">
      <c r="A207" s="105" t="str">
        <f>HYPERLINK("https://leetcode.com/problems/binary-tree-cameras/","Binary Tree Cameras")</f>
        <v>Binary Tree Cameras</v>
      </c>
      <c r="B207" s="62" t="s">
        <v>2129</v>
      </c>
      <c r="C207" s="62"/>
      <c r="D207" s="62"/>
      <c r="E207" s="62"/>
      <c r="F207" s="62"/>
      <c r="G207" s="62"/>
      <c r="H207" s="62"/>
      <c r="I207" s="62"/>
      <c r="J207" s="62"/>
      <c r="K207" s="62"/>
      <c r="L207" s="62"/>
      <c r="M207" s="62"/>
      <c r="N207" s="62"/>
      <c r="O207" s="62"/>
      <c r="P207" s="62"/>
      <c r="Q207" s="62"/>
      <c r="R207" s="62"/>
      <c r="S207" s="62"/>
      <c r="T207" s="62"/>
      <c r="U207" s="62"/>
      <c r="V207" s="62"/>
      <c r="W207" s="62"/>
      <c r="X207" s="62"/>
      <c r="Y207" s="62"/>
      <c r="Z207" s="62"/>
    </row>
    <row r="208" spans="1:26">
      <c r="A208" s="94" t="s">
        <v>2610</v>
      </c>
      <c r="B208" s="62"/>
      <c r="C208" s="62"/>
      <c r="D208" s="62"/>
      <c r="E208" s="62"/>
      <c r="F208" s="62"/>
      <c r="G208" s="62"/>
      <c r="H208" s="62"/>
      <c r="I208" s="62"/>
      <c r="J208" s="62"/>
      <c r="K208" s="62"/>
      <c r="L208" s="62"/>
      <c r="M208" s="62"/>
      <c r="N208" s="62"/>
      <c r="O208" s="62"/>
      <c r="P208" s="62"/>
      <c r="Q208" s="62"/>
      <c r="R208" s="62"/>
      <c r="S208" s="62"/>
      <c r="T208" s="62"/>
      <c r="U208" s="62"/>
      <c r="V208" s="62"/>
      <c r="W208" s="62"/>
      <c r="X208" s="62"/>
      <c r="Y208" s="62"/>
      <c r="Z208" s="62"/>
    </row>
    <row r="209" spans="1:26">
      <c r="A209" s="94" t="s">
        <v>2611</v>
      </c>
      <c r="B209" s="62" t="s">
        <v>2612</v>
      </c>
      <c r="C209" s="62"/>
      <c r="D209" s="62"/>
      <c r="E209" s="62"/>
      <c r="F209" s="62"/>
      <c r="G209" s="62"/>
      <c r="H209" s="62"/>
      <c r="I209" s="62"/>
      <c r="J209" s="62"/>
      <c r="K209" s="62"/>
      <c r="L209" s="62"/>
      <c r="M209" s="62"/>
      <c r="N209" s="62"/>
      <c r="O209" s="62"/>
      <c r="P209" s="62"/>
      <c r="Q209" s="62"/>
      <c r="R209" s="62"/>
      <c r="S209" s="62"/>
      <c r="T209" s="62"/>
      <c r="U209" s="62"/>
      <c r="V209" s="62"/>
      <c r="W209" s="62"/>
      <c r="X209" s="62"/>
      <c r="Y209" s="62"/>
      <c r="Z209" s="62"/>
    </row>
    <row r="210" spans="1:26">
      <c r="A210" s="94" t="str">
        <f>HYPERLINK("https://leetcode.com/problems/flatten-binary-tree-to-linked-list/","Flatten binary tree to linked list")</f>
        <v>Flatten binary tree to linked list</v>
      </c>
      <c r="B210" s="62" t="s">
        <v>2144</v>
      </c>
      <c r="C210" s="62"/>
      <c r="D210" s="62"/>
      <c r="E210" s="62"/>
      <c r="F210" s="62"/>
      <c r="G210" s="62"/>
      <c r="H210" s="62"/>
      <c r="I210" s="62"/>
      <c r="J210" s="62"/>
      <c r="K210" s="62"/>
      <c r="L210" s="62"/>
      <c r="M210" s="62"/>
      <c r="N210" s="62"/>
      <c r="O210" s="62"/>
      <c r="P210" s="62"/>
      <c r="Q210" s="62"/>
      <c r="R210" s="62"/>
      <c r="S210" s="62"/>
      <c r="T210" s="62"/>
      <c r="U210" s="62"/>
      <c r="V210" s="62"/>
      <c r="W210" s="62"/>
      <c r="X210" s="62"/>
      <c r="Y210" s="62"/>
      <c r="Z210" s="62"/>
    </row>
    <row r="211" spans="1:26">
      <c r="A211" s="105" t="str">
        <f>HYPERLINK("https://www.geeksforgeeks.org/convert-a-binary-tree-to-a-circular-doubly-link-list/","Convert a binary tree to circular doubly linked list")</f>
        <v>Convert a binary tree to circular doubly linked list</v>
      </c>
      <c r="B211" s="62" t="s">
        <v>2145</v>
      </c>
      <c r="C211" s="62"/>
      <c r="D211" s="62"/>
      <c r="E211" s="62"/>
      <c r="F211" s="62"/>
      <c r="G211" s="62"/>
      <c r="H211" s="62"/>
      <c r="I211" s="62"/>
      <c r="J211" s="62"/>
      <c r="K211" s="62"/>
      <c r="L211" s="62"/>
      <c r="M211" s="62"/>
      <c r="N211" s="62"/>
      <c r="O211" s="62"/>
      <c r="P211" s="62"/>
      <c r="Q211" s="62"/>
      <c r="R211" s="62"/>
      <c r="S211" s="62"/>
      <c r="T211" s="62"/>
      <c r="U211" s="62"/>
      <c r="V211" s="62"/>
      <c r="W211" s="62"/>
      <c r="X211" s="62"/>
      <c r="Y211" s="62"/>
      <c r="Z211" s="62"/>
    </row>
    <row r="212" spans="1:26">
      <c r="A212" s="267" t="s">
        <v>2613</v>
      </c>
      <c r="B212" s="62"/>
      <c r="C212" s="62"/>
      <c r="D212" s="62"/>
      <c r="E212" s="62"/>
      <c r="F212" s="62"/>
      <c r="G212" s="62"/>
      <c r="H212" s="62"/>
      <c r="I212" s="62"/>
      <c r="J212" s="62"/>
      <c r="K212" s="62"/>
      <c r="L212" s="62"/>
      <c r="M212" s="62"/>
      <c r="N212" s="62"/>
      <c r="O212" s="62"/>
      <c r="P212" s="62"/>
      <c r="Q212" s="62"/>
      <c r="R212" s="62"/>
      <c r="S212" s="62"/>
      <c r="T212" s="62"/>
      <c r="U212" s="62"/>
      <c r="V212" s="62"/>
      <c r="W212" s="62"/>
      <c r="X212" s="62"/>
      <c r="Y212" s="62"/>
      <c r="Z212" s="62"/>
    </row>
    <row r="213" spans="1:26">
      <c r="A213" s="94" t="str">
        <f>HYPERLINK("https://www.geeksforgeeks.org/in-place-conversion-of-sorted-dll-to-balanced-bst/","Conversion of sorted DLL to BST")</f>
        <v>Conversion of sorted DLL to BST</v>
      </c>
      <c r="B213" s="62" t="s">
        <v>2146</v>
      </c>
      <c r="C213" s="62"/>
      <c r="D213" s="62"/>
      <c r="E213" s="62"/>
      <c r="F213" s="62"/>
      <c r="G213" s="62"/>
      <c r="H213" s="62"/>
      <c r="I213" s="62"/>
      <c r="J213" s="62"/>
      <c r="K213" s="62"/>
      <c r="L213" s="62"/>
      <c r="M213" s="62"/>
      <c r="N213" s="62"/>
      <c r="O213" s="62"/>
      <c r="P213" s="62"/>
      <c r="Q213" s="62"/>
      <c r="R213" s="62"/>
      <c r="S213" s="62"/>
      <c r="T213" s="62"/>
      <c r="U213" s="62"/>
      <c r="V213" s="62"/>
      <c r="W213" s="62"/>
      <c r="X213" s="62"/>
      <c r="Y213" s="62"/>
      <c r="Z213" s="62"/>
    </row>
    <row r="214" spans="1:26">
      <c r="A214" s="94" t="str">
        <f>HYPERLINK("https://www.geeksforgeeks.org/merge-two-balanced-binary-search-trees/","Merge Two BST")</f>
        <v>Merge Two BST</v>
      </c>
      <c r="B214" s="62" t="s">
        <v>2147</v>
      </c>
      <c r="C214" s="62"/>
      <c r="D214" s="62"/>
      <c r="E214" s="62"/>
      <c r="F214" s="62"/>
      <c r="G214" s="62"/>
      <c r="H214" s="62"/>
      <c r="I214" s="62"/>
      <c r="J214" s="62"/>
      <c r="K214" s="62"/>
      <c r="L214" s="62"/>
      <c r="M214" s="62"/>
      <c r="N214" s="62"/>
      <c r="O214" s="62"/>
      <c r="P214" s="62"/>
      <c r="Q214" s="62"/>
      <c r="R214" s="62"/>
      <c r="S214" s="62"/>
      <c r="T214" s="62"/>
      <c r="U214" s="62"/>
      <c r="V214" s="62"/>
      <c r="W214" s="62"/>
      <c r="X214" s="62"/>
      <c r="Y214" s="62"/>
      <c r="Z214" s="62"/>
    </row>
    <row r="215" spans="1:26">
      <c r="A215" s="94" t="str">
        <f>HYPERLINK("https://www.geeksforgeeks.org/clone-binary-tree-random-pointers/","clone a binary tree with random pointer")</f>
        <v>clone a binary tree with random pointer</v>
      </c>
      <c r="B215" s="71" t="s">
        <v>2140</v>
      </c>
      <c r="C215" s="71"/>
      <c r="D215" s="62"/>
      <c r="E215" s="62"/>
      <c r="F215" s="62"/>
      <c r="G215" s="62"/>
      <c r="H215" s="62"/>
      <c r="I215" s="62"/>
      <c r="J215" s="62"/>
      <c r="K215" s="62"/>
      <c r="L215" s="62"/>
      <c r="M215" s="62"/>
      <c r="N215" s="62"/>
      <c r="O215" s="62"/>
      <c r="P215" s="62"/>
      <c r="Q215" s="62"/>
      <c r="R215" s="62"/>
      <c r="S215" s="62"/>
      <c r="T215" s="62"/>
      <c r="U215" s="62"/>
      <c r="V215" s="62"/>
      <c r="W215" s="62"/>
      <c r="X215" s="62"/>
      <c r="Y215" s="62"/>
      <c r="Z215" s="62"/>
    </row>
    <row r="216" spans="1:26">
      <c r="A216" s="94" t="s">
        <v>2614</v>
      </c>
      <c r="B216" s="71"/>
      <c r="C216" s="71"/>
      <c r="D216" s="62"/>
      <c r="E216" s="62"/>
      <c r="F216" s="62"/>
      <c r="G216" s="62"/>
      <c r="H216" s="62"/>
      <c r="I216" s="62"/>
      <c r="J216" s="62"/>
      <c r="K216" s="62"/>
      <c r="L216" s="62"/>
      <c r="M216" s="62"/>
      <c r="N216" s="62"/>
      <c r="O216" s="62"/>
      <c r="P216" s="62"/>
      <c r="Q216" s="62"/>
      <c r="R216" s="62"/>
      <c r="S216" s="62"/>
      <c r="T216" s="62"/>
      <c r="U216" s="62"/>
      <c r="V216" s="62"/>
      <c r="W216" s="62"/>
      <c r="X216" s="62"/>
      <c r="Y216" s="62"/>
      <c r="Z216" s="62"/>
    </row>
    <row r="217" spans="1:26">
      <c r="A217" s="94" t="str">
        <f>HYPERLINK("https://leetcode.com/problems/construct-binary-tree-from-preorder-and-inorder-traversal/","Construct from inorder and preorder")</f>
        <v>Construct from inorder and preorder</v>
      </c>
      <c r="B217" s="71" t="s">
        <v>2134</v>
      </c>
      <c r="C217" s="62"/>
      <c r="D217" s="62"/>
      <c r="E217" s="62"/>
      <c r="F217" s="62"/>
      <c r="G217" s="62"/>
      <c r="H217" s="62"/>
      <c r="I217" s="62"/>
      <c r="J217" s="62"/>
      <c r="K217" s="62"/>
      <c r="L217" s="62"/>
      <c r="M217" s="62"/>
      <c r="N217" s="62"/>
      <c r="O217" s="62"/>
      <c r="P217" s="62"/>
      <c r="Q217" s="62"/>
      <c r="R217" s="62"/>
      <c r="S217" s="62"/>
      <c r="T217" s="62"/>
      <c r="U217" s="62"/>
      <c r="V217" s="62"/>
      <c r="W217" s="62"/>
      <c r="X217" s="62"/>
      <c r="Y217" s="62"/>
      <c r="Z217" s="62"/>
    </row>
    <row r="218" spans="1:26">
      <c r="A218" s="94" t="str">
        <f>HYPERLINK("https://leetcode.com/problems/construct-binary-tree-from-inorder-and-postorder-traversal/","Construct from inorder and postorder")</f>
        <v>Construct from inorder and postorder</v>
      </c>
      <c r="B218" s="71" t="s">
        <v>2135</v>
      </c>
      <c r="C218" s="71"/>
      <c r="D218" s="62"/>
      <c r="E218" s="62"/>
      <c r="F218" s="62"/>
      <c r="G218" s="62"/>
      <c r="H218" s="62"/>
      <c r="I218" s="62"/>
      <c r="J218" s="62"/>
      <c r="K218" s="62"/>
      <c r="L218" s="62"/>
      <c r="M218" s="62"/>
      <c r="N218" s="62"/>
      <c r="O218" s="62"/>
      <c r="P218" s="62"/>
      <c r="Q218" s="62"/>
      <c r="R218" s="62"/>
      <c r="S218" s="62"/>
      <c r="T218" s="62"/>
      <c r="U218" s="62"/>
      <c r="V218" s="62"/>
      <c r="W218" s="62"/>
      <c r="X218" s="62"/>
      <c r="Y218" s="62"/>
      <c r="Z218" s="62"/>
    </row>
    <row r="219" spans="1:26">
      <c r="A219" s="242" t="s">
        <v>2615</v>
      </c>
      <c r="B219" s="71"/>
      <c r="C219" s="71"/>
      <c r="D219" s="62"/>
      <c r="E219" s="62"/>
      <c r="F219" s="62"/>
      <c r="G219" s="62"/>
      <c r="H219" s="62"/>
      <c r="I219" s="62"/>
      <c r="J219" s="62"/>
      <c r="K219" s="62"/>
      <c r="L219" s="62"/>
      <c r="M219" s="62"/>
      <c r="N219" s="62"/>
      <c r="O219" s="62"/>
      <c r="P219" s="62"/>
      <c r="Q219" s="62"/>
      <c r="R219" s="62"/>
      <c r="S219" s="62"/>
      <c r="T219" s="62"/>
      <c r="U219" s="62"/>
      <c r="V219" s="62"/>
      <c r="W219" s="62"/>
      <c r="X219" s="62"/>
      <c r="Y219" s="62"/>
      <c r="Z219" s="62"/>
    </row>
    <row r="220" spans="1:26">
      <c r="A220" s="94" t="str">
        <f>HYPERLINK("https://www.geeksforgeeks.org/construct-tree-inorder-level-order-traversals/","Inorder and level order")</f>
        <v>Inorder and level order</v>
      </c>
      <c r="B220" s="71" t="s">
        <v>2136</v>
      </c>
      <c r="C220" s="71"/>
      <c r="D220" s="62"/>
      <c r="E220" s="62"/>
      <c r="F220" s="62"/>
      <c r="G220" s="62"/>
      <c r="H220" s="62"/>
      <c r="I220" s="62"/>
      <c r="J220" s="62"/>
      <c r="K220" s="62"/>
      <c r="L220" s="62"/>
      <c r="M220" s="62"/>
      <c r="N220" s="62"/>
      <c r="O220" s="62"/>
      <c r="P220" s="62"/>
      <c r="Q220" s="62"/>
      <c r="R220" s="62"/>
      <c r="S220" s="62"/>
      <c r="T220" s="62"/>
      <c r="U220" s="62"/>
      <c r="V220" s="62"/>
      <c r="W220" s="62"/>
      <c r="X220" s="62"/>
      <c r="Y220" s="62"/>
      <c r="Z220" s="62"/>
    </row>
    <row r="221" spans="1:26">
      <c r="A221" s="94" t="s">
        <v>2616</v>
      </c>
      <c r="B221" s="62" t="s">
        <v>2617</v>
      </c>
      <c r="C221" s="62"/>
      <c r="D221" s="62"/>
      <c r="E221" s="62"/>
      <c r="F221" s="62"/>
      <c r="G221" s="62"/>
      <c r="H221" s="62"/>
      <c r="I221" s="62"/>
      <c r="J221" s="62"/>
      <c r="K221" s="62"/>
      <c r="L221" s="62"/>
      <c r="M221" s="62"/>
      <c r="N221" s="62"/>
      <c r="O221" s="62"/>
      <c r="P221" s="62"/>
      <c r="Q221" s="62"/>
      <c r="R221" s="62"/>
      <c r="S221" s="62"/>
      <c r="T221" s="62"/>
      <c r="U221" s="62"/>
      <c r="V221" s="62"/>
      <c r="W221" s="62"/>
      <c r="X221" s="62"/>
      <c r="Y221" s="62"/>
      <c r="Z221" s="62"/>
    </row>
    <row r="222" spans="1:26">
      <c r="A222" s="94" t="s">
        <v>2618</v>
      </c>
      <c r="B222" s="62" t="s">
        <v>2619</v>
      </c>
      <c r="C222" s="62"/>
      <c r="D222" s="62"/>
      <c r="E222" s="62"/>
      <c r="F222" s="62"/>
      <c r="G222" s="62"/>
      <c r="H222" s="62"/>
      <c r="I222" s="62"/>
      <c r="J222" s="62"/>
      <c r="K222" s="62"/>
      <c r="L222" s="62"/>
      <c r="M222" s="62"/>
      <c r="N222" s="62"/>
      <c r="O222" s="62"/>
      <c r="P222" s="62"/>
      <c r="Q222" s="62"/>
      <c r="R222" s="62"/>
      <c r="S222" s="62"/>
      <c r="T222" s="62"/>
      <c r="U222" s="62"/>
      <c r="V222" s="62"/>
      <c r="W222" s="62"/>
      <c r="X222" s="62"/>
      <c r="Y222" s="62"/>
      <c r="Z222" s="62"/>
    </row>
    <row r="223" spans="1:26">
      <c r="A223" s="94" t="s">
        <v>2620</v>
      </c>
      <c r="B223" s="62" t="s">
        <v>2620</v>
      </c>
      <c r="C223" s="62"/>
      <c r="D223" s="62"/>
      <c r="E223" s="62"/>
      <c r="F223" s="62"/>
      <c r="G223" s="62"/>
      <c r="H223" s="62"/>
      <c r="I223" s="62"/>
      <c r="J223" s="62"/>
      <c r="K223" s="62"/>
      <c r="L223" s="62"/>
      <c r="M223" s="62"/>
      <c r="N223" s="62"/>
      <c r="O223" s="62"/>
      <c r="P223" s="62"/>
      <c r="Q223" s="62"/>
      <c r="R223" s="62"/>
      <c r="S223" s="62"/>
      <c r="T223" s="62"/>
      <c r="U223" s="62"/>
      <c r="V223" s="62"/>
      <c r="W223" s="62"/>
      <c r="X223" s="62"/>
      <c r="Y223" s="62"/>
      <c r="Z223" s="62"/>
    </row>
    <row r="224" spans="1:26">
      <c r="A224" s="94" t="s">
        <v>2621</v>
      </c>
      <c r="B224" s="95" t="s">
        <v>2622</v>
      </c>
      <c r="C224" s="62"/>
      <c r="D224" s="62"/>
      <c r="E224" s="62"/>
      <c r="F224" s="62"/>
      <c r="G224" s="62"/>
      <c r="H224" s="62"/>
      <c r="I224" s="62"/>
      <c r="J224" s="62"/>
      <c r="K224" s="62"/>
      <c r="L224" s="62"/>
      <c r="M224" s="62"/>
      <c r="N224" s="62"/>
      <c r="O224" s="62"/>
      <c r="P224" s="62"/>
      <c r="Q224" s="62"/>
      <c r="R224" s="62"/>
      <c r="S224" s="62"/>
      <c r="T224" s="62"/>
      <c r="U224" s="62"/>
      <c r="V224" s="62"/>
      <c r="W224" s="62"/>
      <c r="X224" s="62"/>
      <c r="Y224" s="62"/>
      <c r="Z224" s="62"/>
    </row>
    <row r="225" spans="1:26">
      <c r="A225" s="268" t="str">
        <f>HYPERLINK("https://leetcode.com/problems/serialize-and-deserialize-binary-tree/","serialize and deserialise")</f>
        <v>serialize and deserialise</v>
      </c>
      <c r="B225" s="71" t="s">
        <v>2137</v>
      </c>
      <c r="C225" s="71"/>
      <c r="D225" s="62"/>
      <c r="E225" s="62"/>
      <c r="F225" s="62"/>
      <c r="G225" s="62"/>
      <c r="H225" s="62"/>
      <c r="I225" s="62"/>
      <c r="J225" s="62"/>
      <c r="K225" s="62"/>
      <c r="L225" s="62"/>
      <c r="M225" s="62"/>
      <c r="N225" s="62"/>
      <c r="O225" s="62"/>
      <c r="P225" s="62"/>
      <c r="Q225" s="62"/>
      <c r="R225" s="62"/>
      <c r="S225" s="62"/>
      <c r="T225" s="62"/>
      <c r="U225" s="62"/>
      <c r="V225" s="62"/>
      <c r="W225" s="62"/>
      <c r="X225" s="62"/>
      <c r="Y225" s="62"/>
      <c r="Z225" s="62"/>
    </row>
    <row r="226" spans="1:26">
      <c r="A226" s="268" t="s">
        <v>2623</v>
      </c>
      <c r="B226" s="62" t="s">
        <v>2623</v>
      </c>
      <c r="C226" s="62"/>
      <c r="D226" s="62"/>
      <c r="E226" s="62"/>
      <c r="F226" s="62"/>
      <c r="G226" s="62"/>
      <c r="H226" s="62"/>
      <c r="I226" s="62"/>
      <c r="J226" s="62"/>
      <c r="K226" s="62"/>
      <c r="L226" s="62"/>
      <c r="M226" s="62"/>
      <c r="N226" s="62"/>
      <c r="O226" s="62"/>
      <c r="P226" s="62"/>
      <c r="Q226" s="62"/>
      <c r="R226" s="62"/>
      <c r="S226" s="62"/>
      <c r="T226" s="62"/>
      <c r="U226" s="62"/>
      <c r="V226" s="62"/>
      <c r="W226" s="62"/>
      <c r="X226" s="62"/>
      <c r="Y226" s="62"/>
      <c r="Z226" s="62"/>
    </row>
    <row r="227" spans="1:26">
      <c r="A227" s="94" t="s">
        <v>2624</v>
      </c>
      <c r="B227" s="62" t="s">
        <v>2625</v>
      </c>
      <c r="C227" s="62"/>
      <c r="D227" s="62"/>
      <c r="E227" s="62"/>
      <c r="F227" s="62"/>
      <c r="G227" s="62"/>
      <c r="H227" s="62"/>
      <c r="I227" s="62"/>
      <c r="J227" s="62"/>
      <c r="K227" s="62"/>
      <c r="L227" s="62"/>
      <c r="M227" s="62"/>
      <c r="N227" s="62"/>
      <c r="O227" s="62"/>
      <c r="P227" s="62"/>
      <c r="Q227" s="62"/>
      <c r="R227" s="62"/>
      <c r="S227" s="62"/>
      <c r="T227" s="62"/>
      <c r="U227" s="62"/>
      <c r="V227" s="62"/>
      <c r="W227" s="62"/>
      <c r="X227" s="62"/>
      <c r="Y227" s="62"/>
      <c r="Z227" s="62"/>
    </row>
    <row r="228" spans="1:26">
      <c r="A228" s="249" t="s">
        <v>2626</v>
      </c>
      <c r="B228" s="62"/>
      <c r="C228" s="62"/>
      <c r="D228" s="62"/>
      <c r="E228" s="62"/>
      <c r="F228" s="62"/>
      <c r="G228" s="62"/>
      <c r="H228" s="62"/>
      <c r="I228" s="62"/>
      <c r="J228" s="62"/>
      <c r="K228" s="62"/>
      <c r="L228" s="62"/>
      <c r="M228" s="62"/>
      <c r="N228" s="62"/>
      <c r="O228" s="62"/>
      <c r="P228" s="62"/>
      <c r="Q228" s="62"/>
      <c r="R228" s="62"/>
      <c r="S228" s="62"/>
      <c r="T228" s="62"/>
      <c r="U228" s="62"/>
      <c r="V228" s="62"/>
      <c r="W228" s="62"/>
      <c r="X228" s="62"/>
      <c r="Y228" s="62"/>
      <c r="Z228" s="62"/>
    </row>
    <row r="229" spans="1:26">
      <c r="A229" s="94" t="s">
        <v>2627</v>
      </c>
      <c r="B229" s="62" t="s">
        <v>2628</v>
      </c>
      <c r="C229" s="62"/>
      <c r="D229" s="62"/>
      <c r="E229" s="62"/>
      <c r="F229" s="62"/>
      <c r="G229" s="62"/>
      <c r="H229" s="62"/>
      <c r="I229" s="62"/>
      <c r="J229" s="62"/>
      <c r="K229" s="62"/>
      <c r="L229" s="62"/>
      <c r="M229" s="62"/>
      <c r="N229" s="62"/>
      <c r="O229" s="62"/>
      <c r="P229" s="62"/>
      <c r="Q229" s="62"/>
      <c r="R229" s="62"/>
      <c r="S229" s="62"/>
      <c r="T229" s="62"/>
      <c r="U229" s="62"/>
      <c r="V229" s="62"/>
      <c r="W229" s="62"/>
      <c r="X229" s="62"/>
      <c r="Y229" s="62"/>
      <c r="Z229" s="62"/>
    </row>
    <row r="230" spans="1:26">
      <c r="A230" s="94" t="s">
        <v>2629</v>
      </c>
      <c r="B230" s="62" t="s">
        <v>2629</v>
      </c>
      <c r="C230" s="62"/>
      <c r="D230" s="62"/>
      <c r="E230" s="62"/>
      <c r="F230" s="62"/>
      <c r="G230" s="62"/>
      <c r="H230" s="62"/>
      <c r="I230" s="62"/>
      <c r="J230" s="62"/>
      <c r="K230" s="62"/>
      <c r="L230" s="62"/>
      <c r="M230" s="62"/>
      <c r="N230" s="62"/>
      <c r="O230" s="62"/>
      <c r="P230" s="62"/>
      <c r="Q230" s="62"/>
      <c r="R230" s="62"/>
      <c r="S230" s="62"/>
      <c r="T230" s="62"/>
      <c r="U230" s="62"/>
      <c r="V230" s="62"/>
      <c r="W230" s="62"/>
      <c r="X230" s="62"/>
      <c r="Y230" s="62"/>
      <c r="Z230" s="62"/>
    </row>
    <row r="231" spans="1:26">
      <c r="A231" s="94" t="s">
        <v>2630</v>
      </c>
      <c r="B231" s="62" t="s">
        <v>2631</v>
      </c>
      <c r="C231" s="62"/>
      <c r="D231" s="62"/>
      <c r="E231" s="62"/>
      <c r="F231" s="62"/>
      <c r="G231" s="62"/>
      <c r="H231" s="62"/>
      <c r="I231" s="62"/>
      <c r="J231" s="62"/>
      <c r="K231" s="62"/>
      <c r="L231" s="62"/>
      <c r="M231" s="62"/>
      <c r="N231" s="62"/>
      <c r="O231" s="62"/>
      <c r="P231" s="62"/>
      <c r="Q231" s="62"/>
      <c r="R231" s="62"/>
      <c r="S231" s="62"/>
      <c r="T231" s="62"/>
      <c r="U231" s="62"/>
      <c r="V231" s="62"/>
      <c r="W231" s="62"/>
      <c r="X231" s="62"/>
      <c r="Y231" s="62"/>
      <c r="Z231" s="62"/>
    </row>
    <row r="232" spans="1:26">
      <c r="A232" s="94" t="s">
        <v>2632</v>
      </c>
      <c r="B232" s="62" t="s">
        <v>2633</v>
      </c>
      <c r="C232" s="62"/>
      <c r="D232" s="62"/>
      <c r="E232" s="62"/>
      <c r="F232" s="62"/>
      <c r="G232" s="62"/>
      <c r="H232" s="62"/>
      <c r="I232" s="62"/>
      <c r="J232" s="62"/>
      <c r="K232" s="62"/>
      <c r="L232" s="62"/>
      <c r="M232" s="62"/>
      <c r="N232" s="62"/>
      <c r="O232" s="62"/>
      <c r="P232" s="62"/>
      <c r="Q232" s="62"/>
      <c r="R232" s="62"/>
      <c r="S232" s="62"/>
      <c r="T232" s="62"/>
      <c r="U232" s="62"/>
      <c r="V232" s="62"/>
      <c r="W232" s="62"/>
      <c r="X232" s="62"/>
      <c r="Y232" s="62"/>
      <c r="Z232" s="62"/>
    </row>
    <row r="233" spans="1:26">
      <c r="A233" s="61" t="s">
        <v>2634</v>
      </c>
      <c r="B233" s="62"/>
      <c r="C233" s="62"/>
      <c r="D233" s="62"/>
      <c r="E233" s="62"/>
      <c r="F233" s="62"/>
      <c r="G233" s="62"/>
      <c r="H233" s="62"/>
      <c r="I233" s="62"/>
      <c r="J233" s="62"/>
      <c r="K233" s="62"/>
      <c r="L233" s="62"/>
      <c r="M233" s="62"/>
      <c r="N233" s="62"/>
      <c r="O233" s="62"/>
      <c r="P233" s="62"/>
      <c r="Q233" s="62"/>
      <c r="R233" s="62"/>
      <c r="S233" s="62"/>
      <c r="T233" s="62"/>
      <c r="U233" s="62"/>
      <c r="V233" s="62"/>
      <c r="W233" s="62"/>
      <c r="X233" s="62"/>
      <c r="Y233" s="62"/>
      <c r="Z233" s="62"/>
    </row>
    <row r="234" spans="1:26">
      <c r="A234" s="94" t="s">
        <v>2635</v>
      </c>
      <c r="B234" s="62"/>
      <c r="C234" s="62"/>
      <c r="D234" s="62"/>
      <c r="E234" s="62"/>
      <c r="F234" s="62"/>
      <c r="G234" s="62"/>
      <c r="H234" s="62"/>
      <c r="I234" s="62"/>
      <c r="J234" s="62"/>
      <c r="K234" s="62"/>
      <c r="L234" s="62"/>
      <c r="M234" s="62"/>
      <c r="N234" s="62"/>
      <c r="O234" s="62"/>
      <c r="P234" s="62"/>
      <c r="Q234" s="62"/>
      <c r="R234" s="62"/>
      <c r="S234" s="62"/>
      <c r="T234" s="62"/>
      <c r="U234" s="62"/>
      <c r="V234" s="62"/>
      <c r="W234" s="62"/>
      <c r="X234" s="62"/>
      <c r="Y234" s="62"/>
      <c r="Z234" s="62"/>
    </row>
    <row r="235" spans="1:26" ht="18.75">
      <c r="A235" s="266" t="s">
        <v>2636</v>
      </c>
      <c r="B235" s="223"/>
      <c r="C235" s="223"/>
      <c r="D235" s="223"/>
      <c r="E235" s="223"/>
      <c r="F235" s="223"/>
      <c r="G235" s="223"/>
      <c r="H235" s="223"/>
      <c r="I235" s="223"/>
      <c r="J235" s="223"/>
      <c r="K235" s="223"/>
      <c r="L235" s="223"/>
      <c r="M235" s="223"/>
      <c r="N235" s="223"/>
      <c r="O235" s="223"/>
      <c r="P235" s="223"/>
      <c r="Q235" s="223"/>
      <c r="R235" s="223"/>
      <c r="S235" s="223"/>
      <c r="T235" s="223"/>
      <c r="U235" s="223"/>
      <c r="V235" s="223"/>
      <c r="W235" s="223"/>
      <c r="X235" s="223"/>
      <c r="Y235" s="223"/>
      <c r="Z235" s="223"/>
    </row>
    <row r="236" spans="1:26">
      <c r="A236" s="242" t="s">
        <v>2637</v>
      </c>
      <c r="B236" s="62"/>
      <c r="C236" s="62"/>
      <c r="D236" s="62"/>
      <c r="E236" s="62"/>
      <c r="F236" s="62"/>
      <c r="G236" s="62"/>
      <c r="H236" s="62"/>
      <c r="I236" s="62"/>
      <c r="J236" s="62"/>
      <c r="K236" s="62"/>
      <c r="L236" s="62"/>
      <c r="M236" s="62"/>
      <c r="N236" s="62"/>
      <c r="O236" s="62"/>
      <c r="P236" s="62"/>
      <c r="Q236" s="62"/>
      <c r="R236" s="62"/>
      <c r="S236" s="62"/>
      <c r="T236" s="62"/>
      <c r="U236" s="62"/>
      <c r="V236" s="62"/>
      <c r="W236" s="62"/>
      <c r="X236" s="62"/>
      <c r="Y236" s="62"/>
      <c r="Z236" s="62"/>
    </row>
    <row r="237" spans="1:26">
      <c r="A237" s="132" t="s">
        <v>2149</v>
      </c>
      <c r="B237" s="243" t="s">
        <v>2150</v>
      </c>
      <c r="C237" s="62"/>
      <c r="D237" s="62"/>
      <c r="E237" s="62"/>
      <c r="F237" s="62"/>
      <c r="G237" s="62"/>
      <c r="H237" s="62"/>
      <c r="I237" s="62"/>
      <c r="J237" s="62"/>
      <c r="K237" s="62"/>
      <c r="L237" s="62"/>
      <c r="M237" s="62"/>
      <c r="N237" s="62"/>
      <c r="O237" s="62"/>
      <c r="P237" s="62"/>
      <c r="Q237" s="62"/>
      <c r="R237" s="62"/>
      <c r="S237" s="62"/>
      <c r="T237" s="62"/>
      <c r="U237" s="62"/>
      <c r="V237" s="62"/>
      <c r="W237" s="62"/>
      <c r="X237" s="62"/>
      <c r="Y237" s="62"/>
      <c r="Z237" s="62"/>
    </row>
    <row r="238" spans="1:26">
      <c r="A238" s="88" t="str">
        <f>HYPERLINK("https://leetcode.com/problems/is-graph-bipartite/","Bipartite graph")</f>
        <v>Bipartite graph</v>
      </c>
      <c r="B238" s="62" t="s">
        <v>2151</v>
      </c>
      <c r="C238" s="62"/>
      <c r="D238" s="62"/>
      <c r="E238" s="62"/>
      <c r="F238" s="62"/>
      <c r="G238" s="62"/>
      <c r="H238" s="62"/>
      <c r="I238" s="62"/>
      <c r="J238" s="62"/>
      <c r="K238" s="62"/>
      <c r="L238" s="62"/>
      <c r="M238" s="62"/>
      <c r="N238" s="62"/>
      <c r="O238" s="62"/>
      <c r="P238" s="62"/>
      <c r="Q238" s="62"/>
      <c r="R238" s="62"/>
      <c r="S238" s="62"/>
      <c r="T238" s="62"/>
      <c r="U238" s="62"/>
      <c r="V238" s="62"/>
      <c r="W238" s="62"/>
      <c r="X238" s="62"/>
      <c r="Y238" s="62"/>
      <c r="Z238" s="62"/>
    </row>
    <row r="239" spans="1:26">
      <c r="A239" s="88" t="str">
        <f>HYPERLINK("https://leetcode.com/problems/bus-routes/","Bus routes")</f>
        <v>Bus routes</v>
      </c>
      <c r="B239" s="62"/>
      <c r="C239" s="62"/>
      <c r="D239" s="62"/>
      <c r="E239" s="62"/>
      <c r="F239" s="62"/>
      <c r="G239" s="62"/>
      <c r="H239" s="62"/>
      <c r="I239" s="62"/>
      <c r="J239" s="62"/>
      <c r="K239" s="62"/>
      <c r="L239" s="62"/>
      <c r="M239" s="62"/>
      <c r="N239" s="62"/>
      <c r="O239" s="62"/>
      <c r="P239" s="62"/>
      <c r="Q239" s="62"/>
      <c r="R239" s="62"/>
      <c r="S239" s="62"/>
      <c r="T239" s="62"/>
      <c r="U239" s="62"/>
      <c r="V239" s="62"/>
      <c r="W239" s="62"/>
      <c r="X239" s="62"/>
      <c r="Y239" s="62"/>
      <c r="Z239" s="62"/>
    </row>
    <row r="240" spans="1:26">
      <c r="A240" s="269" t="str">
        <f>HYPERLINK("https://www.spoj.com/problems/MST/","Prim's Algo")</f>
        <v>Prim's Algo</v>
      </c>
      <c r="B240" s="62" t="s">
        <v>2153</v>
      </c>
      <c r="C240" s="62"/>
      <c r="D240" s="62"/>
      <c r="E240" s="62"/>
      <c r="F240" s="62"/>
      <c r="G240" s="62"/>
      <c r="H240" s="62"/>
      <c r="I240" s="62"/>
      <c r="J240" s="62"/>
      <c r="K240" s="62"/>
      <c r="L240" s="62"/>
      <c r="M240" s="62"/>
      <c r="N240" s="62"/>
      <c r="O240" s="62"/>
      <c r="P240" s="62"/>
      <c r="Q240" s="62"/>
      <c r="R240" s="62"/>
      <c r="S240" s="62"/>
      <c r="T240" s="62"/>
      <c r="U240" s="62"/>
      <c r="V240" s="62"/>
      <c r="W240" s="62"/>
      <c r="X240" s="62"/>
      <c r="Y240" s="62"/>
      <c r="Z240" s="62"/>
    </row>
    <row r="241" spans="1:26">
      <c r="A241" s="105" t="s">
        <v>2160</v>
      </c>
      <c r="B241" s="62" t="s">
        <v>2161</v>
      </c>
      <c r="C241" s="62"/>
      <c r="D241" s="62"/>
      <c r="E241" s="62"/>
      <c r="F241" s="62"/>
      <c r="G241" s="62"/>
      <c r="H241" s="62"/>
      <c r="I241" s="62"/>
      <c r="J241" s="62"/>
      <c r="K241" s="62"/>
      <c r="L241" s="62"/>
      <c r="M241" s="62"/>
      <c r="N241" s="62"/>
      <c r="O241" s="62"/>
      <c r="P241" s="62"/>
      <c r="Q241" s="62"/>
      <c r="R241" s="62"/>
      <c r="S241" s="62"/>
      <c r="T241" s="62"/>
      <c r="U241" s="62"/>
      <c r="V241" s="62"/>
      <c r="W241" s="62"/>
      <c r="X241" s="62"/>
      <c r="Y241" s="62"/>
      <c r="Z241" s="62"/>
    </row>
    <row r="242" spans="1:26">
      <c r="A242" s="88" t="str">
        <f>HYPERLINK("https://www.geeksforgeeks.org/dijkstras-shortest-path-algorithm-greedy-algo-7/","Dijkstra algo")</f>
        <v>Dijkstra algo</v>
      </c>
      <c r="B242" s="62" t="s">
        <v>2155</v>
      </c>
      <c r="C242" s="62"/>
      <c r="D242" s="62"/>
      <c r="E242" s="62"/>
      <c r="F242" s="62"/>
      <c r="G242" s="62"/>
      <c r="H242" s="62"/>
      <c r="I242" s="62"/>
      <c r="J242" s="62"/>
      <c r="K242" s="62"/>
      <c r="L242" s="62"/>
      <c r="M242" s="62"/>
      <c r="N242" s="62"/>
      <c r="O242" s="62"/>
      <c r="P242" s="62"/>
      <c r="Q242" s="62"/>
      <c r="R242" s="62"/>
      <c r="S242" s="62"/>
      <c r="T242" s="62"/>
      <c r="U242" s="62"/>
      <c r="V242" s="62"/>
      <c r="W242" s="62"/>
      <c r="X242" s="62"/>
      <c r="Y242" s="62"/>
      <c r="Z242" s="62"/>
    </row>
    <row r="243" spans="1:26">
      <c r="A243" s="242" t="s">
        <v>2638</v>
      </c>
      <c r="B243" s="62"/>
      <c r="C243" s="62"/>
      <c r="D243" s="62"/>
      <c r="E243" s="62"/>
      <c r="F243" s="62"/>
      <c r="G243" s="62"/>
      <c r="H243" s="62"/>
      <c r="I243" s="62"/>
      <c r="J243" s="62"/>
      <c r="K243" s="62"/>
      <c r="L243" s="62"/>
      <c r="M243" s="62"/>
      <c r="N243" s="62"/>
      <c r="O243" s="62"/>
      <c r="P243" s="62"/>
      <c r="Q243" s="62"/>
      <c r="R243" s="62"/>
      <c r="S243" s="62"/>
      <c r="T243" s="62"/>
      <c r="U243" s="62"/>
      <c r="V243" s="62"/>
      <c r="W243" s="62"/>
      <c r="X243" s="62"/>
      <c r="Y243" s="62"/>
      <c r="Z243" s="62"/>
    </row>
    <row r="244" spans="1:26">
      <c r="A244" s="88" t="str">
        <f>HYPERLINK("https://www.codechef.com/problems/REVERSE","chef and reversing")</f>
        <v>chef and reversing</v>
      </c>
      <c r="B244" s="62" t="s">
        <v>2157</v>
      </c>
      <c r="C244" s="62"/>
      <c r="D244" s="62"/>
      <c r="E244" s="62"/>
      <c r="F244" s="62"/>
      <c r="G244" s="62"/>
      <c r="H244" s="62"/>
      <c r="I244" s="62"/>
      <c r="J244" s="62"/>
      <c r="K244" s="62"/>
      <c r="L244" s="62"/>
      <c r="M244" s="62"/>
      <c r="N244" s="62"/>
      <c r="O244" s="62"/>
      <c r="P244" s="62"/>
      <c r="Q244" s="62"/>
      <c r="R244" s="62"/>
      <c r="S244" s="62"/>
      <c r="T244" s="62"/>
      <c r="U244" s="62"/>
      <c r="V244" s="62"/>
      <c r="W244" s="62"/>
      <c r="X244" s="62"/>
      <c r="Y244" s="62"/>
      <c r="Z244" s="62"/>
    </row>
    <row r="245" spans="1:26">
      <c r="A245" s="94" t="s">
        <v>2162</v>
      </c>
      <c r="B245" s="62" t="s">
        <v>2163</v>
      </c>
      <c r="C245" s="62"/>
      <c r="D245" s="62"/>
      <c r="E245" s="62"/>
      <c r="F245" s="62"/>
      <c r="G245" s="62"/>
      <c r="H245" s="62"/>
      <c r="I245" s="62"/>
      <c r="J245" s="62"/>
      <c r="K245" s="62"/>
      <c r="L245" s="62"/>
      <c r="M245" s="62"/>
      <c r="N245" s="62"/>
      <c r="O245" s="62"/>
      <c r="P245" s="62"/>
      <c r="Q245" s="62"/>
      <c r="R245" s="62"/>
      <c r="S245" s="62"/>
      <c r="T245" s="62"/>
      <c r="U245" s="62"/>
      <c r="V245" s="62"/>
      <c r="W245" s="62"/>
      <c r="X245" s="62"/>
      <c r="Y245" s="62"/>
      <c r="Z245" s="62"/>
    </row>
    <row r="246" spans="1:26">
      <c r="A246" s="132" t="str">
        <f>HYPERLINK("https://practice.geeksforgeeks.org/problems/depth-first-traversal-for-a-graph/1","DFS")</f>
        <v>DFS</v>
      </c>
      <c r="B246" s="62" t="s">
        <v>1866</v>
      </c>
      <c r="C246" s="62"/>
      <c r="D246" s="62"/>
      <c r="E246" s="62"/>
      <c r="F246" s="62"/>
      <c r="G246" s="62"/>
      <c r="H246" s="62"/>
      <c r="I246" s="62"/>
      <c r="J246" s="62"/>
      <c r="K246" s="62"/>
      <c r="L246" s="62"/>
      <c r="M246" s="62"/>
      <c r="N246" s="62"/>
      <c r="O246" s="62"/>
      <c r="P246" s="62"/>
      <c r="Q246" s="62"/>
      <c r="R246" s="62"/>
      <c r="S246" s="62"/>
      <c r="T246" s="62"/>
      <c r="U246" s="62"/>
      <c r="V246" s="62"/>
      <c r="W246" s="62"/>
      <c r="X246" s="62"/>
      <c r="Y246" s="62"/>
      <c r="Z246" s="62"/>
    </row>
    <row r="247" spans="1:26">
      <c r="A247" s="61" t="str">
        <f>HYPERLINK("https://leetcode.com/problems/evaluate-division/","evaluate division")</f>
        <v>evaluate division</v>
      </c>
      <c r="B247" s="62"/>
      <c r="C247" s="62"/>
      <c r="D247" s="62"/>
      <c r="E247" s="62"/>
      <c r="F247" s="62"/>
      <c r="G247" s="62"/>
      <c r="H247" s="62"/>
      <c r="I247" s="62"/>
      <c r="J247" s="62"/>
      <c r="K247" s="62"/>
      <c r="L247" s="62"/>
      <c r="M247" s="62"/>
      <c r="N247" s="62"/>
      <c r="O247" s="62"/>
      <c r="P247" s="62"/>
      <c r="Q247" s="62"/>
      <c r="R247" s="62"/>
      <c r="S247" s="62"/>
      <c r="T247" s="62"/>
      <c r="U247" s="62"/>
      <c r="V247" s="62"/>
      <c r="W247" s="62"/>
      <c r="X247" s="62"/>
      <c r="Y247" s="62"/>
      <c r="Z247" s="62"/>
    </row>
    <row r="248" spans="1:26">
      <c r="A248" s="132" t="s">
        <v>2169</v>
      </c>
      <c r="B248" s="62"/>
      <c r="C248" s="62"/>
      <c r="D248" s="62"/>
      <c r="E248" s="62"/>
      <c r="F248" s="62"/>
      <c r="G248" s="62"/>
      <c r="H248" s="62"/>
      <c r="I248" s="62"/>
      <c r="J248" s="62"/>
      <c r="K248" s="62"/>
      <c r="L248" s="62"/>
      <c r="M248" s="62"/>
      <c r="N248" s="62"/>
      <c r="O248" s="62"/>
      <c r="P248" s="62"/>
      <c r="Q248" s="62"/>
      <c r="R248" s="62"/>
      <c r="S248" s="62"/>
      <c r="T248" s="62"/>
      <c r="U248" s="62"/>
      <c r="V248" s="62"/>
      <c r="W248" s="62"/>
      <c r="X248" s="62"/>
      <c r="Y248" s="62"/>
      <c r="Z248" s="62"/>
    </row>
    <row r="249" spans="1:26">
      <c r="A249" s="132" t="s">
        <v>2171</v>
      </c>
      <c r="B249" s="243" t="s">
        <v>2172</v>
      </c>
      <c r="C249" s="62"/>
      <c r="D249" s="62"/>
      <c r="E249" s="62"/>
      <c r="F249" s="62"/>
      <c r="G249" s="62"/>
      <c r="H249" s="62"/>
      <c r="I249" s="62"/>
      <c r="J249" s="62"/>
      <c r="K249" s="62"/>
      <c r="L249" s="62"/>
      <c r="M249" s="62"/>
      <c r="N249" s="62"/>
      <c r="O249" s="62"/>
      <c r="P249" s="62"/>
      <c r="Q249" s="62"/>
      <c r="R249" s="62"/>
      <c r="S249" s="62"/>
      <c r="T249" s="62"/>
      <c r="U249" s="62"/>
      <c r="V249" s="62"/>
      <c r="W249" s="62"/>
      <c r="X249" s="62"/>
      <c r="Y249" s="62"/>
      <c r="Z249" s="62"/>
    </row>
    <row r="250" spans="1:26">
      <c r="A250" s="132" t="s">
        <v>2179</v>
      </c>
      <c r="B250" s="243" t="s">
        <v>2180</v>
      </c>
      <c r="C250" s="62"/>
      <c r="D250" s="62"/>
      <c r="E250" s="62"/>
      <c r="F250" s="62"/>
      <c r="G250" s="62"/>
      <c r="H250" s="62"/>
      <c r="I250" s="62"/>
      <c r="J250" s="62"/>
      <c r="K250" s="62"/>
      <c r="L250" s="62"/>
      <c r="M250" s="62"/>
      <c r="N250" s="62"/>
      <c r="O250" s="62"/>
      <c r="P250" s="62"/>
      <c r="Q250" s="62"/>
      <c r="R250" s="62"/>
      <c r="S250" s="62"/>
      <c r="T250" s="62"/>
      <c r="U250" s="62"/>
      <c r="V250" s="62"/>
      <c r="W250" s="62"/>
      <c r="X250" s="62"/>
      <c r="Y250" s="62"/>
      <c r="Z250" s="62"/>
    </row>
    <row r="251" spans="1:26">
      <c r="A251" s="132" t="str">
        <f>HYPERLINK("https://leetcode.com/problems/01-matrix/","0-1 matrix")</f>
        <v>0-1 matrix</v>
      </c>
      <c r="B251" s="243" t="s">
        <v>2181</v>
      </c>
      <c r="C251" s="243"/>
      <c r="D251" s="62"/>
      <c r="E251" s="62"/>
      <c r="F251" s="62"/>
      <c r="G251" s="62"/>
      <c r="H251" s="62"/>
      <c r="I251" s="62"/>
      <c r="J251" s="62"/>
      <c r="K251" s="62"/>
      <c r="L251" s="62"/>
      <c r="M251" s="62"/>
      <c r="N251" s="62"/>
      <c r="O251" s="62"/>
      <c r="P251" s="62"/>
      <c r="Q251" s="62"/>
      <c r="R251" s="62"/>
      <c r="S251" s="62"/>
      <c r="T251" s="62"/>
      <c r="U251" s="62"/>
      <c r="V251" s="62"/>
      <c r="W251" s="62"/>
      <c r="X251" s="62"/>
      <c r="Y251" s="62"/>
      <c r="Z251" s="62"/>
    </row>
    <row r="252" spans="1:26">
      <c r="A252" s="132" t="s">
        <v>280</v>
      </c>
      <c r="B252" s="243" t="s">
        <v>2177</v>
      </c>
      <c r="C252" s="243"/>
      <c r="D252" s="62"/>
      <c r="E252" s="62"/>
      <c r="F252" s="62"/>
      <c r="G252" s="62"/>
      <c r="H252" s="62"/>
      <c r="I252" s="62"/>
      <c r="J252" s="62"/>
      <c r="K252" s="62"/>
      <c r="L252" s="62"/>
      <c r="M252" s="62"/>
      <c r="N252" s="62"/>
      <c r="O252" s="62"/>
      <c r="P252" s="62"/>
      <c r="Q252" s="62"/>
      <c r="R252" s="62"/>
      <c r="S252" s="62"/>
      <c r="T252" s="62"/>
      <c r="U252" s="62"/>
      <c r="V252" s="62"/>
      <c r="W252" s="62"/>
      <c r="X252" s="62"/>
      <c r="Y252" s="62"/>
      <c r="Z252" s="62"/>
    </row>
    <row r="253" spans="1:26">
      <c r="A253" s="132" t="s">
        <v>2197</v>
      </c>
      <c r="B253" s="62" t="s">
        <v>2198</v>
      </c>
      <c r="C253" s="62"/>
      <c r="D253" s="62"/>
      <c r="E253" s="62"/>
      <c r="F253" s="62"/>
      <c r="G253" s="62"/>
      <c r="H253" s="62"/>
      <c r="I253" s="62"/>
      <c r="J253" s="62"/>
      <c r="K253" s="62"/>
      <c r="L253" s="62"/>
      <c r="M253" s="62"/>
      <c r="N253" s="62"/>
      <c r="O253" s="62"/>
      <c r="P253" s="62"/>
      <c r="Q253" s="62"/>
      <c r="R253" s="62"/>
      <c r="S253" s="62"/>
      <c r="T253" s="62"/>
      <c r="U253" s="62"/>
      <c r="V253" s="62"/>
      <c r="W253" s="62"/>
      <c r="X253" s="62"/>
      <c r="Y253" s="62"/>
      <c r="Z253" s="62"/>
    </row>
    <row r="254" spans="1:26">
      <c r="A254" s="249" t="s">
        <v>2639</v>
      </c>
      <c r="B254" s="62"/>
      <c r="C254" s="62"/>
      <c r="D254" s="62"/>
      <c r="E254" s="62"/>
      <c r="F254" s="62"/>
      <c r="G254" s="62"/>
      <c r="H254" s="62"/>
      <c r="I254" s="62"/>
      <c r="J254" s="62"/>
      <c r="K254" s="62"/>
      <c r="L254" s="62"/>
      <c r="M254" s="62"/>
      <c r="N254" s="62"/>
      <c r="O254" s="62"/>
      <c r="P254" s="62"/>
      <c r="Q254" s="62"/>
      <c r="R254" s="62"/>
      <c r="S254" s="62"/>
      <c r="T254" s="62"/>
      <c r="U254" s="62"/>
      <c r="V254" s="62"/>
      <c r="W254" s="62"/>
      <c r="X254" s="62"/>
      <c r="Y254" s="62"/>
      <c r="Z254" s="62"/>
    </row>
    <row r="255" spans="1:26">
      <c r="A255" s="132" t="s">
        <v>2195</v>
      </c>
      <c r="B255" s="62" t="s">
        <v>2196</v>
      </c>
      <c r="C255" s="62"/>
      <c r="D255" s="62"/>
      <c r="E255" s="62"/>
      <c r="F255" s="62"/>
      <c r="G255" s="62"/>
      <c r="H255" s="62"/>
      <c r="I255" s="62"/>
      <c r="J255" s="62"/>
      <c r="K255" s="62"/>
      <c r="L255" s="62"/>
      <c r="M255" s="62"/>
      <c r="N255" s="62"/>
      <c r="O255" s="62"/>
      <c r="P255" s="62"/>
      <c r="Q255" s="62"/>
      <c r="R255" s="62"/>
      <c r="S255" s="62"/>
      <c r="T255" s="62"/>
      <c r="U255" s="62"/>
      <c r="V255" s="62"/>
      <c r="W255" s="62"/>
      <c r="X255" s="62"/>
      <c r="Y255" s="62"/>
      <c r="Z255" s="62"/>
    </row>
    <row r="256" spans="1:26">
      <c r="A256" s="88" t="str">
        <f>HYPERLINK("https://leetcode.com/problems/shortest-bridge/","Shortest bridge")</f>
        <v>Shortest bridge</v>
      </c>
      <c r="B256" s="62"/>
      <c r="C256" s="62"/>
      <c r="D256" s="62"/>
      <c r="E256" s="62"/>
      <c r="F256" s="62"/>
      <c r="G256" s="62"/>
      <c r="H256" s="62"/>
      <c r="I256" s="62"/>
      <c r="J256" s="62"/>
      <c r="K256" s="62"/>
      <c r="L256" s="62"/>
      <c r="M256" s="62"/>
      <c r="N256" s="62"/>
      <c r="O256" s="62"/>
      <c r="P256" s="62"/>
      <c r="Q256" s="62"/>
      <c r="R256" s="62"/>
      <c r="S256" s="62"/>
      <c r="T256" s="62"/>
      <c r="U256" s="62"/>
      <c r="V256" s="62"/>
      <c r="W256" s="62"/>
      <c r="X256" s="62"/>
      <c r="Y256" s="62"/>
      <c r="Z256" s="62"/>
    </row>
    <row r="257" spans="1:26">
      <c r="A257" s="138" t="s">
        <v>2209</v>
      </c>
      <c r="B257" s="245" t="s">
        <v>2209</v>
      </c>
      <c r="C257" s="252"/>
      <c r="D257" s="62"/>
      <c r="E257" s="62"/>
      <c r="F257" s="62"/>
      <c r="G257" s="62"/>
      <c r="H257" s="62"/>
      <c r="I257" s="62"/>
      <c r="J257" s="62"/>
      <c r="K257" s="62"/>
      <c r="L257" s="62"/>
      <c r="M257" s="62"/>
      <c r="N257" s="62"/>
      <c r="O257" s="62"/>
      <c r="P257" s="62"/>
      <c r="Q257" s="62"/>
      <c r="R257" s="62"/>
      <c r="S257" s="62"/>
      <c r="T257" s="62"/>
      <c r="U257" s="62"/>
      <c r="V257" s="62"/>
      <c r="W257" s="62"/>
      <c r="X257" s="62"/>
      <c r="Y257" s="62"/>
      <c r="Z257" s="62"/>
    </row>
    <row r="258" spans="1:26">
      <c r="A258" s="132" t="s">
        <v>2221</v>
      </c>
      <c r="B258" s="62"/>
      <c r="C258" s="62"/>
      <c r="D258" s="62"/>
      <c r="E258" s="62"/>
      <c r="F258" s="62"/>
      <c r="G258" s="62"/>
      <c r="H258" s="62"/>
      <c r="I258" s="62"/>
      <c r="J258" s="62"/>
      <c r="K258" s="62"/>
      <c r="L258" s="62"/>
      <c r="M258" s="62"/>
      <c r="N258" s="62"/>
      <c r="O258" s="62"/>
      <c r="P258" s="62"/>
      <c r="Q258" s="62"/>
      <c r="R258" s="62"/>
      <c r="S258" s="62"/>
      <c r="T258" s="62"/>
      <c r="U258" s="62"/>
      <c r="V258" s="62"/>
      <c r="W258" s="62"/>
      <c r="X258" s="62"/>
      <c r="Y258" s="62"/>
      <c r="Z258" s="62"/>
    </row>
    <row r="259" spans="1:26">
      <c r="A259" s="88" t="str">
        <f>HYPERLINK("https://www.geeksforgeeks.org/bellman-ford-algorithm-dp-23/","bellman ford")</f>
        <v>bellman ford</v>
      </c>
      <c r="B259" s="62" t="s">
        <v>2176</v>
      </c>
      <c r="C259" s="62"/>
      <c r="D259" s="62"/>
      <c r="E259" s="62"/>
      <c r="F259" s="62"/>
      <c r="G259" s="62"/>
      <c r="H259" s="62"/>
      <c r="I259" s="62"/>
      <c r="J259" s="62"/>
      <c r="K259" s="62"/>
      <c r="L259" s="62"/>
      <c r="M259" s="62"/>
      <c r="N259" s="62"/>
      <c r="O259" s="62"/>
      <c r="P259" s="62"/>
      <c r="Q259" s="62"/>
      <c r="R259" s="62"/>
      <c r="S259" s="62"/>
      <c r="T259" s="62"/>
      <c r="U259" s="62"/>
      <c r="V259" s="62"/>
      <c r="W259" s="62"/>
      <c r="X259" s="62"/>
      <c r="Y259" s="62"/>
      <c r="Z259" s="62"/>
    </row>
    <row r="260" spans="1:26">
      <c r="A260" s="242" t="s">
        <v>2640</v>
      </c>
      <c r="B260" s="62"/>
      <c r="C260" s="62"/>
      <c r="D260" s="62"/>
      <c r="E260" s="62"/>
      <c r="F260" s="62"/>
      <c r="G260" s="62"/>
      <c r="H260" s="62"/>
      <c r="I260" s="62"/>
      <c r="J260" s="62"/>
      <c r="K260" s="62"/>
      <c r="L260" s="62"/>
      <c r="M260" s="62"/>
      <c r="N260" s="62"/>
      <c r="O260" s="62"/>
      <c r="P260" s="62"/>
      <c r="Q260" s="62"/>
      <c r="R260" s="62"/>
      <c r="S260" s="62"/>
      <c r="T260" s="62"/>
      <c r="U260" s="62"/>
      <c r="V260" s="62"/>
      <c r="W260" s="62"/>
      <c r="X260" s="62"/>
      <c r="Y260" s="62"/>
      <c r="Z260" s="62"/>
    </row>
    <row r="261" spans="1:26">
      <c r="A261" s="132" t="s">
        <v>2217</v>
      </c>
      <c r="B261" s="243" t="s">
        <v>2218</v>
      </c>
      <c r="C261" s="243"/>
      <c r="D261" s="62"/>
      <c r="E261" s="62"/>
      <c r="F261" s="62"/>
      <c r="G261" s="62"/>
      <c r="H261" s="62"/>
      <c r="I261" s="62"/>
      <c r="J261" s="62"/>
      <c r="K261" s="62"/>
      <c r="L261" s="62"/>
      <c r="M261" s="62"/>
      <c r="N261" s="62"/>
      <c r="O261" s="62"/>
      <c r="P261" s="62"/>
      <c r="Q261" s="62"/>
      <c r="R261" s="62"/>
      <c r="S261" s="62"/>
      <c r="T261" s="62"/>
      <c r="U261" s="62"/>
      <c r="V261" s="62"/>
      <c r="W261" s="62"/>
      <c r="X261" s="62"/>
      <c r="Y261" s="62"/>
      <c r="Z261" s="62"/>
    </row>
    <row r="262" spans="1:26">
      <c r="A262" s="132" t="s">
        <v>2174</v>
      </c>
      <c r="B262" s="243" t="s">
        <v>2175</v>
      </c>
      <c r="C262" s="243"/>
      <c r="D262" s="62"/>
      <c r="E262" s="62"/>
      <c r="F262" s="62"/>
      <c r="G262" s="62"/>
      <c r="H262" s="62"/>
      <c r="I262" s="62"/>
      <c r="J262" s="62"/>
      <c r="K262" s="62"/>
      <c r="L262" s="62"/>
      <c r="M262" s="62"/>
      <c r="N262" s="62"/>
      <c r="O262" s="62"/>
      <c r="P262" s="62"/>
      <c r="Q262" s="62"/>
      <c r="R262" s="62"/>
      <c r="S262" s="62"/>
      <c r="T262" s="62"/>
      <c r="U262" s="62"/>
      <c r="V262" s="62"/>
      <c r="W262" s="62"/>
      <c r="X262" s="62"/>
      <c r="Y262" s="62"/>
      <c r="Z262" s="62"/>
    </row>
    <row r="263" spans="1:26">
      <c r="A263" s="269" t="str">
        <f>HYPERLINK("https://www.geeksforgeeks.org/topological-sorting/","topological sorting")</f>
        <v>topological sorting</v>
      </c>
      <c r="B263" s="62" t="s">
        <v>2166</v>
      </c>
      <c r="C263" s="62"/>
      <c r="D263" s="62"/>
      <c r="E263" s="62"/>
      <c r="F263" s="62"/>
      <c r="G263" s="62"/>
      <c r="H263" s="62"/>
      <c r="I263" s="62"/>
      <c r="J263" s="62"/>
      <c r="K263" s="62"/>
      <c r="L263" s="62"/>
      <c r="M263" s="62"/>
      <c r="N263" s="62"/>
      <c r="O263" s="62"/>
      <c r="P263" s="62"/>
      <c r="Q263" s="62"/>
      <c r="R263" s="62"/>
      <c r="S263" s="62"/>
      <c r="T263" s="62"/>
      <c r="U263" s="62"/>
      <c r="V263" s="62"/>
      <c r="W263" s="62"/>
      <c r="X263" s="62"/>
      <c r="Y263" s="62"/>
      <c r="Z263" s="62"/>
    </row>
    <row r="264" spans="1:26">
      <c r="A264" s="269" t="str">
        <f>HYPERLINK("https://www.geeksforgeeks.org/topological-sorting-indegree-based-solution/","Kahn's algo")</f>
        <v>Kahn's algo</v>
      </c>
      <c r="B264" s="62" t="s">
        <v>2167</v>
      </c>
      <c r="C264" s="62"/>
      <c r="D264" s="62"/>
      <c r="E264" s="62"/>
      <c r="F264" s="62"/>
      <c r="G264" s="62"/>
      <c r="H264" s="62"/>
      <c r="I264" s="62"/>
      <c r="J264" s="62"/>
      <c r="K264" s="62"/>
      <c r="L264" s="62"/>
      <c r="M264" s="62"/>
      <c r="N264" s="62"/>
      <c r="O264" s="62"/>
      <c r="P264" s="62"/>
      <c r="Q264" s="62"/>
      <c r="R264" s="62"/>
      <c r="S264" s="62"/>
      <c r="T264" s="62"/>
      <c r="U264" s="62"/>
      <c r="V264" s="62"/>
      <c r="W264" s="62"/>
      <c r="X264" s="62"/>
      <c r="Y264" s="62"/>
      <c r="Z264" s="62"/>
    </row>
    <row r="265" spans="1:26">
      <c r="A265" s="88" t="str">
        <f>HYPERLINK("https://leetcode.com/problems/course-schedule-ii/","course schedule 2")</f>
        <v>course schedule 2</v>
      </c>
      <c r="B265" s="62" t="s">
        <v>2168</v>
      </c>
      <c r="C265" s="62"/>
      <c r="D265" s="62"/>
      <c r="E265" s="62"/>
      <c r="F265" s="62"/>
      <c r="G265" s="62"/>
      <c r="H265" s="62"/>
      <c r="I265" s="62"/>
      <c r="J265" s="62"/>
      <c r="K265" s="62"/>
      <c r="L265" s="62"/>
      <c r="M265" s="62"/>
      <c r="N265" s="62"/>
      <c r="O265" s="62"/>
      <c r="P265" s="62"/>
      <c r="Q265" s="62"/>
      <c r="R265" s="62"/>
      <c r="S265" s="62"/>
      <c r="T265" s="62"/>
      <c r="U265" s="62"/>
      <c r="V265" s="62"/>
      <c r="W265" s="62"/>
      <c r="X265" s="62"/>
      <c r="Y265" s="62"/>
      <c r="Z265" s="62"/>
    </row>
    <row r="266" spans="1:26">
      <c r="A266" s="132" t="str">
        <f>HYPERLINK("https://www.geeksforgeeks.org/articulation-points-or-cut-vertices-in-a-graph/","Articulation point")</f>
        <v>Articulation point</v>
      </c>
      <c r="B266" s="243" t="s">
        <v>2225</v>
      </c>
      <c r="C266" s="62"/>
      <c r="D266" s="62"/>
      <c r="E266" s="62"/>
      <c r="F266" s="62"/>
      <c r="G266" s="62"/>
      <c r="H266" s="62"/>
      <c r="I266" s="62"/>
      <c r="J266" s="62"/>
      <c r="K266" s="62"/>
      <c r="L266" s="62"/>
      <c r="M266" s="62"/>
      <c r="N266" s="62"/>
      <c r="O266" s="62"/>
      <c r="P266" s="62"/>
      <c r="Q266" s="62"/>
      <c r="R266" s="62"/>
      <c r="S266" s="62"/>
      <c r="T266" s="62"/>
      <c r="U266" s="62"/>
      <c r="V266" s="62"/>
      <c r="W266" s="62"/>
      <c r="X266" s="62"/>
      <c r="Y266" s="62"/>
      <c r="Z266" s="62"/>
    </row>
    <row r="267" spans="1:26">
      <c r="A267" s="208" t="s">
        <v>2226</v>
      </c>
      <c r="B267" s="71" t="s">
        <v>2227</v>
      </c>
      <c r="C267" s="71"/>
      <c r="D267" s="62"/>
      <c r="E267" s="62"/>
      <c r="F267" s="62"/>
      <c r="G267" s="62"/>
      <c r="H267" s="62"/>
      <c r="I267" s="62"/>
      <c r="J267" s="62"/>
      <c r="K267" s="62"/>
      <c r="L267" s="62"/>
      <c r="M267" s="62"/>
      <c r="N267" s="62"/>
      <c r="O267" s="62"/>
      <c r="P267" s="62"/>
      <c r="Q267" s="62"/>
      <c r="R267" s="62"/>
      <c r="S267" s="62"/>
      <c r="T267" s="62"/>
      <c r="U267" s="62"/>
      <c r="V267" s="62"/>
      <c r="W267" s="62"/>
      <c r="X267" s="62"/>
      <c r="Y267" s="62"/>
      <c r="Z267" s="62"/>
    </row>
    <row r="268" spans="1:26">
      <c r="A268" s="208" t="s">
        <v>2199</v>
      </c>
      <c r="B268" s="243" t="s">
        <v>2200</v>
      </c>
      <c r="C268" s="62"/>
      <c r="D268" s="62"/>
      <c r="E268" s="62"/>
      <c r="F268" s="62"/>
      <c r="G268" s="62"/>
      <c r="H268" s="62"/>
      <c r="I268" s="62"/>
      <c r="J268" s="62"/>
      <c r="K268" s="62"/>
      <c r="L268" s="62"/>
      <c r="M268" s="62"/>
      <c r="N268" s="62"/>
      <c r="O268" s="62"/>
      <c r="P268" s="62"/>
      <c r="Q268" s="62"/>
      <c r="R268" s="62"/>
      <c r="S268" s="62"/>
      <c r="T268" s="62"/>
      <c r="U268" s="62"/>
      <c r="V268" s="62"/>
      <c r="W268" s="62"/>
      <c r="X268" s="62"/>
      <c r="Y268" s="62"/>
      <c r="Z268" s="62"/>
    </row>
    <row r="269" spans="1:26">
      <c r="A269" s="132" t="s">
        <v>2201</v>
      </c>
      <c r="B269" s="243" t="s">
        <v>2202</v>
      </c>
      <c r="C269" s="62"/>
      <c r="D269" s="62"/>
      <c r="E269" s="62"/>
      <c r="F269" s="62"/>
      <c r="G269" s="62"/>
      <c r="H269" s="62"/>
      <c r="I269" s="62"/>
      <c r="J269" s="62"/>
      <c r="K269" s="62"/>
      <c r="L269" s="62"/>
      <c r="M269" s="62"/>
      <c r="N269" s="62"/>
      <c r="O269" s="62"/>
      <c r="P269" s="62"/>
      <c r="Q269" s="62"/>
      <c r="R269" s="62"/>
      <c r="S269" s="62"/>
      <c r="T269" s="62"/>
      <c r="U269" s="62"/>
      <c r="V269" s="62"/>
      <c r="W269" s="62"/>
      <c r="X269" s="62"/>
      <c r="Y269" s="62"/>
      <c r="Z269" s="62"/>
    </row>
    <row r="270" spans="1:26">
      <c r="A270" s="249" t="s">
        <v>2641</v>
      </c>
      <c r="B270" s="71"/>
      <c r="C270" s="71"/>
      <c r="D270" s="62"/>
      <c r="E270" s="62"/>
      <c r="F270" s="62"/>
      <c r="G270" s="62"/>
      <c r="H270" s="62"/>
      <c r="I270" s="62"/>
      <c r="J270" s="62"/>
      <c r="K270" s="62"/>
      <c r="L270" s="62"/>
      <c r="M270" s="62"/>
      <c r="N270" s="62"/>
      <c r="O270" s="62"/>
      <c r="P270" s="62"/>
      <c r="Q270" s="62"/>
      <c r="R270" s="62"/>
      <c r="S270" s="62"/>
      <c r="T270" s="62"/>
      <c r="U270" s="62"/>
      <c r="V270" s="62"/>
      <c r="W270" s="62"/>
      <c r="X270" s="62"/>
      <c r="Y270" s="62"/>
      <c r="Z270" s="62"/>
    </row>
    <row r="271" spans="1:26">
      <c r="A271" s="62" t="s">
        <v>2183</v>
      </c>
      <c r="B271" s="62"/>
      <c r="C271" s="62"/>
      <c r="D271" s="62"/>
      <c r="E271" s="62"/>
      <c r="F271" s="62"/>
      <c r="G271" s="62"/>
      <c r="H271" s="62"/>
      <c r="I271" s="62"/>
      <c r="J271" s="62"/>
      <c r="K271" s="62"/>
      <c r="L271" s="62"/>
      <c r="M271" s="62"/>
      <c r="N271" s="62"/>
      <c r="O271" s="62"/>
      <c r="P271" s="62"/>
      <c r="Q271" s="62"/>
      <c r="R271" s="62"/>
      <c r="S271" s="62"/>
      <c r="T271" s="62"/>
      <c r="U271" s="62"/>
      <c r="V271" s="62"/>
      <c r="W271" s="62"/>
      <c r="X271" s="62"/>
      <c r="Y271" s="62"/>
      <c r="Z271" s="62"/>
    </row>
    <row r="272" spans="1:26">
      <c r="A272" s="270" t="s">
        <v>2642</v>
      </c>
      <c r="B272" s="62"/>
      <c r="C272" s="62"/>
      <c r="D272" s="62"/>
      <c r="E272" s="62"/>
      <c r="F272" s="62"/>
      <c r="G272" s="62"/>
      <c r="H272" s="62"/>
      <c r="I272" s="62"/>
      <c r="J272" s="62"/>
      <c r="K272" s="62"/>
      <c r="L272" s="62"/>
      <c r="M272" s="62"/>
      <c r="N272" s="62"/>
      <c r="O272" s="62"/>
      <c r="P272" s="62"/>
      <c r="Q272" s="62"/>
      <c r="R272" s="62"/>
      <c r="S272" s="62"/>
      <c r="T272" s="62"/>
      <c r="U272" s="62"/>
      <c r="V272" s="62"/>
      <c r="W272" s="62"/>
      <c r="X272" s="62"/>
      <c r="Y272" s="62"/>
      <c r="Z272" s="62"/>
    </row>
    <row r="273" spans="1:26">
      <c r="A273" s="94" t="s">
        <v>2184</v>
      </c>
      <c r="B273" s="243" t="s">
        <v>2185</v>
      </c>
      <c r="C273" s="243"/>
      <c r="D273" s="62"/>
      <c r="E273" s="62"/>
      <c r="F273" s="62"/>
      <c r="G273" s="62"/>
      <c r="H273" s="62"/>
      <c r="I273" s="62"/>
      <c r="J273" s="62"/>
      <c r="K273" s="62"/>
      <c r="L273" s="62"/>
      <c r="M273" s="62"/>
      <c r="N273" s="62"/>
      <c r="O273" s="62"/>
      <c r="P273" s="62"/>
      <c r="Q273" s="62"/>
      <c r="R273" s="62"/>
      <c r="S273" s="62"/>
      <c r="T273" s="62"/>
      <c r="U273" s="62"/>
      <c r="V273" s="62"/>
      <c r="W273" s="62"/>
      <c r="X273" s="62"/>
      <c r="Y273" s="62"/>
      <c r="Z273" s="62"/>
    </row>
    <row r="274" spans="1:26">
      <c r="A274" s="208" t="s">
        <v>2186</v>
      </c>
      <c r="B274" s="243" t="s">
        <v>2187</v>
      </c>
      <c r="C274" s="62"/>
      <c r="D274" s="62"/>
      <c r="E274" s="62"/>
      <c r="F274" s="62"/>
      <c r="G274" s="62"/>
      <c r="H274" s="62"/>
      <c r="I274" s="62"/>
      <c r="J274" s="62"/>
      <c r="K274" s="62"/>
      <c r="L274" s="62"/>
      <c r="M274" s="62"/>
      <c r="N274" s="62"/>
      <c r="O274" s="62"/>
      <c r="P274" s="62"/>
      <c r="Q274" s="62"/>
      <c r="R274" s="62"/>
      <c r="S274" s="62"/>
      <c r="T274" s="62"/>
      <c r="U274" s="62"/>
      <c r="V274" s="62"/>
      <c r="W274" s="62"/>
      <c r="X274" s="62"/>
      <c r="Y274" s="62"/>
      <c r="Z274" s="62"/>
    </row>
    <row r="275" spans="1:26">
      <c r="A275" s="253" t="s">
        <v>2206</v>
      </c>
      <c r="B275" s="243" t="s">
        <v>2207</v>
      </c>
      <c r="C275" s="62"/>
      <c r="D275" s="62"/>
      <c r="E275" s="62"/>
      <c r="F275" s="62"/>
      <c r="G275" s="62"/>
      <c r="H275" s="62"/>
      <c r="I275" s="62"/>
      <c r="J275" s="62"/>
      <c r="K275" s="62"/>
      <c r="L275" s="62"/>
      <c r="M275" s="62"/>
      <c r="N275" s="62"/>
      <c r="O275" s="62"/>
      <c r="P275" s="62"/>
      <c r="Q275" s="62"/>
      <c r="R275" s="62"/>
      <c r="S275" s="62"/>
      <c r="T275" s="62"/>
      <c r="U275" s="62"/>
      <c r="V275" s="62"/>
      <c r="W275" s="62"/>
      <c r="X275" s="62"/>
      <c r="Y275" s="62"/>
      <c r="Z275" s="62"/>
    </row>
    <row r="276" spans="1:26">
      <c r="A276" s="208" t="s">
        <v>2190</v>
      </c>
      <c r="B276" s="243" t="s">
        <v>2191</v>
      </c>
      <c r="C276" s="62"/>
      <c r="D276" s="62"/>
      <c r="E276" s="62"/>
      <c r="F276" s="62"/>
      <c r="G276" s="62"/>
      <c r="H276" s="62"/>
      <c r="I276" s="62"/>
      <c r="J276" s="62"/>
      <c r="K276" s="62"/>
      <c r="L276" s="62"/>
      <c r="M276" s="62"/>
      <c r="N276" s="62"/>
      <c r="O276" s="62"/>
      <c r="P276" s="62"/>
      <c r="Q276" s="62"/>
      <c r="R276" s="62"/>
      <c r="S276" s="62"/>
      <c r="T276" s="62"/>
      <c r="U276" s="62"/>
      <c r="V276" s="62"/>
      <c r="W276" s="62"/>
      <c r="X276" s="62"/>
      <c r="Y276" s="62"/>
      <c r="Z276" s="62"/>
    </row>
    <row r="277" spans="1:26">
      <c r="A277" s="208" t="s">
        <v>2203</v>
      </c>
      <c r="B277" s="243" t="s">
        <v>2204</v>
      </c>
      <c r="C277" s="62"/>
      <c r="D277" s="62"/>
      <c r="E277" s="62"/>
      <c r="F277" s="62"/>
      <c r="G277" s="62"/>
      <c r="H277" s="62"/>
      <c r="I277" s="62"/>
      <c r="J277" s="62"/>
      <c r="K277" s="62"/>
      <c r="L277" s="62"/>
      <c r="M277" s="62"/>
      <c r="N277" s="62"/>
      <c r="O277" s="62"/>
      <c r="P277" s="62"/>
      <c r="Q277" s="62"/>
      <c r="R277" s="62"/>
      <c r="S277" s="62"/>
      <c r="T277" s="62"/>
      <c r="U277" s="62"/>
      <c r="V277" s="62"/>
      <c r="W277" s="62"/>
      <c r="X277" s="62"/>
      <c r="Y277" s="62"/>
      <c r="Z277" s="62"/>
    </row>
    <row r="278" spans="1:26">
      <c r="A278" s="132" t="str">
        <f>HYPERLINK("https://leetcode.com/problems/redundant-connection-ii/","Redundant connection 2")</f>
        <v>Redundant connection 2</v>
      </c>
      <c r="B278" s="243" t="s">
        <v>2205</v>
      </c>
      <c r="C278" s="62"/>
      <c r="D278" s="62"/>
      <c r="E278" s="62"/>
      <c r="F278" s="62"/>
      <c r="G278" s="62"/>
      <c r="H278" s="62"/>
      <c r="I278" s="62"/>
      <c r="J278" s="62"/>
      <c r="K278" s="62"/>
      <c r="L278" s="62"/>
      <c r="M278" s="62"/>
      <c r="N278" s="62"/>
      <c r="O278" s="62"/>
      <c r="P278" s="62"/>
      <c r="Q278" s="62"/>
      <c r="R278" s="62"/>
      <c r="S278" s="62"/>
      <c r="T278" s="62"/>
      <c r="U278" s="62"/>
      <c r="V278" s="62"/>
      <c r="W278" s="62"/>
      <c r="X278" s="62"/>
      <c r="Y278" s="62"/>
      <c r="Z278" s="62"/>
    </row>
    <row r="279" spans="1:26">
      <c r="A279" s="242" t="s">
        <v>2643</v>
      </c>
      <c r="B279" s="243"/>
      <c r="C279" s="62"/>
      <c r="D279" s="62"/>
      <c r="E279" s="62"/>
      <c r="F279" s="62"/>
      <c r="G279" s="62"/>
      <c r="H279" s="62"/>
      <c r="I279" s="62"/>
      <c r="J279" s="62"/>
      <c r="K279" s="62"/>
      <c r="L279" s="62"/>
      <c r="M279" s="62"/>
      <c r="N279" s="62"/>
      <c r="O279" s="62"/>
      <c r="P279" s="62"/>
      <c r="Q279" s="62"/>
      <c r="R279" s="62"/>
      <c r="S279" s="62"/>
      <c r="T279" s="62"/>
      <c r="U279" s="62"/>
      <c r="V279" s="62"/>
      <c r="W279" s="62"/>
      <c r="X279" s="62"/>
      <c r="Y279" s="62"/>
      <c r="Z279" s="62"/>
    </row>
    <row r="280" spans="1:26">
      <c r="A280" s="132" t="s">
        <v>2228</v>
      </c>
      <c r="B280" s="243" t="s">
        <v>2229</v>
      </c>
      <c r="C280" s="62"/>
      <c r="D280" s="62"/>
      <c r="E280" s="62"/>
      <c r="F280" s="62"/>
      <c r="G280" s="62"/>
      <c r="H280" s="62"/>
      <c r="I280" s="62"/>
      <c r="J280" s="62"/>
      <c r="K280" s="62"/>
      <c r="L280" s="62"/>
      <c r="M280" s="62"/>
      <c r="N280" s="62"/>
      <c r="O280" s="62"/>
      <c r="P280" s="62"/>
      <c r="Q280" s="62"/>
      <c r="R280" s="62"/>
      <c r="S280" s="62"/>
      <c r="T280" s="62"/>
      <c r="U280" s="62"/>
      <c r="V280" s="62"/>
      <c r="W280" s="62"/>
      <c r="X280" s="62"/>
      <c r="Y280" s="62"/>
      <c r="Z280" s="62"/>
    </row>
    <row r="281" spans="1:26">
      <c r="A281" s="132" t="s">
        <v>2223</v>
      </c>
      <c r="B281" s="243" t="s">
        <v>2224</v>
      </c>
      <c r="C281" s="62"/>
      <c r="D281" s="62"/>
      <c r="E281" s="62"/>
      <c r="F281" s="62"/>
      <c r="G281" s="62"/>
      <c r="H281" s="62"/>
      <c r="I281" s="62"/>
      <c r="J281" s="62"/>
      <c r="K281" s="62"/>
      <c r="L281" s="62"/>
      <c r="M281" s="62"/>
      <c r="N281" s="62"/>
      <c r="O281" s="62"/>
      <c r="P281" s="62"/>
      <c r="Q281" s="62"/>
      <c r="R281" s="62"/>
      <c r="S281" s="62"/>
      <c r="T281" s="62"/>
      <c r="U281" s="62"/>
      <c r="V281" s="62"/>
      <c r="W281" s="62"/>
      <c r="X281" s="62"/>
      <c r="Y281" s="62"/>
      <c r="Z281" s="62"/>
    </row>
    <row r="282" spans="1:26">
      <c r="A282" s="208" t="str">
        <f>HYPERLINK("https://www.geeksforgeeks.org/kruskals-minimum-spanning-tree-algorithm-greedy-algo-2/","Kruskal's algo")</f>
        <v>Kruskal's algo</v>
      </c>
      <c r="B282" s="243" t="s">
        <v>2192</v>
      </c>
      <c r="C282" s="62"/>
      <c r="D282" s="62"/>
      <c r="E282" s="62"/>
      <c r="F282" s="62"/>
      <c r="G282" s="62"/>
      <c r="H282" s="62"/>
      <c r="I282" s="62"/>
      <c r="J282" s="62"/>
      <c r="K282" s="62"/>
      <c r="L282" s="62"/>
      <c r="M282" s="62"/>
      <c r="N282" s="62"/>
      <c r="O282" s="62"/>
      <c r="P282" s="62"/>
      <c r="Q282" s="62"/>
      <c r="R282" s="62"/>
      <c r="S282" s="62"/>
      <c r="T282" s="62"/>
      <c r="U282" s="62"/>
      <c r="V282" s="62"/>
      <c r="W282" s="62"/>
      <c r="X282" s="62"/>
      <c r="Y282" s="62"/>
      <c r="Z282" s="62"/>
    </row>
    <row r="283" spans="1:26">
      <c r="A283" s="208" t="s">
        <v>2193</v>
      </c>
      <c r="B283" s="243" t="s">
        <v>2194</v>
      </c>
      <c r="C283" s="243"/>
      <c r="D283" s="62"/>
      <c r="E283" s="62"/>
      <c r="F283" s="62"/>
      <c r="G283" s="62"/>
      <c r="H283" s="62"/>
      <c r="I283" s="62"/>
      <c r="J283" s="62"/>
      <c r="K283" s="62"/>
      <c r="L283" s="62"/>
      <c r="M283" s="62"/>
      <c r="N283" s="62"/>
      <c r="O283" s="62"/>
      <c r="P283" s="62"/>
      <c r="Q283" s="62"/>
      <c r="R283" s="62"/>
      <c r="S283" s="62"/>
      <c r="T283" s="62"/>
      <c r="U283" s="62"/>
      <c r="V283" s="62"/>
      <c r="W283" s="62"/>
      <c r="X283" s="62"/>
      <c r="Y283" s="62"/>
      <c r="Z283" s="62"/>
    </row>
    <row r="284" spans="1:26">
      <c r="A284" s="132" t="s">
        <v>2230</v>
      </c>
      <c r="B284" s="243" t="s">
        <v>2231</v>
      </c>
      <c r="C284" s="62"/>
      <c r="D284" s="62"/>
      <c r="E284" s="62"/>
      <c r="F284" s="62"/>
      <c r="G284" s="62"/>
      <c r="H284" s="62"/>
      <c r="I284" s="62"/>
      <c r="J284" s="62"/>
      <c r="K284" s="62"/>
      <c r="L284" s="62"/>
      <c r="M284" s="62"/>
      <c r="N284" s="62"/>
      <c r="O284" s="62"/>
      <c r="P284" s="62"/>
      <c r="Q284" s="62"/>
      <c r="R284" s="62"/>
      <c r="S284" s="62"/>
      <c r="T284" s="62"/>
      <c r="U284" s="62"/>
      <c r="V284" s="62"/>
      <c r="W284" s="62"/>
      <c r="X284" s="62"/>
      <c r="Y284" s="62"/>
      <c r="Z284" s="62"/>
    </row>
    <row r="285" spans="1:26">
      <c r="A285" s="94" t="str">
        <f>HYPERLINK("https://leetcode.com/problems/sort-items-by-groups-respecting-dependencies/","Sort item by group accord to dependencies")</f>
        <v>Sort item by group accord to dependencies</v>
      </c>
      <c r="B285" s="62" t="s">
        <v>2208</v>
      </c>
      <c r="C285" s="62"/>
      <c r="D285" s="62"/>
      <c r="E285" s="62"/>
      <c r="F285" s="62"/>
      <c r="G285" s="62"/>
      <c r="H285" s="62"/>
      <c r="I285" s="62"/>
      <c r="J285" s="62"/>
      <c r="K285" s="62"/>
      <c r="L285" s="62"/>
      <c r="M285" s="62"/>
      <c r="N285" s="62"/>
      <c r="O285" s="62"/>
      <c r="P285" s="62"/>
      <c r="Q285" s="62"/>
      <c r="R285" s="62"/>
      <c r="S285" s="62"/>
      <c r="T285" s="62"/>
      <c r="U285" s="62"/>
      <c r="V285" s="62"/>
      <c r="W285" s="62"/>
      <c r="X285" s="62"/>
      <c r="Y285" s="62"/>
      <c r="Z285" s="62"/>
    </row>
    <row r="286" spans="1:26">
      <c r="A286" s="242" t="s">
        <v>2644</v>
      </c>
      <c r="B286" s="62"/>
      <c r="C286" s="62"/>
      <c r="D286" s="62"/>
      <c r="E286" s="62"/>
      <c r="F286" s="62"/>
      <c r="G286" s="62"/>
      <c r="H286" s="62"/>
      <c r="I286" s="62"/>
      <c r="J286" s="62"/>
      <c r="K286" s="62"/>
      <c r="L286" s="62"/>
      <c r="M286" s="62"/>
      <c r="N286" s="62"/>
      <c r="O286" s="62"/>
      <c r="P286" s="62"/>
      <c r="Q286" s="62"/>
      <c r="R286" s="62"/>
      <c r="S286" s="62"/>
      <c r="T286" s="62"/>
      <c r="U286" s="62"/>
      <c r="V286" s="62"/>
      <c r="W286" s="62"/>
      <c r="X286" s="62"/>
      <c r="Y286" s="62"/>
      <c r="Z286" s="62"/>
    </row>
    <row r="287" spans="1:26">
      <c r="A287" s="132" t="s">
        <v>2188</v>
      </c>
      <c r="B287" s="243" t="s">
        <v>2189</v>
      </c>
      <c r="C287" s="243"/>
      <c r="D287" s="62"/>
      <c r="E287" s="62"/>
      <c r="F287" s="62"/>
      <c r="G287" s="62"/>
      <c r="H287" s="62"/>
      <c r="I287" s="62"/>
      <c r="J287" s="62"/>
      <c r="K287" s="62"/>
      <c r="L287" s="62"/>
      <c r="M287" s="62"/>
      <c r="N287" s="62"/>
      <c r="O287" s="62"/>
      <c r="P287" s="62"/>
      <c r="Q287" s="62"/>
      <c r="R287" s="62"/>
      <c r="S287" s="62"/>
      <c r="T287" s="62"/>
      <c r="U287" s="62"/>
      <c r="V287" s="62"/>
      <c r="W287" s="62"/>
      <c r="X287" s="62"/>
      <c r="Y287" s="62"/>
      <c r="Z287" s="62"/>
    </row>
    <row r="288" spans="1:26">
      <c r="A288" s="271" t="s">
        <v>2232</v>
      </c>
      <c r="B288" s="243" t="s">
        <v>2233</v>
      </c>
      <c r="C288" s="62"/>
      <c r="D288" s="62"/>
      <c r="E288" s="62"/>
      <c r="F288" s="62"/>
      <c r="G288" s="62"/>
      <c r="H288" s="62"/>
      <c r="I288" s="62"/>
      <c r="J288" s="62"/>
      <c r="K288" s="62"/>
      <c r="L288" s="62"/>
      <c r="M288" s="62"/>
      <c r="N288" s="62"/>
      <c r="O288" s="62"/>
      <c r="P288" s="62"/>
      <c r="Q288" s="62"/>
      <c r="R288" s="62"/>
      <c r="S288" s="62"/>
      <c r="T288" s="62"/>
      <c r="U288" s="62"/>
      <c r="V288" s="62"/>
      <c r="W288" s="62"/>
      <c r="X288" s="62"/>
      <c r="Y288" s="62"/>
      <c r="Z288" s="62"/>
    </row>
    <row r="289" spans="1:26">
      <c r="A289" s="271" t="s">
        <v>2234</v>
      </c>
      <c r="B289" s="243" t="s">
        <v>2235</v>
      </c>
      <c r="C289" s="62"/>
      <c r="D289" s="62"/>
      <c r="E289" s="62"/>
      <c r="F289" s="62"/>
      <c r="G289" s="62"/>
      <c r="H289" s="62"/>
      <c r="I289" s="62"/>
      <c r="J289" s="62"/>
      <c r="K289" s="62"/>
      <c r="L289" s="62"/>
      <c r="M289" s="62"/>
      <c r="N289" s="62"/>
      <c r="O289" s="62"/>
      <c r="P289" s="62"/>
      <c r="Q289" s="62"/>
      <c r="R289" s="62"/>
      <c r="S289" s="62"/>
      <c r="T289" s="62"/>
      <c r="U289" s="62"/>
      <c r="V289" s="62"/>
      <c r="W289" s="62"/>
      <c r="X289" s="62"/>
      <c r="Y289" s="62"/>
      <c r="Z289" s="62"/>
    </row>
    <row r="290" spans="1:26">
      <c r="A290" s="88" t="str">
        <f>HYPERLINK("https://www.geeksforgeeks.org/minimum-number-swaps-required-sort-array/","Min swaps required to sort array")</f>
        <v>Min swaps required to sort array</v>
      </c>
      <c r="B290" s="62" t="s">
        <v>2222</v>
      </c>
      <c r="C290" s="62"/>
      <c r="D290" s="62"/>
      <c r="E290" s="62"/>
      <c r="F290" s="62"/>
      <c r="G290" s="62"/>
      <c r="H290" s="62"/>
      <c r="I290" s="62"/>
      <c r="J290" s="62"/>
      <c r="K290" s="62"/>
      <c r="L290" s="62"/>
      <c r="M290" s="62"/>
      <c r="N290" s="62"/>
      <c r="O290" s="62"/>
      <c r="P290" s="62"/>
      <c r="Q290" s="62"/>
      <c r="R290" s="62"/>
      <c r="S290" s="62"/>
      <c r="T290" s="62"/>
      <c r="U290" s="62"/>
      <c r="V290" s="62"/>
      <c r="W290" s="62"/>
      <c r="X290" s="62"/>
      <c r="Y290" s="62"/>
      <c r="Z290" s="62"/>
    </row>
    <row r="291" spans="1:26">
      <c r="A291" s="242" t="s">
        <v>2645</v>
      </c>
      <c r="B291" s="62"/>
      <c r="C291" s="62"/>
      <c r="D291" s="62"/>
      <c r="E291" s="62"/>
      <c r="F291" s="62"/>
      <c r="G291" s="62"/>
      <c r="H291" s="62"/>
      <c r="I291" s="62"/>
      <c r="J291" s="62"/>
      <c r="K291" s="62"/>
      <c r="L291" s="62"/>
      <c r="M291" s="62"/>
      <c r="N291" s="62"/>
      <c r="O291" s="62"/>
      <c r="P291" s="62"/>
      <c r="Q291" s="62"/>
      <c r="R291" s="62"/>
      <c r="S291" s="62"/>
      <c r="T291" s="62"/>
      <c r="U291" s="62"/>
      <c r="V291" s="62"/>
      <c r="W291" s="62"/>
      <c r="X291" s="62"/>
      <c r="Y291" s="62"/>
      <c r="Z291" s="62"/>
    </row>
    <row r="292" spans="1:26">
      <c r="A292" s="88" t="s">
        <v>2646</v>
      </c>
      <c r="B292" s="62"/>
      <c r="C292" s="62"/>
      <c r="D292" s="62"/>
      <c r="E292" s="62"/>
      <c r="F292" s="62"/>
      <c r="G292" s="62"/>
      <c r="H292" s="62"/>
      <c r="I292" s="62"/>
      <c r="J292" s="62"/>
      <c r="K292" s="62"/>
      <c r="L292" s="62"/>
      <c r="M292" s="62"/>
      <c r="N292" s="62"/>
      <c r="O292" s="62"/>
      <c r="P292" s="62"/>
      <c r="Q292" s="62"/>
      <c r="R292" s="62"/>
      <c r="S292" s="62"/>
      <c r="T292" s="62"/>
      <c r="U292" s="62"/>
      <c r="V292" s="62"/>
      <c r="W292" s="62"/>
      <c r="X292" s="62"/>
      <c r="Y292" s="62"/>
      <c r="Z292" s="62"/>
    </row>
    <row r="293" spans="1:26">
      <c r="A293" s="94" t="s">
        <v>2647</v>
      </c>
      <c r="B293" s="62"/>
      <c r="C293" s="62"/>
      <c r="D293" s="62"/>
      <c r="E293" s="62"/>
      <c r="F293" s="62"/>
      <c r="G293" s="62"/>
      <c r="H293" s="62"/>
      <c r="I293" s="62"/>
      <c r="J293" s="62"/>
      <c r="K293" s="62"/>
      <c r="L293" s="62"/>
      <c r="M293" s="62"/>
      <c r="N293" s="62"/>
      <c r="O293" s="62"/>
      <c r="P293" s="62"/>
      <c r="Q293" s="62"/>
      <c r="R293" s="62"/>
      <c r="S293" s="62"/>
      <c r="T293" s="62"/>
      <c r="U293" s="62"/>
      <c r="V293" s="62"/>
      <c r="W293" s="62"/>
      <c r="X293" s="62"/>
      <c r="Y293" s="62"/>
      <c r="Z293" s="62"/>
    </row>
    <row r="294" spans="1:26">
      <c r="A294" s="94" t="s">
        <v>2648</v>
      </c>
      <c r="B294" s="62"/>
      <c r="C294" s="62"/>
      <c r="D294" s="62"/>
      <c r="E294" s="62"/>
      <c r="F294" s="62"/>
      <c r="G294" s="62"/>
      <c r="H294" s="62"/>
      <c r="I294" s="62"/>
      <c r="J294" s="62"/>
      <c r="K294" s="62"/>
      <c r="L294" s="62"/>
      <c r="M294" s="62"/>
      <c r="N294" s="62"/>
      <c r="O294" s="62"/>
      <c r="P294" s="62"/>
      <c r="Q294" s="62"/>
      <c r="R294" s="62"/>
      <c r="S294" s="62"/>
      <c r="T294" s="62"/>
      <c r="U294" s="62"/>
      <c r="V294" s="62"/>
      <c r="W294" s="62"/>
      <c r="X294" s="62"/>
      <c r="Y294" s="62"/>
      <c r="Z294" s="62"/>
    </row>
    <row r="295" spans="1:26">
      <c r="A295" s="94" t="s">
        <v>2649</v>
      </c>
      <c r="B295" s="95" t="s">
        <v>2650</v>
      </c>
      <c r="C295" s="62"/>
      <c r="D295" s="62"/>
      <c r="E295" s="62"/>
      <c r="F295" s="62"/>
      <c r="G295" s="62"/>
      <c r="H295" s="62"/>
      <c r="I295" s="62"/>
      <c r="J295" s="62"/>
      <c r="K295" s="62"/>
      <c r="L295" s="62"/>
      <c r="M295" s="62"/>
      <c r="N295" s="62"/>
      <c r="O295" s="62"/>
      <c r="P295" s="62"/>
      <c r="Q295" s="62"/>
      <c r="R295" s="62"/>
      <c r="S295" s="62"/>
      <c r="T295" s="62"/>
      <c r="U295" s="62"/>
      <c r="V295" s="62"/>
      <c r="W295" s="62"/>
      <c r="X295" s="62"/>
      <c r="Y295" s="62"/>
      <c r="Z295" s="62"/>
    </row>
    <row r="296" spans="1:26">
      <c r="A296" s="94" t="s">
        <v>2651</v>
      </c>
      <c r="B296" s="62"/>
      <c r="C296" s="62"/>
      <c r="D296" s="62"/>
      <c r="E296" s="62"/>
      <c r="F296" s="62"/>
      <c r="G296" s="62"/>
      <c r="H296" s="62"/>
      <c r="I296" s="62"/>
      <c r="J296" s="62"/>
      <c r="K296" s="62"/>
      <c r="L296" s="62"/>
      <c r="M296" s="62"/>
      <c r="N296" s="62"/>
      <c r="O296" s="62"/>
      <c r="P296" s="62"/>
      <c r="Q296" s="62"/>
      <c r="R296" s="62"/>
      <c r="S296" s="62"/>
      <c r="T296" s="62"/>
      <c r="U296" s="62"/>
      <c r="V296" s="62"/>
      <c r="W296" s="62"/>
      <c r="X296" s="62"/>
      <c r="Y296" s="62"/>
      <c r="Z296" s="62"/>
    </row>
    <row r="297" spans="1:26">
      <c r="A297" s="94" t="s">
        <v>2652</v>
      </c>
      <c r="B297" s="62"/>
      <c r="C297" s="62"/>
      <c r="D297" s="62"/>
      <c r="E297" s="62"/>
      <c r="F297" s="62"/>
      <c r="G297" s="62"/>
      <c r="H297" s="62"/>
      <c r="I297" s="62"/>
      <c r="J297" s="62"/>
      <c r="K297" s="62"/>
      <c r="L297" s="62"/>
      <c r="M297" s="62"/>
      <c r="N297" s="62"/>
      <c r="O297" s="62"/>
      <c r="P297" s="62"/>
      <c r="Q297" s="62"/>
      <c r="R297" s="62"/>
      <c r="S297" s="62"/>
      <c r="T297" s="62"/>
      <c r="U297" s="62"/>
      <c r="V297" s="62"/>
      <c r="W297" s="62"/>
      <c r="X297" s="62"/>
      <c r="Y297" s="62"/>
      <c r="Z297" s="62"/>
    </row>
    <row r="298" spans="1:26">
      <c r="A298" s="94" t="s">
        <v>2653</v>
      </c>
      <c r="B298" s="62"/>
      <c r="C298" s="62"/>
      <c r="D298" s="62"/>
      <c r="E298" s="62"/>
      <c r="F298" s="62"/>
      <c r="G298" s="62"/>
      <c r="H298" s="62"/>
      <c r="I298" s="62"/>
      <c r="J298" s="62"/>
      <c r="K298" s="62"/>
      <c r="L298" s="62"/>
      <c r="M298" s="62"/>
      <c r="N298" s="62"/>
      <c r="O298" s="62"/>
      <c r="P298" s="62"/>
      <c r="Q298" s="62"/>
      <c r="R298" s="62"/>
      <c r="S298" s="62"/>
      <c r="T298" s="62"/>
      <c r="U298" s="62"/>
      <c r="V298" s="62"/>
      <c r="W298" s="62"/>
      <c r="X298" s="62"/>
      <c r="Y298" s="62"/>
      <c r="Z298" s="62"/>
    </row>
    <row r="299" spans="1:26">
      <c r="A299" s="249" t="s">
        <v>2654</v>
      </c>
      <c r="B299" s="62"/>
      <c r="C299" s="62"/>
      <c r="D299" s="62"/>
      <c r="E299" s="62"/>
      <c r="F299" s="62"/>
      <c r="G299" s="62"/>
      <c r="H299" s="62"/>
      <c r="I299" s="62"/>
      <c r="J299" s="62"/>
      <c r="K299" s="62"/>
      <c r="L299" s="62"/>
      <c r="M299" s="62"/>
      <c r="N299" s="62"/>
      <c r="O299" s="62"/>
      <c r="P299" s="62"/>
      <c r="Q299" s="62"/>
      <c r="R299" s="62"/>
      <c r="S299" s="62"/>
      <c r="T299" s="62"/>
      <c r="U299" s="62"/>
      <c r="V299" s="62"/>
      <c r="W299" s="62"/>
      <c r="X299" s="62"/>
      <c r="Y299" s="62"/>
      <c r="Z299" s="62"/>
    </row>
    <row r="300" spans="1:26">
      <c r="A300" s="94" t="s">
        <v>2655</v>
      </c>
      <c r="B300" s="62"/>
      <c r="C300" s="62"/>
      <c r="D300" s="62"/>
      <c r="E300" s="62"/>
      <c r="F300" s="62"/>
      <c r="G300" s="62"/>
      <c r="H300" s="62"/>
      <c r="I300" s="62"/>
      <c r="J300" s="62"/>
      <c r="K300" s="62"/>
      <c r="L300" s="62"/>
      <c r="M300" s="62"/>
      <c r="N300" s="62"/>
      <c r="O300" s="62"/>
      <c r="P300" s="62"/>
      <c r="Q300" s="62"/>
      <c r="R300" s="62"/>
      <c r="S300" s="62"/>
      <c r="T300" s="62"/>
      <c r="U300" s="62"/>
      <c r="V300" s="62"/>
      <c r="W300" s="62"/>
      <c r="X300" s="62"/>
      <c r="Y300" s="62"/>
      <c r="Z300" s="62"/>
    </row>
    <row r="301" spans="1:26">
      <c r="A301" s="94" t="s">
        <v>2656</v>
      </c>
      <c r="B301" s="62"/>
      <c r="C301" s="62"/>
      <c r="D301" s="62"/>
      <c r="E301" s="62"/>
      <c r="F301" s="62"/>
      <c r="G301" s="62"/>
      <c r="H301" s="62"/>
      <c r="I301" s="62"/>
      <c r="J301" s="62"/>
      <c r="K301" s="62"/>
      <c r="L301" s="62"/>
      <c r="M301" s="62"/>
      <c r="N301" s="62"/>
      <c r="O301" s="62"/>
      <c r="P301" s="62"/>
      <c r="Q301" s="62"/>
      <c r="R301" s="62"/>
      <c r="S301" s="62"/>
      <c r="T301" s="62"/>
      <c r="U301" s="62"/>
      <c r="V301" s="62"/>
      <c r="W301" s="62"/>
      <c r="X301" s="62"/>
      <c r="Y301" s="62"/>
      <c r="Z301" s="62"/>
    </row>
    <row r="302" spans="1:26">
      <c r="A302" s="94" t="s">
        <v>2657</v>
      </c>
      <c r="B302" s="62" t="s">
        <v>2657</v>
      </c>
      <c r="C302" s="62"/>
      <c r="D302" s="62"/>
      <c r="E302" s="62"/>
      <c r="F302" s="62"/>
      <c r="G302" s="62"/>
      <c r="H302" s="62"/>
      <c r="I302" s="62"/>
      <c r="J302" s="62"/>
      <c r="K302" s="62"/>
      <c r="L302" s="62"/>
      <c r="M302" s="62"/>
      <c r="N302" s="62"/>
      <c r="O302" s="62"/>
      <c r="P302" s="62"/>
      <c r="Q302" s="62"/>
      <c r="R302" s="62"/>
      <c r="S302" s="62"/>
      <c r="T302" s="62"/>
      <c r="U302" s="62"/>
      <c r="V302" s="62"/>
      <c r="W302" s="62"/>
      <c r="X302" s="62"/>
      <c r="Y302" s="62"/>
      <c r="Z302" s="62"/>
    </row>
    <row r="303" spans="1:26">
      <c r="A303" s="94" t="s">
        <v>2658</v>
      </c>
      <c r="B303" s="62" t="s">
        <v>2659</v>
      </c>
      <c r="C303" s="62"/>
      <c r="D303" s="62"/>
      <c r="E303" s="62"/>
      <c r="F303" s="62"/>
      <c r="G303" s="62"/>
      <c r="H303" s="62"/>
      <c r="I303" s="62"/>
      <c r="J303" s="62"/>
      <c r="K303" s="62"/>
      <c r="L303" s="62"/>
      <c r="M303" s="62"/>
      <c r="N303" s="62"/>
      <c r="O303" s="62"/>
      <c r="P303" s="62"/>
      <c r="Q303" s="62"/>
      <c r="R303" s="62"/>
      <c r="S303" s="62"/>
      <c r="T303" s="62"/>
      <c r="U303" s="62"/>
      <c r="V303" s="62"/>
      <c r="W303" s="62"/>
      <c r="X303" s="62"/>
      <c r="Y303" s="62"/>
      <c r="Z303" s="62"/>
    </row>
    <row r="304" spans="1:26">
      <c r="A304" s="94" t="s">
        <v>2660</v>
      </c>
      <c r="B304" s="62"/>
      <c r="C304" s="62"/>
      <c r="D304" s="62"/>
      <c r="E304" s="62"/>
      <c r="F304" s="62"/>
      <c r="G304" s="62"/>
      <c r="H304" s="62"/>
      <c r="I304" s="62"/>
      <c r="J304" s="62"/>
      <c r="K304" s="62"/>
      <c r="L304" s="62"/>
      <c r="M304" s="62"/>
      <c r="N304" s="62"/>
      <c r="O304" s="62"/>
      <c r="P304" s="62"/>
      <c r="Q304" s="62"/>
      <c r="R304" s="62"/>
      <c r="S304" s="62"/>
      <c r="T304" s="62"/>
      <c r="U304" s="62"/>
      <c r="V304" s="62"/>
      <c r="W304" s="62"/>
      <c r="X304" s="62"/>
      <c r="Y304" s="62"/>
      <c r="Z304" s="62"/>
    </row>
    <row r="305" spans="1:26">
      <c r="A305" s="94" t="s">
        <v>2661</v>
      </c>
      <c r="B305" s="62"/>
      <c r="C305" s="62"/>
      <c r="D305" s="62"/>
      <c r="E305" s="62"/>
      <c r="F305" s="62"/>
      <c r="G305" s="62"/>
      <c r="H305" s="62"/>
      <c r="I305" s="62"/>
      <c r="J305" s="62"/>
      <c r="K305" s="62"/>
      <c r="L305" s="62"/>
      <c r="M305" s="62"/>
      <c r="N305" s="62"/>
      <c r="O305" s="62"/>
      <c r="P305" s="62"/>
      <c r="Q305" s="62"/>
      <c r="R305" s="62"/>
      <c r="S305" s="62"/>
      <c r="T305" s="62"/>
      <c r="U305" s="62"/>
      <c r="V305" s="62"/>
      <c r="W305" s="62"/>
      <c r="X305" s="62"/>
      <c r="Y305" s="62"/>
      <c r="Z305" s="62"/>
    </row>
    <row r="306" spans="1:26">
      <c r="A306" s="144" t="s">
        <v>2213</v>
      </c>
      <c r="B306" s="245" t="s">
        <v>2214</v>
      </c>
      <c r="C306" s="252"/>
      <c r="D306" s="62"/>
      <c r="E306" s="62"/>
      <c r="F306" s="62"/>
      <c r="G306" s="62"/>
      <c r="H306" s="62"/>
      <c r="I306" s="62"/>
      <c r="J306" s="62"/>
      <c r="K306" s="62"/>
      <c r="L306" s="62"/>
      <c r="M306" s="62"/>
      <c r="N306" s="62"/>
      <c r="O306" s="62"/>
      <c r="P306" s="62"/>
      <c r="Q306" s="62"/>
      <c r="R306" s="62"/>
      <c r="S306" s="62"/>
      <c r="T306" s="62"/>
      <c r="U306" s="62"/>
      <c r="V306" s="62"/>
      <c r="W306" s="62"/>
      <c r="X306" s="62"/>
      <c r="Y306" s="62"/>
      <c r="Z306" s="62"/>
    </row>
    <row r="307" spans="1:26">
      <c r="A307" s="144" t="s">
        <v>2215</v>
      </c>
      <c r="B307" s="252"/>
      <c r="C307" s="252"/>
      <c r="D307" s="62"/>
      <c r="E307" s="62"/>
      <c r="F307" s="62"/>
      <c r="G307" s="62"/>
      <c r="H307" s="62"/>
      <c r="I307" s="62"/>
      <c r="J307" s="62"/>
      <c r="K307" s="62"/>
      <c r="L307" s="62"/>
      <c r="M307" s="62"/>
      <c r="N307" s="62"/>
      <c r="O307" s="62"/>
      <c r="P307" s="62"/>
      <c r="Q307" s="62"/>
      <c r="R307" s="62"/>
      <c r="S307" s="62"/>
      <c r="T307" s="62"/>
      <c r="U307" s="62"/>
      <c r="V307" s="62"/>
      <c r="W307" s="62"/>
      <c r="X307" s="62"/>
      <c r="Y307" s="62"/>
      <c r="Z307" s="62"/>
    </row>
    <row r="308" spans="1:26" ht="18.75">
      <c r="A308" s="241" t="s">
        <v>2662</v>
      </c>
      <c r="B308" s="223"/>
      <c r="C308" s="223"/>
      <c r="D308" s="223"/>
      <c r="E308" s="223"/>
      <c r="F308" s="223"/>
      <c r="G308" s="223"/>
      <c r="H308" s="223"/>
      <c r="I308" s="223"/>
      <c r="J308" s="223"/>
      <c r="K308" s="223"/>
      <c r="L308" s="223"/>
      <c r="M308" s="223"/>
      <c r="N308" s="223"/>
      <c r="O308" s="223"/>
      <c r="P308" s="223"/>
      <c r="Q308" s="223"/>
      <c r="R308" s="223"/>
      <c r="S308" s="223"/>
      <c r="T308" s="223"/>
      <c r="U308" s="223"/>
      <c r="V308" s="223"/>
      <c r="W308" s="223"/>
      <c r="X308" s="223"/>
      <c r="Y308" s="223"/>
      <c r="Z308" s="223"/>
    </row>
    <row r="309" spans="1:26">
      <c r="A309" s="242" t="s">
        <v>2663</v>
      </c>
      <c r="B309" s="62"/>
      <c r="C309" s="62"/>
      <c r="D309" s="62"/>
      <c r="E309" s="62"/>
      <c r="F309" s="62"/>
      <c r="G309" s="62"/>
      <c r="H309" s="62"/>
      <c r="I309" s="62"/>
      <c r="J309" s="62"/>
      <c r="K309" s="62"/>
      <c r="L309" s="62"/>
      <c r="M309" s="62"/>
      <c r="N309" s="62"/>
      <c r="O309" s="62"/>
      <c r="P309" s="62"/>
      <c r="Q309" s="62"/>
      <c r="R309" s="62"/>
      <c r="S309" s="62"/>
      <c r="T309" s="62"/>
      <c r="U309" s="62"/>
      <c r="V309" s="62"/>
      <c r="W309" s="62"/>
      <c r="X309" s="62"/>
      <c r="Y309" s="62"/>
      <c r="Z309" s="62"/>
    </row>
    <row r="310" spans="1:26">
      <c r="A310" s="94" t="str">
        <f>HYPERLINK("https://leetcode.com/problems/subarray-sum-equals-k/","number of subarrays sum exactly k")</f>
        <v>number of subarrays sum exactly k</v>
      </c>
      <c r="B310" s="62" t="s">
        <v>2238</v>
      </c>
      <c r="C310" s="62"/>
      <c r="D310" s="62"/>
      <c r="E310" s="62"/>
      <c r="F310" s="62"/>
      <c r="G310" s="62"/>
      <c r="H310" s="62"/>
      <c r="I310" s="62"/>
      <c r="J310" s="62"/>
      <c r="K310" s="62"/>
      <c r="L310" s="62"/>
      <c r="M310" s="62"/>
      <c r="N310" s="62"/>
      <c r="O310" s="62"/>
      <c r="P310" s="62"/>
      <c r="Q310" s="62"/>
      <c r="R310" s="62"/>
      <c r="S310" s="62"/>
      <c r="T310" s="62"/>
      <c r="U310" s="62"/>
      <c r="V310" s="62"/>
      <c r="W310" s="62"/>
      <c r="X310" s="62"/>
      <c r="Y310" s="62"/>
      <c r="Z310" s="62"/>
    </row>
    <row r="311" spans="1:26">
      <c r="A311" s="94" t="str">
        <f>HYPERLINK("https://www.geeksforgeeks.org/count-sub-arrays-sum-divisible-k/","Subarray sum Divisible by k")</f>
        <v>Subarray sum Divisible by k</v>
      </c>
      <c r="B311" s="62" t="s">
        <v>2239</v>
      </c>
      <c r="C311" s="62"/>
      <c r="D311" s="62"/>
      <c r="E311" s="62"/>
      <c r="F311" s="62"/>
      <c r="G311" s="62"/>
      <c r="H311" s="62"/>
      <c r="I311" s="62"/>
      <c r="J311" s="62"/>
      <c r="K311" s="62"/>
      <c r="L311" s="62"/>
      <c r="M311" s="62"/>
      <c r="N311" s="62"/>
      <c r="O311" s="62"/>
      <c r="P311" s="62"/>
      <c r="Q311" s="62"/>
      <c r="R311" s="62"/>
      <c r="S311" s="62"/>
      <c r="T311" s="62"/>
      <c r="U311" s="62"/>
      <c r="V311" s="62"/>
      <c r="W311" s="62"/>
      <c r="X311" s="62"/>
      <c r="Y311" s="62"/>
      <c r="Z311" s="62"/>
    </row>
    <row r="312" spans="1:26">
      <c r="A312" s="94" t="s">
        <v>2664</v>
      </c>
      <c r="B312" s="62"/>
      <c r="C312" s="62"/>
      <c r="D312" s="62"/>
      <c r="E312" s="62"/>
      <c r="F312" s="62"/>
      <c r="G312" s="62"/>
      <c r="H312" s="62"/>
      <c r="I312" s="62"/>
      <c r="J312" s="62"/>
      <c r="K312" s="62"/>
      <c r="L312" s="62"/>
      <c r="M312" s="62"/>
      <c r="N312" s="62"/>
      <c r="O312" s="62"/>
      <c r="P312" s="62"/>
      <c r="Q312" s="62"/>
      <c r="R312" s="62"/>
      <c r="S312" s="62"/>
      <c r="T312" s="62"/>
      <c r="U312" s="62"/>
      <c r="V312" s="62"/>
      <c r="W312" s="62"/>
      <c r="X312" s="62"/>
      <c r="Y312" s="62"/>
      <c r="Z312" s="62"/>
    </row>
    <row r="313" spans="1:26">
      <c r="A313" s="94" t="str">
        <f>HYPERLINK("https://www.geeksforgeeks.org/count-subarrays-equal-number-1s-0s/","subarray with equal number of 0 and 1")</f>
        <v>subarray with equal number of 0 and 1</v>
      </c>
      <c r="B313" s="62" t="s">
        <v>2243</v>
      </c>
      <c r="C313" s="62"/>
      <c r="D313" s="62"/>
      <c r="E313" s="62"/>
      <c r="F313" s="62"/>
      <c r="G313" s="62"/>
      <c r="H313" s="62"/>
      <c r="I313" s="62"/>
      <c r="J313" s="62"/>
      <c r="K313" s="62"/>
      <c r="L313" s="62"/>
      <c r="M313" s="62"/>
      <c r="N313" s="62"/>
      <c r="O313" s="62"/>
      <c r="P313" s="62"/>
      <c r="Q313" s="62"/>
      <c r="R313" s="62"/>
      <c r="S313" s="62"/>
      <c r="T313" s="62"/>
      <c r="U313" s="62"/>
      <c r="V313" s="62"/>
      <c r="W313" s="62"/>
      <c r="X313" s="62"/>
      <c r="Y313" s="62"/>
      <c r="Z313" s="62"/>
    </row>
    <row r="314" spans="1:26">
      <c r="A314" s="94" t="str">
        <f>HYPERLINK("https://www.geeksforgeeks.org/substring-equal-number-0-1-2/","Substring with equal 0 1 and 2")</f>
        <v>Substring with equal 0 1 and 2</v>
      </c>
      <c r="B314" s="62" t="s">
        <v>2245</v>
      </c>
      <c r="C314" s="62"/>
      <c r="D314" s="62"/>
      <c r="E314" s="62"/>
      <c r="F314" s="62"/>
      <c r="G314" s="62"/>
      <c r="H314" s="62"/>
      <c r="I314" s="62"/>
      <c r="J314" s="62"/>
      <c r="K314" s="62"/>
      <c r="L314" s="62"/>
      <c r="M314" s="62"/>
      <c r="N314" s="62"/>
      <c r="O314" s="62"/>
      <c r="P314" s="62"/>
      <c r="Q314" s="62"/>
      <c r="R314" s="62"/>
      <c r="S314" s="62"/>
      <c r="T314" s="62"/>
      <c r="U314" s="62"/>
      <c r="V314" s="62"/>
      <c r="W314" s="62"/>
      <c r="X314" s="62"/>
      <c r="Y314" s="62"/>
      <c r="Z314" s="62"/>
    </row>
    <row r="315" spans="1:26">
      <c r="A315" s="94" t="str">
        <f>HYPERLINK("https://leetcode.com/problems/k-closest-points-to-origin/","K closest point from origin")</f>
        <v>K closest point from origin</v>
      </c>
      <c r="B315" s="62" t="s">
        <v>2241</v>
      </c>
      <c r="C315" s="62"/>
      <c r="D315" s="62"/>
      <c r="E315" s="62"/>
      <c r="F315" s="62"/>
      <c r="G315" s="62"/>
      <c r="H315" s="62"/>
      <c r="I315" s="62"/>
      <c r="J315" s="62"/>
      <c r="K315" s="62"/>
      <c r="L315" s="62"/>
      <c r="M315" s="62"/>
      <c r="N315" s="62"/>
      <c r="O315" s="62"/>
      <c r="P315" s="62"/>
      <c r="Q315" s="62"/>
      <c r="R315" s="62"/>
      <c r="S315" s="62"/>
      <c r="T315" s="62"/>
      <c r="U315" s="62"/>
      <c r="V315" s="62"/>
      <c r="W315" s="62"/>
      <c r="X315" s="62"/>
      <c r="Y315" s="62"/>
      <c r="Z315" s="62"/>
    </row>
    <row r="316" spans="1:26">
      <c r="A316" s="94" t="str">
        <f>HYPERLINK("https://www.geeksforgeeks.org/maximum-consecutive-ones-or-zeros-in-a-binary-array/","Longest consecutive 1's")</f>
        <v>Longest consecutive 1's</v>
      </c>
      <c r="B316" s="62" t="s">
        <v>2237</v>
      </c>
      <c r="C316" s="62"/>
      <c r="D316" s="62"/>
      <c r="E316" s="62"/>
      <c r="F316" s="62"/>
      <c r="G316" s="62"/>
      <c r="H316" s="62"/>
      <c r="I316" s="62"/>
      <c r="J316" s="62"/>
      <c r="K316" s="62"/>
      <c r="L316" s="62"/>
      <c r="M316" s="62"/>
      <c r="N316" s="62"/>
      <c r="O316" s="62"/>
      <c r="P316" s="62"/>
      <c r="Q316" s="62"/>
      <c r="R316" s="62"/>
      <c r="S316" s="62"/>
      <c r="T316" s="62"/>
      <c r="U316" s="62"/>
      <c r="V316" s="62"/>
      <c r="W316" s="62"/>
      <c r="X316" s="62"/>
      <c r="Y316" s="62"/>
      <c r="Z316" s="62"/>
    </row>
    <row r="317" spans="1:26">
      <c r="A317" s="253"/>
      <c r="B317" s="62"/>
      <c r="C317" s="62"/>
      <c r="D317" s="62"/>
      <c r="E317" s="62"/>
      <c r="F317" s="62"/>
      <c r="G317" s="62"/>
      <c r="H317" s="62"/>
      <c r="I317" s="62"/>
      <c r="J317" s="62"/>
      <c r="K317" s="62"/>
      <c r="L317" s="62"/>
      <c r="M317" s="62"/>
      <c r="N317" s="62"/>
      <c r="O317" s="62"/>
      <c r="P317" s="62"/>
      <c r="Q317" s="62"/>
      <c r="R317" s="62"/>
      <c r="S317" s="62"/>
      <c r="T317" s="62"/>
      <c r="U317" s="62"/>
      <c r="V317" s="62"/>
      <c r="W317" s="62"/>
      <c r="X317" s="62"/>
      <c r="Y317" s="62"/>
      <c r="Z317" s="62"/>
    </row>
    <row r="318" spans="1:26">
      <c r="A318" s="272" t="s">
        <v>2665</v>
      </c>
      <c r="B318" s="62"/>
      <c r="C318" s="62"/>
      <c r="D318" s="62"/>
      <c r="E318" s="62"/>
      <c r="F318" s="62"/>
      <c r="G318" s="62"/>
      <c r="H318" s="62"/>
      <c r="I318" s="62"/>
      <c r="J318" s="62"/>
      <c r="K318" s="62"/>
      <c r="L318" s="62"/>
      <c r="M318" s="62"/>
      <c r="N318" s="62"/>
      <c r="O318" s="62"/>
      <c r="P318" s="62"/>
      <c r="Q318" s="62"/>
      <c r="R318" s="62"/>
      <c r="S318" s="62"/>
      <c r="T318" s="62"/>
      <c r="U318" s="62"/>
      <c r="V318" s="62"/>
      <c r="W318" s="62"/>
      <c r="X318" s="62"/>
      <c r="Y318" s="62"/>
      <c r="Z318" s="62"/>
    </row>
    <row r="319" spans="1:26">
      <c r="A319" s="94" t="str">
        <f>HYPERLINK("https://leetcode.com/problems/minimum-number-of-refueling-stops/","Minimum number of refueling spots")</f>
        <v>Minimum number of refueling spots</v>
      </c>
      <c r="B319" s="62" t="s">
        <v>2247</v>
      </c>
      <c r="C319" s="62"/>
      <c r="D319" s="62"/>
      <c r="E319" s="62"/>
      <c r="F319" s="62"/>
      <c r="G319" s="62"/>
      <c r="H319" s="62"/>
      <c r="I319" s="62"/>
      <c r="J319" s="62"/>
      <c r="K319" s="62"/>
      <c r="L319" s="62"/>
      <c r="M319" s="62"/>
      <c r="N319" s="62"/>
      <c r="O319" s="62"/>
      <c r="P319" s="62"/>
      <c r="Q319" s="62"/>
      <c r="R319" s="62"/>
      <c r="S319" s="62"/>
      <c r="T319" s="62"/>
      <c r="U319" s="62"/>
      <c r="V319" s="62"/>
      <c r="W319" s="62"/>
      <c r="X319" s="62"/>
      <c r="Y319" s="62"/>
      <c r="Z319" s="62"/>
    </row>
    <row r="320" spans="1:26">
      <c r="A320" s="94" t="s">
        <v>2666</v>
      </c>
      <c r="B320" s="62"/>
      <c r="C320" s="62"/>
      <c r="D320" s="62"/>
      <c r="E320" s="62"/>
      <c r="F320" s="62"/>
      <c r="G320" s="62"/>
      <c r="H320" s="62"/>
      <c r="I320" s="62"/>
      <c r="J320" s="62"/>
      <c r="K320" s="62"/>
      <c r="L320" s="62"/>
      <c r="M320" s="62"/>
      <c r="N320" s="62"/>
      <c r="O320" s="62"/>
      <c r="P320" s="62"/>
      <c r="Q320" s="62"/>
      <c r="R320" s="62"/>
      <c r="S320" s="62"/>
      <c r="T320" s="62"/>
      <c r="U320" s="62"/>
      <c r="V320" s="62"/>
      <c r="W320" s="62"/>
      <c r="X320" s="62"/>
      <c r="Y320" s="62"/>
      <c r="Z320" s="62"/>
    </row>
    <row r="321" spans="1:26">
      <c r="A321" s="253" t="str">
        <f>HYPERLINK("https://leetcode.com/problems/x-of-a-kind-in-a-deck-of-cards/","X of akind in a deck")</f>
        <v>X of akind in a deck</v>
      </c>
      <c r="B321" s="62" t="s">
        <v>2250</v>
      </c>
      <c r="C321" s="62"/>
      <c r="D321" s="62"/>
      <c r="E321" s="62"/>
      <c r="F321" s="62"/>
      <c r="G321" s="62"/>
      <c r="H321" s="62"/>
      <c r="I321" s="62"/>
      <c r="J321" s="62"/>
      <c r="K321" s="62"/>
      <c r="L321" s="62"/>
      <c r="M321" s="62"/>
      <c r="N321" s="62"/>
      <c r="O321" s="62"/>
      <c r="P321" s="62"/>
      <c r="Q321" s="62"/>
      <c r="R321" s="62"/>
      <c r="S321" s="62"/>
      <c r="T321" s="62"/>
      <c r="U321" s="62"/>
      <c r="V321" s="62"/>
      <c r="W321" s="62"/>
      <c r="X321" s="62"/>
      <c r="Y321" s="62"/>
      <c r="Z321" s="62"/>
    </row>
    <row r="322" spans="1:26">
      <c r="A322" s="253" t="str">
        <f>HYPERLINK("https://www.geeksforgeeks.org/check-whether-arithmetic-progression-can-formed-given-array/","Check AP sequence")</f>
        <v>Check AP sequence</v>
      </c>
      <c r="B322" s="62" t="s">
        <v>2249</v>
      </c>
      <c r="C322" s="62"/>
      <c r="D322" s="62"/>
      <c r="E322" s="62"/>
      <c r="F322" s="62"/>
      <c r="G322" s="62"/>
      <c r="H322" s="62"/>
      <c r="I322" s="62"/>
      <c r="J322" s="62"/>
      <c r="K322" s="62"/>
      <c r="L322" s="62"/>
      <c r="M322" s="62"/>
      <c r="N322" s="62"/>
      <c r="O322" s="62"/>
      <c r="P322" s="62"/>
      <c r="Q322" s="62"/>
      <c r="R322" s="62"/>
      <c r="S322" s="62"/>
      <c r="T322" s="62"/>
      <c r="U322" s="62"/>
      <c r="V322" s="62"/>
      <c r="W322" s="62"/>
      <c r="X322" s="62"/>
      <c r="Y322" s="62"/>
      <c r="Z322" s="62"/>
    </row>
    <row r="323" spans="1:26">
      <c r="A323" s="94"/>
      <c r="B323" s="62"/>
      <c r="C323" s="62"/>
      <c r="D323" s="62"/>
      <c r="E323" s="62"/>
      <c r="F323" s="62"/>
      <c r="G323" s="62"/>
      <c r="H323" s="62"/>
      <c r="I323" s="62"/>
      <c r="J323" s="62"/>
      <c r="K323" s="62"/>
      <c r="L323" s="62"/>
      <c r="M323" s="62"/>
      <c r="N323" s="62"/>
      <c r="O323" s="62"/>
      <c r="P323" s="62"/>
      <c r="Q323" s="62"/>
      <c r="R323" s="62"/>
      <c r="S323" s="62"/>
      <c r="T323" s="62"/>
      <c r="U323" s="62"/>
      <c r="V323" s="62"/>
      <c r="W323" s="62"/>
      <c r="X323" s="62"/>
      <c r="Y323" s="62"/>
      <c r="Z323" s="62"/>
    </row>
    <row r="324" spans="1:26">
      <c r="A324" s="242" t="s">
        <v>2667</v>
      </c>
      <c r="B324" s="62"/>
      <c r="C324" s="62"/>
      <c r="D324" s="62"/>
      <c r="E324" s="62"/>
      <c r="F324" s="62"/>
      <c r="G324" s="62"/>
      <c r="H324" s="62"/>
      <c r="I324" s="62"/>
      <c r="J324" s="62"/>
      <c r="K324" s="62"/>
      <c r="L324" s="62"/>
      <c r="M324" s="62"/>
      <c r="N324" s="62"/>
      <c r="O324" s="62"/>
      <c r="P324" s="62"/>
      <c r="Q324" s="62"/>
      <c r="R324" s="62"/>
      <c r="S324" s="62"/>
      <c r="T324" s="62"/>
      <c r="U324" s="62"/>
      <c r="V324" s="62"/>
      <c r="W324" s="62"/>
      <c r="X324" s="62"/>
      <c r="Y324" s="62"/>
      <c r="Z324" s="62"/>
    </row>
    <row r="325" spans="1:26">
      <c r="A325" s="94" t="str">
        <f>HYPERLINK("https://leetcode.com/problems/array-of-doubled-pairs/","Array of doubled Pair")</f>
        <v>Array of doubled Pair</v>
      </c>
      <c r="B325" s="62" t="s">
        <v>2252</v>
      </c>
      <c r="C325" s="62"/>
      <c r="D325" s="62"/>
      <c r="E325" s="62"/>
      <c r="F325" s="62"/>
      <c r="G325" s="62"/>
      <c r="H325" s="62"/>
      <c r="I325" s="62"/>
      <c r="J325" s="62"/>
      <c r="K325" s="62"/>
      <c r="L325" s="62"/>
      <c r="M325" s="62"/>
      <c r="N325" s="62"/>
      <c r="O325" s="62"/>
      <c r="P325" s="62"/>
      <c r="Q325" s="62"/>
      <c r="R325" s="62"/>
      <c r="S325" s="62"/>
      <c r="T325" s="62"/>
      <c r="U325" s="62"/>
      <c r="V325" s="62"/>
      <c r="W325" s="62"/>
      <c r="X325" s="62"/>
      <c r="Y325" s="62"/>
      <c r="Z325" s="62"/>
    </row>
    <row r="326" spans="1:26">
      <c r="A326" s="94" t="str">
        <f>HYPERLINK("https://leetcode.com/problems/rabbits-in-forest/","Rabbits in forest")</f>
        <v>Rabbits in forest</v>
      </c>
      <c r="B326" s="62" t="s">
        <v>2236</v>
      </c>
      <c r="C326" s="62"/>
      <c r="D326" s="62"/>
      <c r="E326" s="62"/>
      <c r="F326" s="62"/>
      <c r="G326" s="62"/>
      <c r="H326" s="62"/>
      <c r="I326" s="62"/>
      <c r="J326" s="62"/>
      <c r="K326" s="62"/>
      <c r="L326" s="62"/>
      <c r="M326" s="62"/>
      <c r="N326" s="62"/>
      <c r="O326" s="62"/>
      <c r="P326" s="62"/>
      <c r="Q326" s="62"/>
      <c r="R326" s="62"/>
      <c r="S326" s="62"/>
      <c r="T326" s="62"/>
      <c r="U326" s="62"/>
      <c r="V326" s="62"/>
      <c r="W326" s="62"/>
      <c r="X326" s="62"/>
      <c r="Y326" s="62"/>
      <c r="Z326" s="62"/>
    </row>
    <row r="327" spans="1:26">
      <c r="A327" s="94" t="str">
        <f>HYPERLINK("https://leetcode.com/problems/longest-consecutive-sequence/","Longest consecutive sequence")</f>
        <v>Longest consecutive sequence</v>
      </c>
      <c r="B327" s="62" t="s">
        <v>2256</v>
      </c>
      <c r="C327" s="62"/>
      <c r="D327" s="62"/>
      <c r="E327" s="62"/>
      <c r="F327" s="62"/>
      <c r="G327" s="62"/>
      <c r="H327" s="62"/>
      <c r="I327" s="62"/>
      <c r="J327" s="62"/>
      <c r="K327" s="62"/>
      <c r="L327" s="62"/>
      <c r="M327" s="62"/>
      <c r="N327" s="62"/>
      <c r="O327" s="62"/>
      <c r="P327" s="62"/>
      <c r="Q327" s="62"/>
      <c r="R327" s="62"/>
      <c r="S327" s="62"/>
      <c r="T327" s="62"/>
      <c r="U327" s="62"/>
      <c r="V327" s="62"/>
      <c r="W327" s="62"/>
      <c r="X327" s="62"/>
      <c r="Y327" s="62"/>
      <c r="Z327" s="62"/>
    </row>
    <row r="328" spans="1:26">
      <c r="A328" s="94" t="s">
        <v>2668</v>
      </c>
      <c r="B328" s="62" t="s">
        <v>2669</v>
      </c>
      <c r="C328" s="62"/>
      <c r="D328" s="62"/>
      <c r="E328" s="62"/>
      <c r="F328" s="62"/>
      <c r="G328" s="62"/>
      <c r="H328" s="62"/>
      <c r="I328" s="62"/>
      <c r="J328" s="62"/>
      <c r="K328" s="62"/>
      <c r="L328" s="62"/>
      <c r="M328" s="62"/>
      <c r="N328" s="62"/>
      <c r="O328" s="62"/>
      <c r="P328" s="62"/>
      <c r="Q328" s="62"/>
      <c r="R328" s="62"/>
      <c r="S328" s="62"/>
      <c r="T328" s="62"/>
      <c r="U328" s="62"/>
      <c r="V328" s="62"/>
      <c r="W328" s="62"/>
      <c r="X328" s="62"/>
      <c r="Y328" s="62"/>
      <c r="Z328" s="62"/>
    </row>
    <row r="329" spans="1:26">
      <c r="A329" s="94" t="str">
        <f>HYPERLINK("https://practice.geeksforgeeks.org/problems/morning-assembly/0","Morning Assembly")</f>
        <v>Morning Assembly</v>
      </c>
      <c r="B329" s="62" t="s">
        <v>2254</v>
      </c>
      <c r="C329" s="62"/>
      <c r="D329" s="62"/>
      <c r="E329" s="62"/>
      <c r="F329" s="62"/>
      <c r="G329" s="62"/>
      <c r="H329" s="62"/>
      <c r="I329" s="62"/>
      <c r="J329" s="62"/>
      <c r="K329" s="62"/>
      <c r="L329" s="62"/>
      <c r="M329" s="62"/>
      <c r="N329" s="62"/>
      <c r="O329" s="62"/>
      <c r="P329" s="62"/>
      <c r="Q329" s="62"/>
      <c r="R329" s="62"/>
      <c r="S329" s="62"/>
      <c r="T329" s="62"/>
      <c r="U329" s="62"/>
      <c r="V329" s="62"/>
      <c r="W329" s="62"/>
      <c r="X329" s="62"/>
      <c r="Y329" s="62"/>
      <c r="Z329" s="62"/>
    </row>
    <row r="330" spans="1:26">
      <c r="A330" s="94" t="str">
        <f>HYPERLINK("https://leetcode.com/problems/brick-wall/","Brick wall")</f>
        <v>Brick wall</v>
      </c>
      <c r="B330" s="62"/>
      <c r="C330" s="62"/>
      <c r="D330" s="62"/>
      <c r="E330" s="62"/>
      <c r="F330" s="62"/>
      <c r="G330" s="62"/>
      <c r="H330" s="62"/>
      <c r="I330" s="62"/>
      <c r="J330" s="62"/>
      <c r="K330" s="62"/>
      <c r="L330" s="62"/>
      <c r="M330" s="62"/>
      <c r="N330" s="62"/>
      <c r="O330" s="62"/>
      <c r="P330" s="62"/>
      <c r="Q330" s="62"/>
      <c r="R330" s="62"/>
      <c r="S330" s="62"/>
      <c r="T330" s="62"/>
      <c r="U330" s="62"/>
      <c r="V330" s="62"/>
      <c r="W330" s="62"/>
      <c r="X330" s="62"/>
      <c r="Y330" s="62"/>
      <c r="Z330" s="62"/>
    </row>
    <row r="331" spans="1:26">
      <c r="A331" s="242" t="s">
        <v>2670</v>
      </c>
      <c r="B331" s="62"/>
      <c r="C331" s="62"/>
      <c r="D331" s="62"/>
      <c r="E331" s="62"/>
      <c r="F331" s="62"/>
      <c r="G331" s="62"/>
      <c r="H331" s="62"/>
      <c r="I331" s="62"/>
      <c r="J331" s="62"/>
      <c r="K331" s="62"/>
      <c r="L331" s="62"/>
      <c r="M331" s="62"/>
      <c r="N331" s="62"/>
      <c r="O331" s="62"/>
      <c r="P331" s="62"/>
      <c r="Q331" s="62"/>
      <c r="R331" s="62"/>
      <c r="S331" s="62"/>
      <c r="T331" s="62"/>
      <c r="U331" s="62"/>
      <c r="V331" s="62"/>
      <c r="W331" s="62"/>
      <c r="X331" s="62"/>
      <c r="Y331" s="62"/>
      <c r="Z331" s="62"/>
    </row>
    <row r="332" spans="1:26">
      <c r="A332" s="94" t="str">
        <f>HYPERLINK("https://leetcode.com/problems/grid-illumination/","Grid illumination")</f>
        <v>Grid illumination</v>
      </c>
      <c r="B332" s="62" t="s">
        <v>2259</v>
      </c>
      <c r="C332" s="62"/>
      <c r="D332" s="62"/>
      <c r="E332" s="62"/>
      <c r="F332" s="62"/>
      <c r="G332" s="62"/>
      <c r="H332" s="62"/>
      <c r="I332" s="62"/>
      <c r="J332" s="62"/>
      <c r="K332" s="62"/>
      <c r="L332" s="62"/>
      <c r="M332" s="62"/>
      <c r="N332" s="62"/>
      <c r="O332" s="62"/>
      <c r="P332" s="62"/>
      <c r="Q332" s="62"/>
      <c r="R332" s="62"/>
      <c r="S332" s="62"/>
      <c r="T332" s="62"/>
      <c r="U332" s="62"/>
      <c r="V332" s="62"/>
      <c r="W332" s="62"/>
      <c r="X332" s="62"/>
      <c r="Y332" s="62"/>
      <c r="Z332" s="62"/>
    </row>
    <row r="333" spans="1:26">
      <c r="A333" s="94" t="str">
        <f>HYPERLINK("https://leetcode.com/problems/island-perimeter/","Island perimeter")</f>
        <v>Island perimeter</v>
      </c>
      <c r="B333" s="62" t="s">
        <v>2263</v>
      </c>
      <c r="C333" s="62"/>
      <c r="D333" s="62"/>
      <c r="E333" s="62"/>
      <c r="F333" s="62"/>
      <c r="G333" s="62"/>
      <c r="H333" s="62"/>
      <c r="I333" s="62"/>
      <c r="J333" s="62"/>
      <c r="K333" s="62"/>
      <c r="L333" s="62"/>
      <c r="M333" s="62"/>
      <c r="N333" s="62"/>
      <c r="O333" s="62"/>
      <c r="P333" s="62"/>
      <c r="Q333" s="62"/>
      <c r="R333" s="62"/>
      <c r="S333" s="62"/>
      <c r="T333" s="62"/>
      <c r="U333" s="62"/>
      <c r="V333" s="62"/>
      <c r="W333" s="62"/>
      <c r="X333" s="62"/>
      <c r="Y333" s="62"/>
      <c r="Z333" s="62"/>
    </row>
    <row r="334" spans="1:26">
      <c r="A334" s="94" t="str">
        <f>HYPERLINK("https://leetcode.com/problems/bulb-switcher/","bulb switcher")</f>
        <v>bulb switcher</v>
      </c>
      <c r="B334" s="62" t="s">
        <v>2275</v>
      </c>
      <c r="C334" s="62"/>
      <c r="D334" s="62"/>
      <c r="E334" s="62"/>
      <c r="F334" s="62"/>
      <c r="G334" s="62"/>
      <c r="H334" s="62"/>
      <c r="I334" s="62"/>
      <c r="J334" s="62"/>
      <c r="K334" s="62"/>
      <c r="L334" s="62"/>
      <c r="M334" s="62"/>
      <c r="N334" s="62"/>
      <c r="O334" s="62"/>
      <c r="P334" s="62"/>
      <c r="Q334" s="62"/>
      <c r="R334" s="62"/>
      <c r="S334" s="62"/>
      <c r="T334" s="62"/>
      <c r="U334" s="62"/>
      <c r="V334" s="62"/>
      <c r="W334" s="62"/>
      <c r="X334" s="62"/>
      <c r="Y334" s="62"/>
      <c r="Z334" s="62"/>
    </row>
    <row r="335" spans="1:26">
      <c r="A335" s="94" t="str">
        <f>HYPERLINK("https://leetcode.com/problems/isomorphic-strings/","Isomorphic string")</f>
        <v>Isomorphic string</v>
      </c>
      <c r="B335" s="62" t="s">
        <v>2258</v>
      </c>
      <c r="C335" s="62"/>
      <c r="D335" s="62"/>
      <c r="E335" s="62"/>
      <c r="F335" s="62"/>
      <c r="G335" s="62"/>
      <c r="H335" s="62"/>
      <c r="I335" s="62"/>
      <c r="J335" s="62"/>
      <c r="K335" s="62"/>
      <c r="L335" s="62"/>
      <c r="M335" s="62"/>
      <c r="N335" s="62"/>
      <c r="O335" s="62"/>
      <c r="P335" s="62"/>
      <c r="Q335" s="62"/>
      <c r="R335" s="62"/>
      <c r="S335" s="62"/>
      <c r="T335" s="62"/>
      <c r="U335" s="62"/>
      <c r="V335" s="62"/>
      <c r="W335" s="62"/>
      <c r="X335" s="62"/>
      <c r="Y335" s="62"/>
      <c r="Z335" s="62"/>
    </row>
    <row r="336" spans="1:26">
      <c r="A336" s="94" t="str">
        <f>HYPERLINK("https://practice.geeksforgeeks.org/problems/pairs-of-non-coinciding-points/0","Pairs of coinciding points")</f>
        <v>Pairs of coinciding points</v>
      </c>
      <c r="B336" s="62" t="s">
        <v>2279</v>
      </c>
      <c r="C336" s="62"/>
      <c r="D336" s="62"/>
      <c r="E336" s="62"/>
      <c r="F336" s="62"/>
      <c r="G336" s="62"/>
      <c r="H336" s="62"/>
      <c r="I336" s="62"/>
      <c r="J336" s="62"/>
      <c r="K336" s="62"/>
      <c r="L336" s="62"/>
      <c r="M336" s="62"/>
      <c r="N336" s="62"/>
      <c r="O336" s="62"/>
      <c r="P336" s="62"/>
      <c r="Q336" s="62"/>
      <c r="R336" s="62"/>
      <c r="S336" s="62"/>
      <c r="T336" s="62"/>
      <c r="U336" s="62"/>
      <c r="V336" s="62"/>
      <c r="W336" s="62"/>
      <c r="X336" s="62"/>
      <c r="Y336" s="62"/>
      <c r="Z336" s="62"/>
    </row>
    <row r="337" spans="1:26">
      <c r="A337" s="62"/>
      <c r="B337" s="62"/>
      <c r="C337" s="62"/>
      <c r="D337" s="62"/>
      <c r="E337" s="62"/>
      <c r="F337" s="62"/>
      <c r="G337" s="62"/>
      <c r="H337" s="62"/>
      <c r="I337" s="62"/>
      <c r="J337" s="62"/>
      <c r="K337" s="62"/>
      <c r="L337" s="62"/>
      <c r="M337" s="62"/>
      <c r="N337" s="62"/>
      <c r="O337" s="62"/>
      <c r="P337" s="62"/>
      <c r="Q337" s="62"/>
      <c r="R337" s="62"/>
      <c r="S337" s="62"/>
      <c r="T337" s="62"/>
      <c r="U337" s="62"/>
      <c r="V337" s="62"/>
      <c r="W337" s="62"/>
      <c r="X337" s="62"/>
      <c r="Y337" s="62"/>
      <c r="Z337" s="62"/>
    </row>
    <row r="338" spans="1:26">
      <c r="A338" s="242" t="s">
        <v>2671</v>
      </c>
      <c r="B338" s="62"/>
      <c r="C338" s="62"/>
      <c r="D338" s="62"/>
      <c r="E338" s="62"/>
      <c r="F338" s="62"/>
      <c r="G338" s="62"/>
      <c r="H338" s="62"/>
      <c r="I338" s="62"/>
      <c r="J338" s="62"/>
      <c r="K338" s="62"/>
      <c r="L338" s="62"/>
      <c r="M338" s="62"/>
      <c r="N338" s="62"/>
      <c r="O338" s="62"/>
      <c r="P338" s="62"/>
      <c r="Q338" s="62"/>
      <c r="R338" s="62"/>
      <c r="S338" s="62"/>
      <c r="T338" s="62"/>
      <c r="U338" s="62"/>
      <c r="V338" s="62"/>
      <c r="W338" s="62"/>
      <c r="X338" s="62"/>
      <c r="Y338" s="62"/>
      <c r="Z338" s="62"/>
    </row>
    <row r="339" spans="1:26">
      <c r="A339" s="94" t="str">
        <f>HYPERLINK("https://leetcode.com/problems/trapping-rain-water/","trapping rain water")</f>
        <v>trapping rain water</v>
      </c>
      <c r="B339" s="62" t="s">
        <v>2269</v>
      </c>
      <c r="C339" s="62"/>
      <c r="D339" s="62"/>
      <c r="E339" s="62"/>
      <c r="F339" s="62"/>
      <c r="G339" s="62"/>
      <c r="H339" s="62"/>
      <c r="I339" s="62"/>
      <c r="J339" s="62"/>
      <c r="K339" s="62"/>
      <c r="L339" s="62"/>
      <c r="M339" s="62"/>
      <c r="N339" s="62"/>
      <c r="O339" s="62"/>
      <c r="P339" s="62"/>
      <c r="Q339" s="62"/>
      <c r="R339" s="62"/>
      <c r="S339" s="62"/>
      <c r="T339" s="62"/>
      <c r="U339" s="62"/>
      <c r="V339" s="62"/>
      <c r="W339" s="62"/>
      <c r="X339" s="62"/>
      <c r="Y339" s="62"/>
      <c r="Z339" s="62"/>
    </row>
    <row r="340" spans="1:26">
      <c r="A340" s="132" t="s">
        <v>2270</v>
      </c>
      <c r="B340" s="62" t="s">
        <v>2271</v>
      </c>
      <c r="C340" s="62"/>
      <c r="D340" s="62"/>
      <c r="E340" s="62"/>
      <c r="F340" s="62"/>
      <c r="G340" s="62"/>
      <c r="H340" s="62"/>
      <c r="I340" s="62"/>
      <c r="J340" s="62"/>
      <c r="K340" s="62"/>
      <c r="L340" s="62"/>
      <c r="M340" s="62"/>
      <c r="N340" s="62"/>
      <c r="O340" s="62"/>
      <c r="P340" s="62"/>
      <c r="Q340" s="62"/>
      <c r="R340" s="62"/>
      <c r="S340" s="62"/>
      <c r="T340" s="62"/>
      <c r="U340" s="62"/>
      <c r="V340" s="62"/>
      <c r="W340" s="62"/>
      <c r="X340" s="62"/>
      <c r="Y340" s="62"/>
      <c r="Z340" s="62"/>
    </row>
    <row r="341" spans="1:26">
      <c r="A341" s="94" t="str">
        <f>HYPERLINK("https://www.geeksforgeeks.org/count-pairs-in-array-whose-sum-is-divisible-by-k/","Count Pair whose sum is divisible by k")</f>
        <v>Count Pair whose sum is divisible by k</v>
      </c>
      <c r="B341" s="62" t="s">
        <v>2277</v>
      </c>
      <c r="C341" s="62"/>
      <c r="D341" s="62"/>
      <c r="E341" s="62"/>
      <c r="F341" s="62"/>
      <c r="G341" s="62"/>
      <c r="H341" s="62"/>
      <c r="I341" s="62"/>
      <c r="J341" s="62"/>
      <c r="K341" s="62"/>
      <c r="L341" s="62"/>
      <c r="M341" s="62"/>
      <c r="N341" s="62"/>
      <c r="O341" s="62"/>
      <c r="P341" s="62"/>
      <c r="Q341" s="62"/>
      <c r="R341" s="62"/>
      <c r="S341" s="62"/>
      <c r="T341" s="62"/>
      <c r="U341" s="62"/>
      <c r="V341" s="62"/>
      <c r="W341" s="62"/>
      <c r="X341" s="62"/>
      <c r="Y341" s="62"/>
      <c r="Z341" s="62"/>
    </row>
    <row r="342" spans="1:26">
      <c r="A342" s="94" t="str">
        <f>HYPERLINK("https://www.geeksforgeeks.org/length-largest-subarray-contiguous-elements-set-1/","length of largest subarray with continuous element")</f>
        <v>length of largest subarray with continuous element</v>
      </c>
      <c r="B342" s="62" t="s">
        <v>2266</v>
      </c>
      <c r="C342" s="62"/>
      <c r="D342" s="62"/>
      <c r="E342" s="62"/>
      <c r="F342" s="62"/>
      <c r="G342" s="62"/>
      <c r="H342" s="62"/>
      <c r="I342" s="62"/>
      <c r="J342" s="62"/>
      <c r="K342" s="62"/>
      <c r="L342" s="62"/>
      <c r="M342" s="62"/>
      <c r="N342" s="62"/>
      <c r="O342" s="62"/>
      <c r="P342" s="62"/>
      <c r="Q342" s="62"/>
      <c r="R342" s="62"/>
      <c r="S342" s="62"/>
      <c r="T342" s="62"/>
      <c r="U342" s="62"/>
      <c r="V342" s="62"/>
      <c r="W342" s="62"/>
      <c r="X342" s="62"/>
      <c r="Y342" s="62"/>
      <c r="Z342" s="62"/>
    </row>
    <row r="343" spans="1:26">
      <c r="A343" s="94" t="str">
        <f>HYPERLINK("https://www.geeksforgeeks.org/length-largest-subarray-contiguous-elements-set-2/","length of largest subarray with cont element 2")</f>
        <v>length of largest subarray with cont element 2</v>
      </c>
      <c r="B343" s="62" t="s">
        <v>2267</v>
      </c>
      <c r="C343" s="62"/>
      <c r="D343" s="62"/>
      <c r="E343" s="62"/>
      <c r="F343" s="62"/>
      <c r="G343" s="62"/>
      <c r="H343" s="62"/>
      <c r="I343" s="62"/>
      <c r="J343" s="62"/>
      <c r="K343" s="62"/>
      <c r="L343" s="62"/>
      <c r="M343" s="62"/>
      <c r="N343" s="62"/>
      <c r="O343" s="62"/>
      <c r="P343" s="62"/>
      <c r="Q343" s="62"/>
      <c r="R343" s="62"/>
      <c r="S343" s="62"/>
      <c r="T343" s="62"/>
      <c r="U343" s="62"/>
      <c r="V343" s="62"/>
      <c r="W343" s="62"/>
      <c r="X343" s="62"/>
      <c r="Y343" s="62"/>
      <c r="Z343" s="62"/>
    </row>
    <row r="344" spans="1:26">
      <c r="A344" s="94" t="str">
        <f>HYPERLINK("https://www.geeksforgeeks.org/find-smallest-number-whose-digits-multiply-given-number-n/","smallest number whose digit mult to given no.")</f>
        <v>smallest number whose digit mult to given no.</v>
      </c>
      <c r="B344" s="62" t="s">
        <v>2280</v>
      </c>
      <c r="C344" s="62"/>
      <c r="D344" s="62"/>
      <c r="E344" s="62"/>
      <c r="F344" s="62"/>
      <c r="G344" s="62"/>
      <c r="H344" s="62"/>
      <c r="I344" s="62"/>
      <c r="J344" s="62"/>
      <c r="K344" s="62"/>
      <c r="L344" s="62"/>
      <c r="M344" s="62"/>
      <c r="N344" s="62"/>
      <c r="O344" s="62"/>
      <c r="P344" s="62"/>
      <c r="Q344" s="62"/>
      <c r="R344" s="62"/>
      <c r="S344" s="62"/>
      <c r="T344" s="62"/>
      <c r="U344" s="62"/>
      <c r="V344" s="62"/>
      <c r="W344" s="62"/>
      <c r="X344" s="62"/>
      <c r="Y344" s="62"/>
      <c r="Z344" s="62"/>
    </row>
    <row r="345" spans="1:26">
      <c r="A345" s="94" t="str">
        <f>HYPERLINK("https://www.geeksforgeeks.org/check-if-frequency-of-all-characters-can-become-same-by-one-removal/","same frequency after one removal")</f>
        <v>same frequency after one removal</v>
      </c>
      <c r="B345" s="62" t="s">
        <v>2282</v>
      </c>
      <c r="C345" s="62"/>
      <c r="D345" s="62"/>
      <c r="E345" s="62"/>
      <c r="F345" s="62"/>
      <c r="G345" s="62"/>
      <c r="H345" s="62"/>
      <c r="I345" s="62"/>
      <c r="J345" s="62"/>
      <c r="K345" s="62"/>
      <c r="L345" s="62"/>
      <c r="M345" s="62"/>
      <c r="N345" s="62"/>
      <c r="O345" s="62"/>
      <c r="P345" s="62"/>
      <c r="Q345" s="62"/>
      <c r="R345" s="62"/>
      <c r="S345" s="62"/>
      <c r="T345" s="62"/>
      <c r="U345" s="62"/>
      <c r="V345" s="62"/>
      <c r="W345" s="62"/>
      <c r="X345" s="62"/>
      <c r="Y345" s="62"/>
      <c r="Z345" s="62"/>
    </row>
    <row r="346" spans="1:26">
      <c r="A346" s="94" t="str">
        <f>HYPERLINK("https://leetcode.com/problems/insert-delete-getrandom-o1/","Insert Delete GetRandom O(1)")</f>
        <v>Insert Delete GetRandom O(1)</v>
      </c>
      <c r="B346" s="62" t="s">
        <v>2292</v>
      </c>
      <c r="C346" s="62"/>
      <c r="D346" s="62"/>
      <c r="E346" s="62"/>
      <c r="F346" s="62"/>
      <c r="G346" s="62"/>
      <c r="H346" s="62"/>
      <c r="I346" s="62"/>
      <c r="J346" s="62"/>
      <c r="K346" s="62"/>
      <c r="L346" s="62"/>
      <c r="M346" s="62"/>
      <c r="N346" s="62"/>
      <c r="O346" s="62"/>
      <c r="P346" s="62"/>
      <c r="Q346" s="62"/>
      <c r="R346" s="62"/>
      <c r="S346" s="62"/>
      <c r="T346" s="62"/>
      <c r="U346" s="62"/>
      <c r="V346" s="62"/>
      <c r="W346" s="62"/>
      <c r="X346" s="62"/>
      <c r="Y346" s="62"/>
      <c r="Z346" s="62"/>
    </row>
    <row r="347" spans="1:26">
      <c r="A347" s="94"/>
      <c r="B347" s="62"/>
      <c r="C347" s="62"/>
      <c r="D347" s="62"/>
      <c r="E347" s="62"/>
      <c r="F347" s="62"/>
      <c r="G347" s="62"/>
      <c r="H347" s="62"/>
      <c r="I347" s="62"/>
      <c r="J347" s="62"/>
      <c r="K347" s="62"/>
      <c r="L347" s="62"/>
      <c r="M347" s="62"/>
      <c r="N347" s="62"/>
      <c r="O347" s="62"/>
      <c r="P347" s="62"/>
      <c r="Q347" s="62"/>
      <c r="R347" s="62"/>
      <c r="S347" s="62"/>
      <c r="T347" s="62"/>
      <c r="U347" s="62"/>
      <c r="V347" s="62"/>
      <c r="W347" s="62"/>
      <c r="X347" s="62"/>
      <c r="Y347" s="62"/>
      <c r="Z347" s="62"/>
    </row>
    <row r="348" spans="1:26">
      <c r="A348" s="242" t="s">
        <v>2672</v>
      </c>
      <c r="B348" s="62"/>
      <c r="C348" s="62"/>
      <c r="D348" s="62"/>
      <c r="E348" s="62"/>
      <c r="F348" s="62"/>
      <c r="G348" s="62"/>
      <c r="H348" s="62"/>
      <c r="I348" s="62"/>
      <c r="J348" s="62"/>
      <c r="K348" s="62"/>
      <c r="L348" s="62"/>
      <c r="M348" s="62"/>
      <c r="N348" s="62"/>
      <c r="O348" s="62"/>
      <c r="P348" s="62"/>
      <c r="Q348" s="62"/>
      <c r="R348" s="62"/>
      <c r="S348" s="62"/>
      <c r="T348" s="62"/>
      <c r="U348" s="62"/>
      <c r="V348" s="62"/>
      <c r="W348" s="62"/>
      <c r="X348" s="62"/>
      <c r="Y348" s="62"/>
      <c r="Z348" s="62"/>
    </row>
    <row r="349" spans="1:26">
      <c r="A349" s="94" t="str">
        <f>HYPERLINK("https://leetcode.com/problems/insert-delete-getrandom-o1-duplicates-allowed/","Insert delete get random duplicates allowed")</f>
        <v>Insert delete get random duplicates allowed</v>
      </c>
      <c r="B349" s="62" t="s">
        <v>2294</v>
      </c>
      <c r="C349" s="62"/>
      <c r="D349" s="62"/>
      <c r="E349" s="62"/>
      <c r="F349" s="62"/>
      <c r="G349" s="62"/>
      <c r="H349" s="62"/>
      <c r="I349" s="62"/>
      <c r="J349" s="62"/>
      <c r="K349" s="62"/>
      <c r="L349" s="62"/>
      <c r="M349" s="62"/>
      <c r="N349" s="62"/>
      <c r="O349" s="62"/>
      <c r="P349" s="62"/>
      <c r="Q349" s="62"/>
      <c r="R349" s="62"/>
      <c r="S349" s="62"/>
      <c r="T349" s="62"/>
      <c r="U349" s="62"/>
      <c r="V349" s="62"/>
      <c r="W349" s="62"/>
      <c r="X349" s="62"/>
      <c r="Y349" s="62"/>
      <c r="Z349" s="62"/>
    </row>
    <row r="350" spans="1:26">
      <c r="A350" s="94" t="str">
        <f>HYPERLINK("https://leetcode.com/problems/find-all-anagrams-in-a-string/","Find all anagrams in a string")</f>
        <v>Find all anagrams in a string</v>
      </c>
      <c r="B350" s="62" t="s">
        <v>2284</v>
      </c>
      <c r="C350" s="62"/>
      <c r="D350" s="62"/>
      <c r="E350" s="62"/>
      <c r="F350" s="62"/>
      <c r="G350" s="62"/>
      <c r="H350" s="62"/>
      <c r="I350" s="62"/>
      <c r="J350" s="62"/>
      <c r="K350" s="62"/>
      <c r="L350" s="62"/>
      <c r="M350" s="62"/>
      <c r="N350" s="62"/>
      <c r="O350" s="62"/>
      <c r="P350" s="62"/>
      <c r="Q350" s="62"/>
      <c r="R350" s="62"/>
      <c r="S350" s="62"/>
      <c r="T350" s="62"/>
      <c r="U350" s="62"/>
      <c r="V350" s="62"/>
      <c r="W350" s="62"/>
      <c r="X350" s="62"/>
      <c r="Y350" s="62"/>
      <c r="Z350" s="62"/>
    </row>
    <row r="351" spans="1:26">
      <c r="A351" s="94" t="str">
        <f>HYPERLINK("https://www.geeksforgeeks.org/check-anagram-string-palindrome-not/","Anagram Pallindrome")</f>
        <v>Anagram Pallindrome</v>
      </c>
      <c r="B351" s="62" t="s">
        <v>2673</v>
      </c>
      <c r="C351" s="62"/>
      <c r="D351" s="62"/>
      <c r="E351" s="62"/>
      <c r="F351" s="62"/>
      <c r="G351" s="62"/>
      <c r="H351" s="62"/>
      <c r="I351" s="62"/>
      <c r="J351" s="62"/>
      <c r="K351" s="62"/>
      <c r="L351" s="62"/>
      <c r="M351" s="62"/>
      <c r="N351" s="62"/>
      <c r="O351" s="62"/>
      <c r="P351" s="62"/>
      <c r="Q351" s="62"/>
      <c r="R351" s="62"/>
      <c r="S351" s="62"/>
      <c r="T351" s="62"/>
      <c r="U351" s="62"/>
      <c r="V351" s="62"/>
      <c r="W351" s="62"/>
      <c r="X351" s="62"/>
      <c r="Y351" s="62"/>
      <c r="Z351" s="62"/>
    </row>
    <row r="352" spans="1:26">
      <c r="A352" s="253" t="str">
        <f>HYPERLINK("https://leetcode.com/problems/minimum-window-substring/","Find smallest size of string containing all char of other")</f>
        <v>Find smallest size of string containing all char of other</v>
      </c>
      <c r="B352" s="62" t="s">
        <v>2287</v>
      </c>
      <c r="C352" s="62"/>
      <c r="D352" s="62"/>
      <c r="E352" s="62"/>
      <c r="F352" s="62"/>
      <c r="G352" s="62"/>
      <c r="H352" s="62"/>
      <c r="I352" s="62"/>
      <c r="J352" s="62"/>
      <c r="K352" s="62"/>
      <c r="L352" s="62"/>
      <c r="M352" s="62"/>
      <c r="N352" s="62"/>
      <c r="O352" s="62"/>
      <c r="P352" s="62"/>
      <c r="Q352" s="62"/>
      <c r="R352" s="62"/>
      <c r="S352" s="62"/>
      <c r="T352" s="62"/>
      <c r="U352" s="62"/>
      <c r="V352" s="62"/>
      <c r="W352" s="62"/>
      <c r="X352" s="62"/>
      <c r="Y352" s="62"/>
      <c r="Z352" s="62"/>
    </row>
    <row r="353" spans="1:26">
      <c r="A353" s="253" t="str">
        <f>HYPERLINK("https://leetcode.com/problems/group-anagrams/","Group anagram")</f>
        <v>Group anagram</v>
      </c>
      <c r="B353" s="62" t="s">
        <v>2286</v>
      </c>
      <c r="C353" s="62"/>
      <c r="D353" s="62"/>
      <c r="E353" s="62"/>
      <c r="F353" s="62"/>
      <c r="G353" s="62"/>
      <c r="H353" s="62"/>
      <c r="I353" s="62"/>
      <c r="J353" s="62"/>
      <c r="K353" s="62"/>
      <c r="L353" s="62"/>
      <c r="M353" s="62"/>
      <c r="N353" s="62"/>
      <c r="O353" s="62"/>
      <c r="P353" s="62"/>
      <c r="Q353" s="62"/>
      <c r="R353" s="62"/>
      <c r="S353" s="62"/>
      <c r="T353" s="62"/>
      <c r="U353" s="62"/>
      <c r="V353" s="62"/>
      <c r="W353" s="62"/>
      <c r="X353" s="62"/>
      <c r="Y353" s="62"/>
      <c r="Z353" s="62"/>
    </row>
    <row r="354" spans="1:26">
      <c r="A354" s="253" t="str">
        <f>HYPERLINK("https://www.geeksforgeeks.org/length-of-the-longest-substring-without-repeating-characters/","longest substring with unique character")</f>
        <v>longest substring with unique character</v>
      </c>
      <c r="B354" s="62" t="s">
        <v>2290</v>
      </c>
      <c r="C354" s="62"/>
      <c r="D354" s="62"/>
      <c r="E354" s="62"/>
      <c r="F354" s="62"/>
      <c r="G354" s="62"/>
      <c r="H354" s="62"/>
      <c r="I354" s="62"/>
      <c r="J354" s="62"/>
      <c r="K354" s="62"/>
      <c r="L354" s="62"/>
      <c r="M354" s="62"/>
      <c r="N354" s="62"/>
      <c r="O354" s="62"/>
      <c r="P354" s="62"/>
      <c r="Q354" s="62"/>
      <c r="R354" s="62"/>
      <c r="S354" s="62"/>
      <c r="T354" s="62"/>
      <c r="U354" s="62"/>
      <c r="V354" s="62"/>
      <c r="W354" s="62"/>
      <c r="X354" s="62"/>
      <c r="Y354" s="62"/>
      <c r="Z354" s="62"/>
    </row>
    <row r="355" spans="1:26">
      <c r="A355" s="94" t="str">
        <f>HYPERLINK("https://www.geeksforgeeks.org/smallest-subarray-with-all-occurrences-of-a-most-frequent-element/","smallest subarray with all the occurence of MFE")</f>
        <v>smallest subarray with all the occurence of MFE</v>
      </c>
      <c r="B355" s="62" t="s">
        <v>2288</v>
      </c>
      <c r="C355" s="62"/>
      <c r="D355" s="62"/>
      <c r="E355" s="62"/>
      <c r="F355" s="62"/>
      <c r="G355" s="62"/>
      <c r="H355" s="62"/>
      <c r="I355" s="62"/>
      <c r="J355" s="62"/>
      <c r="K355" s="62"/>
      <c r="L355" s="62"/>
      <c r="M355" s="62"/>
      <c r="N355" s="62"/>
      <c r="O355" s="62"/>
      <c r="P355" s="62"/>
      <c r="Q355" s="62"/>
      <c r="R355" s="62"/>
      <c r="S355" s="62"/>
      <c r="T355" s="62"/>
      <c r="U355" s="62"/>
      <c r="V355" s="62"/>
      <c r="W355" s="62"/>
      <c r="X355" s="62"/>
      <c r="Y355" s="62"/>
      <c r="Z355" s="62"/>
    </row>
    <row r="356" spans="1:26">
      <c r="A356" s="94" t="s">
        <v>2674</v>
      </c>
      <c r="B356" s="62" t="s">
        <v>2675</v>
      </c>
      <c r="C356" s="62"/>
      <c r="D356" s="62"/>
      <c r="E356" s="62"/>
      <c r="F356" s="62"/>
      <c r="G356" s="62"/>
      <c r="H356" s="62"/>
      <c r="I356" s="62"/>
      <c r="J356" s="62"/>
      <c r="K356" s="62"/>
      <c r="L356" s="62"/>
      <c r="M356" s="62"/>
      <c r="N356" s="62"/>
      <c r="O356" s="62"/>
      <c r="P356" s="62"/>
      <c r="Q356" s="62"/>
      <c r="R356" s="62"/>
      <c r="S356" s="62"/>
      <c r="T356" s="62"/>
      <c r="U356" s="62"/>
      <c r="V356" s="62"/>
      <c r="W356" s="62"/>
      <c r="X356" s="62"/>
      <c r="Y356" s="62"/>
      <c r="Z356" s="62"/>
    </row>
    <row r="357" spans="1:26">
      <c r="A357" s="94" t="str">
        <f>HYPERLINK("https://www.geeksforgeeks.org/check-two-strings-k-anagrams-not/","K anagram")</f>
        <v>K anagram</v>
      </c>
      <c r="B357" s="62" t="s">
        <v>2289</v>
      </c>
      <c r="C357" s="62"/>
      <c r="D357" s="62"/>
      <c r="E357" s="62"/>
      <c r="F357" s="62"/>
      <c r="G357" s="62"/>
      <c r="H357" s="62"/>
      <c r="I357" s="62"/>
      <c r="J357" s="62"/>
      <c r="K357" s="62"/>
      <c r="L357" s="62"/>
      <c r="M357" s="62"/>
      <c r="N357" s="62"/>
      <c r="O357" s="62"/>
      <c r="P357" s="62"/>
      <c r="Q357" s="62"/>
      <c r="R357" s="62"/>
      <c r="S357" s="62"/>
      <c r="T357" s="62"/>
      <c r="U357" s="62"/>
      <c r="V357" s="62"/>
      <c r="W357" s="62"/>
      <c r="X357" s="62"/>
      <c r="Y357" s="62"/>
      <c r="Z357" s="62"/>
    </row>
    <row r="358" spans="1:26">
      <c r="A358" s="94"/>
      <c r="B358" s="62"/>
      <c r="C358" s="62"/>
      <c r="D358" s="62"/>
      <c r="E358" s="62"/>
      <c r="F358" s="62"/>
      <c r="G358" s="62"/>
      <c r="H358" s="62"/>
      <c r="I358" s="62"/>
      <c r="J358" s="62"/>
      <c r="K358" s="62"/>
      <c r="L358" s="62"/>
      <c r="M358" s="62"/>
      <c r="N358" s="62"/>
      <c r="O358" s="62"/>
      <c r="P358" s="62"/>
      <c r="Q358" s="62"/>
      <c r="R358" s="62"/>
      <c r="S358" s="62"/>
      <c r="T358" s="62"/>
      <c r="U358" s="62"/>
      <c r="V358" s="62"/>
      <c r="W358" s="62"/>
      <c r="X358" s="62"/>
      <c r="Y358" s="62"/>
      <c r="Z358" s="62"/>
    </row>
    <row r="359" spans="1:26">
      <c r="A359" s="242" t="s">
        <v>2676</v>
      </c>
      <c r="B359" s="62"/>
      <c r="C359" s="62"/>
      <c r="D359" s="62"/>
      <c r="E359" s="62"/>
      <c r="F359" s="62"/>
      <c r="G359" s="62"/>
      <c r="H359" s="62"/>
      <c r="I359" s="62"/>
      <c r="J359" s="62"/>
      <c r="K359" s="62"/>
      <c r="L359" s="62"/>
      <c r="M359" s="62"/>
      <c r="N359" s="62"/>
      <c r="O359" s="62"/>
      <c r="P359" s="62"/>
      <c r="Q359" s="62"/>
      <c r="R359" s="62"/>
      <c r="S359" s="62"/>
      <c r="T359" s="62"/>
      <c r="U359" s="62"/>
      <c r="V359" s="62"/>
      <c r="W359" s="62"/>
      <c r="X359" s="62"/>
      <c r="Y359" s="62"/>
      <c r="Z359" s="62"/>
    </row>
    <row r="360" spans="1:26">
      <c r="A360" s="273" t="str">
        <f>HYPERLINK("https://www.geeksforgeeks.org/rearrange-characters-string-no-two-adjacent/","rearrange character string such that no two are same")</f>
        <v>rearrange character string such that no two are same</v>
      </c>
      <c r="B360" s="62" t="s">
        <v>2261</v>
      </c>
      <c r="C360" s="62"/>
      <c r="D360" s="62"/>
      <c r="E360" s="62"/>
      <c r="F360" s="62"/>
      <c r="G360" s="62"/>
      <c r="H360" s="62"/>
      <c r="I360" s="62"/>
      <c r="J360" s="62"/>
      <c r="K360" s="62"/>
      <c r="L360" s="62"/>
      <c r="M360" s="62"/>
      <c r="N360" s="62"/>
      <c r="O360" s="62"/>
      <c r="P360" s="62"/>
      <c r="Q360" s="62"/>
      <c r="R360" s="62"/>
      <c r="S360" s="62"/>
      <c r="T360" s="62"/>
      <c r="U360" s="62"/>
      <c r="V360" s="62"/>
      <c r="W360" s="62"/>
      <c r="X360" s="62"/>
      <c r="Y360" s="62"/>
      <c r="Z360" s="62"/>
    </row>
    <row r="361" spans="1:26">
      <c r="A361" s="94" t="s">
        <v>2677</v>
      </c>
      <c r="B361" s="62" t="s">
        <v>2677</v>
      </c>
      <c r="C361" s="62"/>
      <c r="D361" s="62"/>
      <c r="E361" s="62"/>
      <c r="F361" s="62"/>
      <c r="G361" s="62"/>
      <c r="H361" s="62"/>
      <c r="I361" s="62"/>
      <c r="J361" s="62"/>
      <c r="K361" s="62"/>
      <c r="L361" s="62"/>
      <c r="M361" s="62"/>
      <c r="N361" s="62"/>
      <c r="O361" s="62"/>
      <c r="P361" s="62"/>
      <c r="Q361" s="62"/>
      <c r="R361" s="62"/>
      <c r="S361" s="62"/>
      <c r="T361" s="62"/>
      <c r="U361" s="62"/>
      <c r="V361" s="62"/>
      <c r="W361" s="62"/>
      <c r="X361" s="62"/>
      <c r="Y361" s="62"/>
      <c r="Z361" s="62"/>
    </row>
    <row r="362" spans="1:26">
      <c r="A362" s="94" t="s">
        <v>2272</v>
      </c>
      <c r="B362" s="62" t="s">
        <v>2272</v>
      </c>
      <c r="C362" s="62"/>
      <c r="D362" s="62"/>
      <c r="E362" s="62"/>
      <c r="F362" s="62"/>
      <c r="G362" s="62"/>
      <c r="H362" s="62"/>
      <c r="I362" s="62"/>
      <c r="J362" s="62"/>
      <c r="K362" s="62"/>
      <c r="L362" s="62"/>
      <c r="M362" s="62"/>
      <c r="N362" s="62"/>
      <c r="O362" s="62"/>
      <c r="P362" s="62"/>
      <c r="Q362" s="62"/>
      <c r="R362" s="62"/>
      <c r="S362" s="62"/>
      <c r="T362" s="62"/>
      <c r="U362" s="62"/>
      <c r="V362" s="62"/>
      <c r="W362" s="62"/>
      <c r="X362" s="62"/>
      <c r="Y362" s="62"/>
      <c r="Z362" s="62"/>
    </row>
    <row r="363" spans="1:26">
      <c r="A363" s="94" t="str">
        <f>HYPERLINK("https://leetcode.com/problems/kth-smallest-element-in-a-sorted-matrix/","Kth smallest element in sorted 2d matrix")</f>
        <v>Kth smallest element in sorted 2d matrix</v>
      </c>
      <c r="B363" s="62" t="s">
        <v>2273</v>
      </c>
      <c r="C363" s="62"/>
      <c r="D363" s="62"/>
      <c r="E363" s="62"/>
      <c r="F363" s="62"/>
      <c r="G363" s="62"/>
      <c r="H363" s="62"/>
      <c r="I363" s="62"/>
      <c r="J363" s="62"/>
      <c r="K363" s="62"/>
      <c r="L363" s="62"/>
      <c r="M363" s="62"/>
      <c r="N363" s="62"/>
      <c r="O363" s="62"/>
      <c r="P363" s="62"/>
      <c r="Q363" s="62"/>
      <c r="R363" s="62"/>
      <c r="S363" s="62"/>
      <c r="T363" s="62"/>
      <c r="U363" s="62"/>
      <c r="V363" s="62"/>
      <c r="W363" s="62"/>
      <c r="X363" s="62"/>
      <c r="Y363" s="62"/>
      <c r="Z363" s="62"/>
    </row>
    <row r="364" spans="1:26">
      <c r="A364" s="94" t="str">
        <f>HYPERLINK("https://leetcode.com/problems/k-th-smallest-prime-fraction/","Kth smallest prime fraction")</f>
        <v>Kth smallest prime fraction</v>
      </c>
      <c r="B364" s="62" t="s">
        <v>2274</v>
      </c>
      <c r="C364" s="62"/>
      <c r="D364" s="62"/>
      <c r="E364" s="62"/>
      <c r="F364" s="62"/>
      <c r="G364" s="62"/>
      <c r="H364" s="62"/>
      <c r="I364" s="62"/>
      <c r="J364" s="62"/>
      <c r="K364" s="62"/>
      <c r="L364" s="62"/>
      <c r="M364" s="62"/>
      <c r="N364" s="62"/>
      <c r="O364" s="62"/>
      <c r="P364" s="62"/>
      <c r="Q364" s="62"/>
      <c r="R364" s="62"/>
      <c r="S364" s="62"/>
      <c r="T364" s="62"/>
      <c r="U364" s="62"/>
      <c r="V364" s="62"/>
      <c r="W364" s="62"/>
      <c r="X364" s="62"/>
      <c r="Y364" s="62"/>
      <c r="Z364" s="62"/>
    </row>
    <row r="365" spans="1:26">
      <c r="A365" s="94" t="str">
        <f>HYPERLINK("https://leetcode.com/problems/employee-free-time/","Employee Free time")</f>
        <v>Employee Free time</v>
      </c>
      <c r="B365" s="62" t="s">
        <v>2278</v>
      </c>
      <c r="C365" s="62"/>
      <c r="D365" s="62"/>
      <c r="E365" s="62"/>
      <c r="F365" s="62"/>
      <c r="G365" s="62"/>
      <c r="H365" s="62"/>
      <c r="I365" s="62"/>
      <c r="J365" s="62"/>
      <c r="K365" s="62"/>
      <c r="L365" s="62"/>
      <c r="M365" s="62"/>
      <c r="N365" s="62"/>
      <c r="O365" s="62"/>
      <c r="P365" s="62"/>
      <c r="Q365" s="62"/>
      <c r="R365" s="62"/>
      <c r="S365" s="62"/>
      <c r="T365" s="62"/>
      <c r="U365" s="62"/>
      <c r="V365" s="62"/>
      <c r="W365" s="62"/>
      <c r="X365" s="62"/>
      <c r="Y365" s="62"/>
      <c r="Z365" s="62"/>
    </row>
    <row r="366" spans="1:26">
      <c r="A366" s="62"/>
      <c r="B366" s="62"/>
      <c r="C366" s="62"/>
      <c r="D366" s="62"/>
      <c r="E366" s="62"/>
      <c r="F366" s="62"/>
      <c r="G366" s="62"/>
      <c r="H366" s="62"/>
      <c r="I366" s="62"/>
      <c r="J366" s="62"/>
      <c r="K366" s="62"/>
      <c r="L366" s="62"/>
      <c r="M366" s="62"/>
      <c r="N366" s="62"/>
      <c r="O366" s="62"/>
      <c r="P366" s="62"/>
      <c r="Q366" s="62"/>
      <c r="R366" s="62"/>
      <c r="S366" s="62"/>
      <c r="T366" s="62"/>
      <c r="U366" s="62"/>
      <c r="V366" s="62"/>
      <c r="W366" s="62"/>
      <c r="X366" s="62"/>
      <c r="Y366" s="62"/>
      <c r="Z366" s="62"/>
    </row>
    <row r="367" spans="1:26" ht="18.75">
      <c r="A367" s="274" t="s">
        <v>698</v>
      </c>
      <c r="B367" s="223"/>
      <c r="C367" s="223"/>
      <c r="D367" s="223"/>
      <c r="E367" s="223"/>
      <c r="F367" s="223"/>
      <c r="G367" s="223"/>
      <c r="H367" s="223"/>
      <c r="I367" s="223"/>
      <c r="J367" s="223"/>
      <c r="K367" s="223"/>
      <c r="L367" s="223"/>
      <c r="M367" s="223"/>
      <c r="N367" s="223"/>
      <c r="O367" s="223"/>
      <c r="P367" s="223"/>
      <c r="Q367" s="223"/>
      <c r="R367" s="223"/>
      <c r="S367" s="223"/>
      <c r="T367" s="223"/>
      <c r="U367" s="223"/>
      <c r="V367" s="223"/>
      <c r="W367" s="223"/>
      <c r="X367" s="223"/>
      <c r="Y367" s="223"/>
      <c r="Z367" s="223"/>
    </row>
    <row r="368" spans="1:26">
      <c r="A368" s="242" t="s">
        <v>2678</v>
      </c>
      <c r="B368" s="252"/>
      <c r="C368" s="252"/>
      <c r="D368" s="252"/>
      <c r="E368" s="252"/>
      <c r="F368" s="252"/>
      <c r="G368" s="252"/>
      <c r="H368" s="252"/>
      <c r="I368" s="252"/>
      <c r="J368" s="252"/>
      <c r="K368" s="252"/>
      <c r="L368" s="252"/>
      <c r="M368" s="252"/>
      <c r="N368" s="252"/>
      <c r="O368" s="252"/>
      <c r="P368" s="252"/>
      <c r="Q368" s="252"/>
      <c r="R368" s="252"/>
      <c r="S368" s="252"/>
      <c r="T368" s="252"/>
      <c r="U368" s="252"/>
      <c r="V368" s="252"/>
      <c r="W368" s="252"/>
      <c r="X368" s="252"/>
      <c r="Y368" s="252"/>
      <c r="Z368" s="252"/>
    </row>
    <row r="369" spans="1:26">
      <c r="A369" s="264" t="s">
        <v>699</v>
      </c>
      <c r="B369" s="264"/>
      <c r="C369" s="252"/>
      <c r="D369" s="252"/>
      <c r="E369" s="252"/>
      <c r="F369" s="252"/>
      <c r="G369" s="252"/>
      <c r="H369" s="252"/>
      <c r="I369" s="252"/>
      <c r="J369" s="62"/>
      <c r="K369" s="62"/>
      <c r="L369" s="62"/>
      <c r="M369" s="62"/>
      <c r="N369" s="62"/>
      <c r="O369" s="62"/>
      <c r="P369" s="62"/>
      <c r="Q369" s="62"/>
      <c r="R369" s="62"/>
      <c r="S369" s="62"/>
      <c r="T369" s="62"/>
      <c r="U369" s="62"/>
      <c r="V369" s="62"/>
      <c r="W369" s="62"/>
      <c r="X369" s="62"/>
      <c r="Y369" s="62"/>
      <c r="Z369" s="62"/>
    </row>
    <row r="370" spans="1:26">
      <c r="A370" s="275" t="s">
        <v>700</v>
      </c>
      <c r="B370" s="264"/>
      <c r="C370" s="252"/>
      <c r="D370" s="252"/>
      <c r="E370" s="252"/>
      <c r="F370" s="252"/>
      <c r="G370" s="252"/>
      <c r="H370" s="252"/>
      <c r="I370" s="252"/>
      <c r="J370" s="62"/>
      <c r="K370" s="62"/>
      <c r="L370" s="62"/>
      <c r="M370" s="62"/>
      <c r="N370" s="62"/>
      <c r="O370" s="62"/>
      <c r="P370" s="62"/>
      <c r="Q370" s="62"/>
      <c r="R370" s="62"/>
      <c r="S370" s="62"/>
      <c r="T370" s="62"/>
      <c r="U370" s="62"/>
      <c r="V370" s="62"/>
      <c r="W370" s="62"/>
      <c r="X370" s="62"/>
      <c r="Y370" s="62"/>
      <c r="Z370" s="62"/>
    </row>
    <row r="371" spans="1:26">
      <c r="A371" s="275" t="s">
        <v>701</v>
      </c>
      <c r="B371" s="264"/>
      <c r="C371" s="252"/>
      <c r="D371" s="252"/>
      <c r="E371" s="252"/>
      <c r="F371" s="252"/>
      <c r="G371" s="252"/>
      <c r="H371" s="252"/>
      <c r="I371" s="252"/>
      <c r="J371" s="62"/>
      <c r="K371" s="62"/>
      <c r="L371" s="62"/>
      <c r="M371" s="62"/>
      <c r="N371" s="62"/>
      <c r="O371" s="62"/>
      <c r="P371" s="62"/>
      <c r="Q371" s="62"/>
      <c r="R371" s="62"/>
      <c r="S371" s="62"/>
      <c r="T371" s="62"/>
      <c r="U371" s="62"/>
      <c r="V371" s="62"/>
      <c r="W371" s="62"/>
      <c r="X371" s="62"/>
      <c r="Y371" s="62"/>
      <c r="Z371" s="62"/>
    </row>
    <row r="372" spans="1:26">
      <c r="A372" s="264" t="s">
        <v>702</v>
      </c>
      <c r="B372" s="264"/>
      <c r="C372" s="252"/>
      <c r="D372" s="252"/>
      <c r="E372" s="252"/>
      <c r="F372" s="252"/>
      <c r="G372" s="252"/>
      <c r="H372" s="252"/>
      <c r="I372" s="252"/>
      <c r="J372" s="62"/>
      <c r="K372" s="62"/>
      <c r="L372" s="62"/>
      <c r="M372" s="62"/>
      <c r="N372" s="62"/>
      <c r="O372" s="62"/>
      <c r="P372" s="62"/>
      <c r="Q372" s="62"/>
      <c r="R372" s="62"/>
      <c r="S372" s="62"/>
      <c r="T372" s="62"/>
      <c r="U372" s="62"/>
      <c r="V372" s="62"/>
      <c r="W372" s="62"/>
      <c r="X372" s="62"/>
      <c r="Y372" s="62"/>
      <c r="Z372" s="62"/>
    </row>
    <row r="373" spans="1:26">
      <c r="A373" s="264" t="s">
        <v>703</v>
      </c>
      <c r="B373" s="264"/>
      <c r="C373" s="252"/>
      <c r="D373" s="252"/>
      <c r="E373" s="252"/>
      <c r="F373" s="252"/>
      <c r="G373" s="252"/>
      <c r="H373" s="252"/>
      <c r="I373" s="252"/>
      <c r="J373" s="62"/>
      <c r="K373" s="62"/>
      <c r="L373" s="62"/>
      <c r="M373" s="62"/>
      <c r="N373" s="62"/>
      <c r="O373" s="62"/>
      <c r="P373" s="62"/>
      <c r="Q373" s="62"/>
      <c r="R373" s="62"/>
      <c r="S373" s="62"/>
      <c r="T373" s="62"/>
      <c r="U373" s="62"/>
      <c r="V373" s="62"/>
      <c r="W373" s="62"/>
      <c r="X373" s="62"/>
      <c r="Y373" s="62"/>
      <c r="Z373" s="62"/>
    </row>
    <row r="374" spans="1:26">
      <c r="A374" s="264" t="s">
        <v>704</v>
      </c>
      <c r="B374" s="264"/>
      <c r="C374" s="252"/>
      <c r="D374" s="252"/>
      <c r="E374" s="252"/>
      <c r="F374" s="252"/>
      <c r="G374" s="252"/>
      <c r="H374" s="252"/>
      <c r="I374" s="252"/>
      <c r="J374" s="62"/>
      <c r="K374" s="62"/>
      <c r="L374" s="62"/>
      <c r="M374" s="62"/>
      <c r="N374" s="62"/>
      <c r="O374" s="62"/>
      <c r="P374" s="62"/>
      <c r="Q374" s="62"/>
      <c r="R374" s="62"/>
      <c r="S374" s="62"/>
      <c r="T374" s="62"/>
      <c r="U374" s="62"/>
      <c r="V374" s="62"/>
      <c r="W374" s="62"/>
      <c r="X374" s="62"/>
      <c r="Y374" s="62"/>
      <c r="Z374" s="62"/>
    </row>
    <row r="375" spans="1:26">
      <c r="A375" s="264" t="s">
        <v>705</v>
      </c>
      <c r="B375" s="264"/>
      <c r="C375" s="252"/>
      <c r="D375" s="252"/>
      <c r="E375" s="252"/>
      <c r="F375" s="252"/>
      <c r="G375" s="252"/>
      <c r="H375" s="252"/>
      <c r="I375" s="252"/>
      <c r="J375" s="62"/>
      <c r="K375" s="62"/>
      <c r="L375" s="62"/>
      <c r="M375" s="62"/>
      <c r="N375" s="62"/>
      <c r="O375" s="62"/>
      <c r="P375" s="62"/>
      <c r="Q375" s="62"/>
      <c r="R375" s="62"/>
      <c r="S375" s="62"/>
      <c r="T375" s="62"/>
      <c r="U375" s="62"/>
      <c r="V375" s="62"/>
      <c r="W375" s="62"/>
      <c r="X375" s="62"/>
      <c r="Y375" s="62"/>
      <c r="Z375" s="62"/>
    </row>
    <row r="376" spans="1:26">
      <c r="A376" s="264" t="s">
        <v>706</v>
      </c>
      <c r="B376" s="264"/>
      <c r="C376" s="252"/>
      <c r="D376" s="252"/>
      <c r="E376" s="252"/>
      <c r="F376" s="252"/>
      <c r="G376" s="252"/>
      <c r="H376" s="252"/>
      <c r="I376" s="252"/>
      <c r="J376" s="62"/>
      <c r="K376" s="62"/>
      <c r="L376" s="62"/>
      <c r="M376" s="62"/>
      <c r="N376" s="62"/>
      <c r="O376" s="62"/>
      <c r="P376" s="62"/>
      <c r="Q376" s="62"/>
      <c r="R376" s="62"/>
      <c r="S376" s="62"/>
      <c r="T376" s="62"/>
      <c r="U376" s="62"/>
      <c r="V376" s="62"/>
      <c r="W376" s="62"/>
      <c r="X376" s="62"/>
      <c r="Y376" s="62"/>
      <c r="Z376" s="62"/>
    </row>
    <row r="377" spans="1:26">
      <c r="A377" s="249" t="s">
        <v>2679</v>
      </c>
      <c r="B377" s="264"/>
      <c r="C377" s="252"/>
      <c r="D377" s="252"/>
      <c r="E377" s="252"/>
      <c r="F377" s="252"/>
      <c r="G377" s="252"/>
      <c r="H377" s="252"/>
      <c r="I377" s="252"/>
      <c r="J377" s="62"/>
      <c r="K377" s="62"/>
      <c r="L377" s="62"/>
      <c r="M377" s="62"/>
      <c r="N377" s="62"/>
      <c r="O377" s="62"/>
      <c r="P377" s="62"/>
      <c r="Q377" s="62"/>
      <c r="R377" s="62"/>
      <c r="S377" s="62"/>
      <c r="T377" s="62"/>
      <c r="U377" s="62"/>
      <c r="V377" s="62"/>
      <c r="W377" s="62"/>
      <c r="X377" s="62"/>
      <c r="Y377" s="62"/>
      <c r="Z377" s="62"/>
    </row>
    <row r="378" spans="1:26">
      <c r="A378" s="264" t="s">
        <v>707</v>
      </c>
      <c r="B378" s="264"/>
      <c r="C378" s="252"/>
      <c r="D378" s="252"/>
      <c r="E378" s="252"/>
      <c r="F378" s="252"/>
      <c r="G378" s="252"/>
      <c r="H378" s="252"/>
      <c r="I378" s="252"/>
      <c r="J378" s="62"/>
      <c r="K378" s="62"/>
      <c r="L378" s="62"/>
      <c r="M378" s="62"/>
      <c r="N378" s="62"/>
      <c r="O378" s="62"/>
      <c r="P378" s="62"/>
      <c r="Q378" s="62"/>
      <c r="R378" s="62"/>
      <c r="S378" s="62"/>
      <c r="T378" s="62"/>
      <c r="U378" s="62"/>
      <c r="V378" s="62"/>
      <c r="W378" s="62"/>
      <c r="X378" s="62"/>
      <c r="Y378" s="62"/>
      <c r="Z378" s="62"/>
    </row>
    <row r="379" spans="1:26">
      <c r="A379" s="264" t="s">
        <v>708</v>
      </c>
      <c r="B379" s="264"/>
      <c r="C379" s="252"/>
      <c r="D379" s="252"/>
      <c r="E379" s="252"/>
      <c r="F379" s="252"/>
      <c r="G379" s="252"/>
      <c r="H379" s="252"/>
      <c r="I379" s="252"/>
      <c r="J379" s="62"/>
      <c r="K379" s="62"/>
      <c r="L379" s="62"/>
      <c r="M379" s="62"/>
      <c r="N379" s="62"/>
      <c r="O379" s="62"/>
      <c r="P379" s="62"/>
      <c r="Q379" s="62"/>
      <c r="R379" s="62"/>
      <c r="S379" s="62"/>
      <c r="T379" s="62"/>
      <c r="U379" s="62"/>
      <c r="V379" s="62"/>
      <c r="W379" s="62"/>
      <c r="X379" s="62"/>
      <c r="Y379" s="62"/>
      <c r="Z379" s="62"/>
    </row>
    <row r="380" spans="1:26">
      <c r="A380" s="276" t="s">
        <v>709</v>
      </c>
      <c r="B380" s="264"/>
      <c r="C380" s="252"/>
      <c r="D380" s="252"/>
      <c r="E380" s="252"/>
      <c r="F380" s="252"/>
      <c r="G380" s="252"/>
      <c r="H380" s="252"/>
      <c r="I380" s="252"/>
      <c r="J380" s="62"/>
      <c r="K380" s="62"/>
      <c r="L380" s="62"/>
      <c r="M380" s="62"/>
      <c r="N380" s="62"/>
      <c r="O380" s="62"/>
      <c r="P380" s="62"/>
      <c r="Q380" s="62"/>
      <c r="R380" s="62"/>
      <c r="S380" s="62"/>
      <c r="T380" s="62"/>
      <c r="U380" s="62"/>
      <c r="V380" s="62"/>
      <c r="W380" s="62"/>
      <c r="X380" s="62"/>
      <c r="Y380" s="62"/>
      <c r="Z380" s="62"/>
    </row>
    <row r="381" spans="1:26">
      <c r="A381" s="264" t="s">
        <v>710</v>
      </c>
      <c r="B381" s="264"/>
      <c r="C381" s="252"/>
      <c r="D381" s="252"/>
      <c r="E381" s="252"/>
      <c r="F381" s="252"/>
      <c r="G381" s="252"/>
      <c r="H381" s="252"/>
      <c r="I381" s="252"/>
      <c r="J381" s="62"/>
      <c r="K381" s="62"/>
      <c r="L381" s="62"/>
      <c r="M381" s="62"/>
      <c r="N381" s="62"/>
      <c r="O381" s="62"/>
      <c r="P381" s="62"/>
      <c r="Q381" s="62"/>
      <c r="R381" s="62"/>
      <c r="S381" s="62"/>
      <c r="T381" s="62"/>
      <c r="U381" s="62"/>
      <c r="V381" s="62"/>
      <c r="W381" s="62"/>
      <c r="X381" s="62"/>
      <c r="Y381" s="62"/>
      <c r="Z381" s="62"/>
    </row>
    <row r="382" spans="1:26">
      <c r="A382" s="264" t="s">
        <v>711</v>
      </c>
      <c r="B382" s="264"/>
      <c r="C382" s="252"/>
      <c r="D382" s="252"/>
      <c r="E382" s="252"/>
      <c r="F382" s="252"/>
      <c r="G382" s="252"/>
      <c r="H382" s="252"/>
      <c r="I382" s="252"/>
      <c r="J382" s="62"/>
      <c r="K382" s="62"/>
      <c r="L382" s="62"/>
      <c r="M382" s="62"/>
      <c r="N382" s="62"/>
      <c r="O382" s="62"/>
      <c r="P382" s="62"/>
      <c r="Q382" s="62"/>
      <c r="R382" s="62"/>
      <c r="S382" s="62"/>
      <c r="T382" s="62"/>
      <c r="U382" s="62"/>
      <c r="V382" s="62"/>
      <c r="W382" s="62"/>
      <c r="X382" s="62"/>
      <c r="Y382" s="62"/>
      <c r="Z382" s="62"/>
    </row>
    <row r="383" spans="1:26">
      <c r="A383" s="264" t="s">
        <v>712</v>
      </c>
      <c r="B383" s="264"/>
      <c r="C383" s="252"/>
      <c r="D383" s="252"/>
      <c r="E383" s="252"/>
      <c r="F383" s="252"/>
      <c r="G383" s="252"/>
      <c r="H383" s="252"/>
      <c r="I383" s="252"/>
      <c r="J383" s="62"/>
      <c r="K383" s="62"/>
      <c r="L383" s="62"/>
      <c r="M383" s="62"/>
      <c r="N383" s="62"/>
      <c r="O383" s="62"/>
      <c r="P383" s="62"/>
      <c r="Q383" s="62"/>
      <c r="R383" s="62"/>
      <c r="S383" s="62"/>
      <c r="T383" s="62"/>
      <c r="U383" s="62"/>
      <c r="V383" s="62"/>
      <c r="W383" s="62"/>
      <c r="X383" s="62"/>
      <c r="Y383" s="62"/>
      <c r="Z383" s="62"/>
    </row>
    <row r="384" spans="1:26">
      <c r="A384" s="264" t="s">
        <v>713</v>
      </c>
      <c r="B384" s="264"/>
      <c r="C384" s="252"/>
      <c r="D384" s="252"/>
      <c r="E384" s="252"/>
      <c r="F384" s="252"/>
      <c r="G384" s="252"/>
      <c r="H384" s="252"/>
      <c r="I384" s="252"/>
      <c r="J384" s="62"/>
      <c r="K384" s="62"/>
      <c r="L384" s="62"/>
      <c r="M384" s="62"/>
      <c r="N384" s="62"/>
      <c r="O384" s="62"/>
      <c r="P384" s="62"/>
      <c r="Q384" s="62"/>
      <c r="R384" s="62"/>
      <c r="S384" s="62"/>
      <c r="T384" s="62"/>
      <c r="U384" s="62"/>
      <c r="V384" s="62"/>
      <c r="W384" s="62"/>
      <c r="X384" s="62"/>
      <c r="Y384" s="62"/>
      <c r="Z384" s="62"/>
    </row>
    <row r="385" spans="1:26">
      <c r="A385" s="264" t="s">
        <v>714</v>
      </c>
      <c r="B385" s="264"/>
      <c r="C385" s="252"/>
      <c r="D385" s="252"/>
      <c r="E385" s="252"/>
      <c r="F385" s="252"/>
      <c r="G385" s="252"/>
      <c r="H385" s="252"/>
      <c r="I385" s="252"/>
      <c r="J385" s="62"/>
      <c r="K385" s="62"/>
      <c r="L385" s="62"/>
      <c r="M385" s="62"/>
      <c r="N385" s="62"/>
      <c r="O385" s="62"/>
      <c r="P385" s="62"/>
      <c r="Q385" s="62"/>
      <c r="R385" s="62"/>
      <c r="S385" s="62"/>
      <c r="T385" s="62"/>
      <c r="U385" s="62"/>
      <c r="V385" s="62"/>
      <c r="W385" s="62"/>
      <c r="X385" s="62"/>
      <c r="Y385" s="62"/>
      <c r="Z385" s="62"/>
    </row>
    <row r="386" spans="1:26">
      <c r="A386" s="249" t="s">
        <v>2680</v>
      </c>
      <c r="B386" s="264"/>
      <c r="C386" s="252"/>
      <c r="D386" s="252"/>
      <c r="E386" s="252"/>
      <c r="F386" s="252"/>
      <c r="G386" s="252"/>
      <c r="H386" s="252"/>
      <c r="I386" s="252"/>
      <c r="J386" s="62"/>
      <c r="K386" s="62"/>
      <c r="L386" s="62"/>
      <c r="M386" s="62"/>
      <c r="N386" s="62"/>
      <c r="O386" s="62"/>
      <c r="P386" s="62"/>
      <c r="Q386" s="62"/>
      <c r="R386" s="62"/>
      <c r="S386" s="62"/>
      <c r="T386" s="62"/>
      <c r="U386" s="62"/>
      <c r="V386" s="62"/>
      <c r="W386" s="62"/>
      <c r="X386" s="62"/>
      <c r="Y386" s="62"/>
      <c r="Z386" s="62"/>
    </row>
    <row r="387" spans="1:26">
      <c r="A387" s="264" t="s">
        <v>715</v>
      </c>
      <c r="B387" s="264"/>
      <c r="C387" s="252"/>
      <c r="D387" s="252"/>
      <c r="E387" s="252"/>
      <c r="F387" s="252"/>
      <c r="G387" s="252"/>
      <c r="H387" s="252"/>
      <c r="I387" s="252"/>
      <c r="J387" s="62"/>
      <c r="K387" s="62"/>
      <c r="L387" s="62"/>
      <c r="M387" s="62"/>
      <c r="N387" s="62"/>
      <c r="O387" s="62"/>
      <c r="P387" s="62"/>
      <c r="Q387" s="62"/>
      <c r="R387" s="62"/>
      <c r="S387" s="62"/>
      <c r="T387" s="62"/>
      <c r="U387" s="62"/>
      <c r="V387" s="62"/>
      <c r="W387" s="62"/>
      <c r="X387" s="62"/>
      <c r="Y387" s="62"/>
      <c r="Z387" s="62"/>
    </row>
    <row r="388" spans="1:26">
      <c r="A388" s="264" t="s">
        <v>716</v>
      </c>
      <c r="B388" s="264"/>
      <c r="C388" s="252"/>
      <c r="D388" s="252"/>
      <c r="E388" s="252"/>
      <c r="F388" s="252"/>
      <c r="G388" s="252"/>
      <c r="H388" s="252"/>
      <c r="I388" s="252"/>
      <c r="J388" s="62"/>
      <c r="K388" s="62"/>
      <c r="L388" s="62"/>
      <c r="M388" s="62"/>
      <c r="N388" s="62"/>
      <c r="O388" s="62"/>
      <c r="P388" s="62"/>
      <c r="Q388" s="62"/>
      <c r="R388" s="62"/>
      <c r="S388" s="62"/>
      <c r="T388" s="62"/>
      <c r="U388" s="62"/>
      <c r="V388" s="62"/>
      <c r="W388" s="62"/>
      <c r="X388" s="62"/>
      <c r="Y388" s="62"/>
      <c r="Z388" s="62"/>
    </row>
    <row r="389" spans="1:26">
      <c r="A389" s="264" t="s">
        <v>717</v>
      </c>
      <c r="B389" s="264"/>
      <c r="C389" s="252"/>
      <c r="D389" s="252"/>
      <c r="E389" s="252"/>
      <c r="F389" s="252"/>
      <c r="G389" s="252"/>
      <c r="H389" s="252"/>
      <c r="I389" s="252"/>
      <c r="J389" s="62"/>
      <c r="K389" s="62"/>
      <c r="L389" s="62"/>
      <c r="M389" s="62"/>
      <c r="N389" s="62"/>
      <c r="O389" s="62"/>
      <c r="P389" s="62"/>
      <c r="Q389" s="62"/>
      <c r="R389" s="62"/>
      <c r="S389" s="62"/>
      <c r="T389" s="62"/>
      <c r="U389" s="62"/>
      <c r="V389" s="62"/>
      <c r="W389" s="62"/>
      <c r="X389" s="62"/>
      <c r="Y389" s="62"/>
      <c r="Z389" s="62"/>
    </row>
    <row r="390" spans="1:26">
      <c r="A390" s="264" t="s">
        <v>718</v>
      </c>
      <c r="B390" s="264"/>
      <c r="C390" s="252"/>
      <c r="D390" s="252"/>
      <c r="E390" s="252"/>
      <c r="F390" s="252"/>
      <c r="G390" s="252"/>
      <c r="H390" s="252"/>
      <c r="I390" s="252"/>
      <c r="J390" s="62"/>
      <c r="K390" s="62"/>
      <c r="L390" s="62"/>
      <c r="M390" s="62"/>
      <c r="N390" s="62"/>
      <c r="O390" s="62"/>
      <c r="P390" s="62"/>
      <c r="Q390" s="62"/>
      <c r="R390" s="62"/>
      <c r="S390" s="62"/>
      <c r="T390" s="62"/>
      <c r="U390" s="62"/>
      <c r="V390" s="62"/>
      <c r="W390" s="62"/>
      <c r="X390" s="62"/>
      <c r="Y390" s="62"/>
      <c r="Z390" s="62"/>
    </row>
    <row r="391" spans="1:26">
      <c r="A391" s="264" t="s">
        <v>719</v>
      </c>
      <c r="B391" s="264"/>
      <c r="C391" s="252"/>
      <c r="D391" s="252"/>
      <c r="E391" s="252"/>
      <c r="F391" s="252"/>
      <c r="G391" s="252"/>
      <c r="H391" s="252"/>
      <c r="I391" s="252"/>
      <c r="J391" s="62"/>
      <c r="K391" s="62"/>
      <c r="L391" s="62"/>
      <c r="M391" s="62"/>
      <c r="N391" s="62"/>
      <c r="O391" s="62"/>
      <c r="P391" s="62"/>
      <c r="Q391" s="62"/>
      <c r="R391" s="62"/>
      <c r="S391" s="62"/>
      <c r="T391" s="62"/>
      <c r="U391" s="62"/>
      <c r="V391" s="62"/>
      <c r="W391" s="62"/>
      <c r="X391" s="62"/>
      <c r="Y391" s="62"/>
      <c r="Z391" s="62"/>
    </row>
    <row r="392" spans="1:26">
      <c r="A392" s="264" t="s">
        <v>720</v>
      </c>
      <c r="B392" s="264"/>
      <c r="C392" s="252"/>
      <c r="D392" s="252"/>
      <c r="E392" s="252"/>
      <c r="F392" s="252"/>
      <c r="G392" s="252"/>
      <c r="H392" s="252"/>
      <c r="I392" s="252"/>
      <c r="J392" s="62"/>
      <c r="K392" s="62"/>
      <c r="L392" s="62"/>
      <c r="M392" s="62"/>
      <c r="N392" s="62"/>
      <c r="O392" s="62"/>
      <c r="P392" s="62"/>
      <c r="Q392" s="62"/>
      <c r="R392" s="62"/>
      <c r="S392" s="62"/>
      <c r="T392" s="62"/>
      <c r="U392" s="62"/>
      <c r="V392" s="62"/>
      <c r="W392" s="62"/>
      <c r="X392" s="62"/>
      <c r="Y392" s="62"/>
      <c r="Z392" s="62"/>
    </row>
    <row r="393" spans="1:26">
      <c r="A393" s="264" t="s">
        <v>721</v>
      </c>
      <c r="B393" s="264"/>
      <c r="C393" s="252"/>
      <c r="D393" s="252"/>
      <c r="E393" s="252"/>
      <c r="F393" s="252"/>
      <c r="G393" s="252"/>
      <c r="H393" s="252"/>
      <c r="I393" s="252"/>
      <c r="J393" s="62"/>
      <c r="K393" s="62"/>
      <c r="L393" s="62"/>
      <c r="M393" s="62"/>
      <c r="N393" s="62"/>
      <c r="O393" s="62"/>
      <c r="P393" s="62"/>
      <c r="Q393" s="62"/>
      <c r="R393" s="62"/>
      <c r="S393" s="62"/>
      <c r="T393" s="62"/>
      <c r="U393" s="62"/>
      <c r="V393" s="62"/>
      <c r="W393" s="62"/>
      <c r="X393" s="62"/>
      <c r="Y393" s="62"/>
      <c r="Z393" s="62"/>
    </row>
    <row r="394" spans="1:26">
      <c r="A394" s="264" t="s">
        <v>722</v>
      </c>
      <c r="B394" s="264"/>
      <c r="C394" s="252"/>
      <c r="D394" s="252"/>
      <c r="E394" s="252"/>
      <c r="F394" s="252"/>
      <c r="G394" s="252"/>
      <c r="H394" s="252"/>
      <c r="I394" s="252"/>
      <c r="J394" s="62"/>
      <c r="K394" s="62"/>
      <c r="L394" s="62"/>
      <c r="M394" s="62"/>
      <c r="N394" s="62"/>
      <c r="O394" s="62"/>
      <c r="P394" s="62"/>
      <c r="Q394" s="62"/>
      <c r="R394" s="62"/>
      <c r="S394" s="62"/>
      <c r="T394" s="62"/>
      <c r="U394" s="62"/>
      <c r="V394" s="62"/>
      <c r="W394" s="62"/>
      <c r="X394" s="62"/>
      <c r="Y394" s="62"/>
      <c r="Z394" s="62"/>
    </row>
    <row r="395" spans="1:26">
      <c r="A395" s="249" t="s">
        <v>2681</v>
      </c>
      <c r="B395" s="264"/>
      <c r="C395" s="252"/>
      <c r="D395" s="252"/>
      <c r="E395" s="252"/>
      <c r="F395" s="252"/>
      <c r="G395" s="252"/>
      <c r="H395" s="252"/>
      <c r="I395" s="252"/>
      <c r="J395" s="62"/>
      <c r="K395" s="62"/>
      <c r="L395" s="62"/>
      <c r="M395" s="62"/>
      <c r="N395" s="62"/>
      <c r="O395" s="62"/>
      <c r="P395" s="62"/>
      <c r="Q395" s="62"/>
      <c r="R395" s="62"/>
      <c r="S395" s="62"/>
      <c r="T395" s="62"/>
      <c r="U395" s="62"/>
      <c r="V395" s="62"/>
      <c r="W395" s="62"/>
      <c r="X395" s="62"/>
      <c r="Y395" s="62"/>
      <c r="Z395" s="62"/>
    </row>
    <row r="396" spans="1:26">
      <c r="A396" s="264" t="s">
        <v>723</v>
      </c>
      <c r="B396" s="264"/>
      <c r="C396" s="252"/>
      <c r="D396" s="252"/>
      <c r="E396" s="252"/>
      <c r="F396" s="252"/>
      <c r="G396" s="252"/>
      <c r="H396" s="252"/>
      <c r="I396" s="252"/>
      <c r="J396" s="62"/>
      <c r="K396" s="62"/>
      <c r="L396" s="62"/>
      <c r="M396" s="62"/>
      <c r="N396" s="62"/>
      <c r="O396" s="62"/>
      <c r="P396" s="62"/>
      <c r="Q396" s="62"/>
      <c r="R396" s="62"/>
      <c r="S396" s="62"/>
      <c r="T396" s="62"/>
      <c r="U396" s="62"/>
      <c r="V396" s="62"/>
      <c r="W396" s="62"/>
      <c r="X396" s="62"/>
      <c r="Y396" s="62"/>
      <c r="Z396" s="62"/>
    </row>
    <row r="397" spans="1:26">
      <c r="A397" s="264" t="s">
        <v>724</v>
      </c>
      <c r="B397" s="264"/>
      <c r="C397" s="252"/>
      <c r="D397" s="252"/>
      <c r="E397" s="252"/>
      <c r="F397" s="252"/>
      <c r="G397" s="252"/>
      <c r="H397" s="252"/>
      <c r="I397" s="252"/>
      <c r="J397" s="62"/>
      <c r="K397" s="62"/>
      <c r="L397" s="62"/>
      <c r="M397" s="62"/>
      <c r="N397" s="62"/>
      <c r="O397" s="62"/>
      <c r="P397" s="62"/>
      <c r="Q397" s="62"/>
      <c r="R397" s="62"/>
      <c r="S397" s="62"/>
      <c r="T397" s="62"/>
      <c r="U397" s="62"/>
      <c r="V397" s="62"/>
      <c r="W397" s="62"/>
      <c r="X397" s="62"/>
      <c r="Y397" s="62"/>
      <c r="Z397" s="62"/>
    </row>
    <row r="398" spans="1:26">
      <c r="A398" s="264" t="s">
        <v>725</v>
      </c>
      <c r="B398" s="264"/>
      <c r="C398" s="252"/>
      <c r="D398" s="252"/>
      <c r="E398" s="252"/>
      <c r="F398" s="252"/>
      <c r="G398" s="252"/>
      <c r="H398" s="252"/>
      <c r="I398" s="252"/>
      <c r="J398" s="62"/>
      <c r="K398" s="62"/>
      <c r="L398" s="62"/>
      <c r="M398" s="62"/>
      <c r="N398" s="62"/>
      <c r="O398" s="62"/>
      <c r="P398" s="62"/>
      <c r="Q398" s="62"/>
      <c r="R398" s="62"/>
      <c r="S398" s="62"/>
      <c r="T398" s="62"/>
      <c r="U398" s="62"/>
      <c r="V398" s="62"/>
      <c r="W398" s="62"/>
      <c r="X398" s="62"/>
      <c r="Y398" s="62"/>
      <c r="Z398" s="62"/>
    </row>
    <row r="399" spans="1:26">
      <c r="A399" s="264" t="s">
        <v>726</v>
      </c>
      <c r="B399" s="264"/>
      <c r="C399" s="252"/>
      <c r="D399" s="252"/>
      <c r="E399" s="252"/>
      <c r="F399" s="252"/>
      <c r="G399" s="252"/>
      <c r="H399" s="252"/>
      <c r="I399" s="252"/>
      <c r="J399" s="62"/>
      <c r="K399" s="62"/>
      <c r="L399" s="62"/>
      <c r="M399" s="62"/>
      <c r="N399" s="62"/>
      <c r="O399" s="62"/>
      <c r="P399" s="62"/>
      <c r="Q399" s="62"/>
      <c r="R399" s="62"/>
      <c r="S399" s="62"/>
      <c r="T399" s="62"/>
      <c r="U399" s="62"/>
      <c r="V399" s="62"/>
      <c r="W399" s="62"/>
      <c r="X399" s="62"/>
      <c r="Y399" s="62"/>
      <c r="Z399" s="62"/>
    </row>
    <row r="400" spans="1:26">
      <c r="A400" s="264" t="s">
        <v>727</v>
      </c>
      <c r="B400" s="264"/>
      <c r="C400" s="252"/>
      <c r="D400" s="252"/>
      <c r="E400" s="252"/>
      <c r="F400" s="252"/>
      <c r="G400" s="252"/>
      <c r="H400" s="252"/>
      <c r="I400" s="252"/>
      <c r="J400" s="62"/>
      <c r="K400" s="62"/>
      <c r="L400" s="62"/>
      <c r="M400" s="62"/>
      <c r="N400" s="62"/>
      <c r="O400" s="62"/>
      <c r="P400" s="62"/>
      <c r="Q400" s="62"/>
      <c r="R400" s="62"/>
      <c r="S400" s="62"/>
      <c r="T400" s="62"/>
      <c r="U400" s="62"/>
      <c r="V400" s="62"/>
      <c r="W400" s="62"/>
      <c r="X400" s="62"/>
      <c r="Y400" s="62"/>
      <c r="Z400" s="62"/>
    </row>
    <row r="401" spans="1:26">
      <c r="A401" s="264" t="s">
        <v>728</v>
      </c>
      <c r="B401" s="264"/>
      <c r="C401" s="252"/>
      <c r="D401" s="252"/>
      <c r="E401" s="252"/>
      <c r="F401" s="252"/>
      <c r="G401" s="252"/>
      <c r="H401" s="252"/>
      <c r="I401" s="252"/>
      <c r="J401" s="62"/>
      <c r="K401" s="62"/>
      <c r="L401" s="62"/>
      <c r="M401" s="62"/>
      <c r="N401" s="62"/>
      <c r="O401" s="62"/>
      <c r="P401" s="62"/>
      <c r="Q401" s="62"/>
      <c r="R401" s="62"/>
      <c r="S401" s="62"/>
      <c r="T401" s="62"/>
      <c r="U401" s="62"/>
      <c r="V401" s="62"/>
      <c r="W401" s="62"/>
      <c r="X401" s="62"/>
      <c r="Y401" s="62"/>
      <c r="Z401" s="62"/>
    </row>
    <row r="402" spans="1:26">
      <c r="A402" s="249" t="s">
        <v>2682</v>
      </c>
      <c r="B402" s="264"/>
      <c r="C402" s="252"/>
      <c r="D402" s="252"/>
      <c r="E402" s="252"/>
      <c r="F402" s="252"/>
      <c r="G402" s="252"/>
      <c r="H402" s="252"/>
      <c r="I402" s="252"/>
      <c r="J402" s="62"/>
      <c r="K402" s="62"/>
      <c r="L402" s="62"/>
      <c r="M402" s="62"/>
      <c r="N402" s="62"/>
      <c r="O402" s="62"/>
      <c r="P402" s="62"/>
      <c r="Q402" s="62"/>
      <c r="R402" s="62"/>
      <c r="S402" s="62"/>
      <c r="T402" s="62"/>
      <c r="U402" s="62"/>
      <c r="V402" s="62"/>
      <c r="W402" s="62"/>
      <c r="X402" s="62"/>
      <c r="Y402" s="62"/>
      <c r="Z402" s="62"/>
    </row>
    <row r="403" spans="1:26">
      <c r="A403" s="264" t="s">
        <v>729</v>
      </c>
      <c r="B403" s="264"/>
      <c r="C403" s="252"/>
      <c r="D403" s="252"/>
      <c r="E403" s="252"/>
      <c r="F403" s="252"/>
      <c r="G403" s="252"/>
      <c r="H403" s="252"/>
      <c r="I403" s="252"/>
      <c r="J403" s="62"/>
      <c r="K403" s="62"/>
      <c r="L403" s="62"/>
      <c r="M403" s="62"/>
      <c r="N403" s="62"/>
      <c r="O403" s="62"/>
      <c r="P403" s="62"/>
      <c r="Q403" s="62"/>
      <c r="R403" s="62"/>
      <c r="S403" s="62"/>
      <c r="T403" s="62"/>
      <c r="U403" s="62"/>
      <c r="V403" s="62"/>
      <c r="W403" s="62"/>
      <c r="X403" s="62"/>
      <c r="Y403" s="62"/>
      <c r="Z403" s="62"/>
    </row>
    <row r="404" spans="1:26">
      <c r="A404" s="264" t="s">
        <v>730</v>
      </c>
      <c r="B404" s="264"/>
      <c r="C404" s="252"/>
      <c r="D404" s="252"/>
      <c r="E404" s="252"/>
      <c r="F404" s="252"/>
      <c r="G404" s="252"/>
      <c r="H404" s="252"/>
      <c r="I404" s="252"/>
      <c r="J404" s="62"/>
      <c r="K404" s="62"/>
      <c r="L404" s="62"/>
      <c r="M404" s="62"/>
      <c r="N404" s="62"/>
      <c r="O404" s="62"/>
      <c r="P404" s="62"/>
      <c r="Q404" s="62"/>
      <c r="R404" s="62"/>
      <c r="S404" s="62"/>
      <c r="T404" s="62"/>
      <c r="U404" s="62"/>
      <c r="V404" s="62"/>
      <c r="W404" s="62"/>
      <c r="X404" s="62"/>
      <c r="Y404" s="62"/>
      <c r="Z404" s="62"/>
    </row>
    <row r="405" spans="1:26">
      <c r="A405" s="264" t="s">
        <v>731</v>
      </c>
      <c r="B405" s="264"/>
      <c r="C405" s="252"/>
      <c r="D405" s="252"/>
      <c r="E405" s="252"/>
      <c r="F405" s="252"/>
      <c r="G405" s="252"/>
      <c r="H405" s="252"/>
      <c r="I405" s="252"/>
      <c r="J405" s="62"/>
      <c r="K405" s="62"/>
      <c r="L405" s="62"/>
      <c r="M405" s="62"/>
      <c r="N405" s="62"/>
      <c r="O405" s="62"/>
      <c r="P405" s="62"/>
      <c r="Q405" s="62"/>
      <c r="R405" s="62"/>
      <c r="S405" s="62"/>
      <c r="T405" s="62"/>
      <c r="U405" s="62"/>
      <c r="V405" s="62"/>
      <c r="W405" s="62"/>
      <c r="X405" s="62"/>
      <c r="Y405" s="62"/>
      <c r="Z405" s="62"/>
    </row>
    <row r="406" spans="1:26">
      <c r="A406" s="264" t="s">
        <v>555</v>
      </c>
      <c r="B406" s="264"/>
      <c r="C406" s="252"/>
      <c r="D406" s="252"/>
      <c r="E406" s="252"/>
      <c r="F406" s="252"/>
      <c r="G406" s="252"/>
      <c r="H406" s="252"/>
      <c r="I406" s="252"/>
      <c r="J406" s="62"/>
      <c r="K406" s="62"/>
      <c r="L406" s="62"/>
      <c r="M406" s="62"/>
      <c r="N406" s="62"/>
      <c r="O406" s="62"/>
      <c r="P406" s="62"/>
      <c r="Q406" s="62"/>
      <c r="R406" s="62"/>
      <c r="S406" s="62"/>
      <c r="T406" s="62"/>
      <c r="U406" s="62"/>
      <c r="V406" s="62"/>
      <c r="W406" s="62"/>
      <c r="X406" s="62"/>
      <c r="Y406" s="62"/>
      <c r="Z406" s="62"/>
    </row>
    <row r="407" spans="1:26">
      <c r="A407" s="264" t="s">
        <v>732</v>
      </c>
      <c r="B407" s="264"/>
      <c r="C407" s="252"/>
      <c r="D407" s="252"/>
      <c r="E407" s="252"/>
      <c r="F407" s="252"/>
      <c r="G407" s="252"/>
      <c r="H407" s="252"/>
      <c r="I407" s="252"/>
      <c r="J407" s="62"/>
      <c r="K407" s="62"/>
      <c r="L407" s="62"/>
      <c r="M407" s="62"/>
      <c r="N407" s="62"/>
      <c r="O407" s="62"/>
      <c r="P407" s="62"/>
      <c r="Q407" s="62"/>
      <c r="R407" s="62"/>
      <c r="S407" s="62"/>
      <c r="T407" s="62"/>
      <c r="U407" s="62"/>
      <c r="V407" s="62"/>
      <c r="W407" s="62"/>
      <c r="X407" s="62"/>
      <c r="Y407" s="62"/>
      <c r="Z407" s="62"/>
    </row>
    <row r="408" spans="1:26" ht="18.75">
      <c r="A408" s="266" t="s">
        <v>93</v>
      </c>
      <c r="B408" s="223"/>
      <c r="C408" s="223"/>
      <c r="D408" s="223"/>
      <c r="E408" s="223"/>
      <c r="F408" s="223"/>
      <c r="G408" s="223"/>
      <c r="H408" s="223"/>
      <c r="I408" s="223"/>
      <c r="J408" s="223"/>
      <c r="K408" s="223"/>
      <c r="L408" s="223"/>
      <c r="M408" s="223"/>
      <c r="N408" s="223"/>
      <c r="O408" s="223"/>
      <c r="P408" s="223"/>
      <c r="Q408" s="223"/>
      <c r="R408" s="223"/>
      <c r="S408" s="223"/>
      <c r="T408" s="223"/>
      <c r="U408" s="223"/>
      <c r="V408" s="223"/>
      <c r="W408" s="223"/>
      <c r="X408" s="223"/>
      <c r="Y408" s="223"/>
      <c r="Z408" s="223"/>
    </row>
    <row r="409" spans="1:26">
      <c r="A409" s="242" t="s">
        <v>2683</v>
      </c>
      <c r="B409" s="264"/>
      <c r="C409" s="252"/>
      <c r="D409" s="252"/>
      <c r="E409" s="252"/>
      <c r="F409" s="252"/>
      <c r="G409" s="252"/>
      <c r="H409" s="252"/>
      <c r="I409" s="252"/>
      <c r="J409" s="62"/>
      <c r="K409" s="62"/>
      <c r="L409" s="62"/>
      <c r="M409" s="62"/>
      <c r="N409" s="62"/>
      <c r="O409" s="62"/>
      <c r="P409" s="62"/>
      <c r="Q409" s="62"/>
      <c r="R409" s="62"/>
      <c r="S409" s="62"/>
      <c r="T409" s="62"/>
      <c r="U409" s="62"/>
      <c r="V409" s="62"/>
      <c r="W409" s="62"/>
      <c r="X409" s="62"/>
      <c r="Y409" s="62"/>
      <c r="Z409" s="62"/>
    </row>
    <row r="410" spans="1:26">
      <c r="A410" s="264" t="s">
        <v>734</v>
      </c>
      <c r="B410" s="264"/>
      <c r="C410" s="252"/>
      <c r="D410" s="252"/>
      <c r="E410" s="252"/>
      <c r="F410" s="252"/>
      <c r="G410" s="252"/>
      <c r="H410" s="252"/>
      <c r="I410" s="252"/>
      <c r="J410" s="62"/>
      <c r="K410" s="62"/>
      <c r="L410" s="62"/>
      <c r="M410" s="62"/>
      <c r="N410" s="62"/>
      <c r="O410" s="62"/>
      <c r="P410" s="62"/>
      <c r="Q410" s="62"/>
      <c r="R410" s="62"/>
      <c r="S410" s="62"/>
      <c r="T410" s="62"/>
      <c r="U410" s="62"/>
      <c r="V410" s="62"/>
      <c r="W410" s="62"/>
      <c r="X410" s="62"/>
      <c r="Y410" s="62"/>
      <c r="Z410" s="62"/>
    </row>
    <row r="411" spans="1:26">
      <c r="A411" s="264" t="s">
        <v>735</v>
      </c>
      <c r="B411" s="264"/>
      <c r="C411" s="252"/>
      <c r="D411" s="252"/>
      <c r="E411" s="252"/>
      <c r="F411" s="252"/>
      <c r="G411" s="252"/>
      <c r="H411" s="252"/>
      <c r="I411" s="252"/>
      <c r="J411" s="62"/>
      <c r="K411" s="62"/>
      <c r="L411" s="62"/>
      <c r="M411" s="62"/>
      <c r="N411" s="62"/>
      <c r="O411" s="62"/>
      <c r="P411" s="62"/>
      <c r="Q411" s="62"/>
      <c r="R411" s="62"/>
      <c r="S411" s="62"/>
      <c r="T411" s="62"/>
      <c r="U411" s="62"/>
      <c r="V411" s="62"/>
      <c r="W411" s="62"/>
      <c r="X411" s="62"/>
      <c r="Y411" s="62"/>
      <c r="Z411" s="62"/>
    </row>
    <row r="412" spans="1:26">
      <c r="A412" s="264" t="s">
        <v>736</v>
      </c>
      <c r="B412" s="264"/>
      <c r="C412" s="252"/>
      <c r="D412" s="252"/>
      <c r="E412" s="252"/>
      <c r="F412" s="252"/>
      <c r="G412" s="252"/>
      <c r="H412" s="252"/>
      <c r="I412" s="252"/>
      <c r="J412" s="62"/>
      <c r="K412" s="62"/>
      <c r="L412" s="62"/>
      <c r="M412" s="62"/>
      <c r="N412" s="62"/>
      <c r="O412" s="62"/>
      <c r="P412" s="62"/>
      <c r="Q412" s="62"/>
      <c r="R412" s="62"/>
      <c r="S412" s="62"/>
      <c r="T412" s="62"/>
      <c r="U412" s="62"/>
      <c r="V412" s="62"/>
      <c r="W412" s="62"/>
      <c r="X412" s="62"/>
      <c r="Y412" s="62"/>
      <c r="Z412" s="62"/>
    </row>
    <row r="413" spans="1:26">
      <c r="A413" s="264" t="s">
        <v>737</v>
      </c>
      <c r="B413" s="264"/>
      <c r="C413" s="252"/>
      <c r="D413" s="252"/>
      <c r="E413" s="252"/>
      <c r="F413" s="252"/>
      <c r="G413" s="252"/>
      <c r="H413" s="252"/>
      <c r="I413" s="252"/>
      <c r="J413" s="62"/>
      <c r="K413" s="62"/>
      <c r="L413" s="62"/>
      <c r="M413" s="62"/>
      <c r="N413" s="62"/>
      <c r="O413" s="62"/>
      <c r="P413" s="62"/>
      <c r="Q413" s="62"/>
      <c r="R413" s="62"/>
      <c r="S413" s="62"/>
      <c r="T413" s="62"/>
      <c r="U413" s="62"/>
      <c r="V413" s="62"/>
      <c r="W413" s="62"/>
      <c r="X413" s="62"/>
      <c r="Y413" s="62"/>
      <c r="Z413" s="62"/>
    </row>
    <row r="414" spans="1:26">
      <c r="A414" s="264" t="s">
        <v>738</v>
      </c>
      <c r="B414" s="264"/>
      <c r="C414" s="252"/>
      <c r="D414" s="252"/>
      <c r="E414" s="252"/>
      <c r="F414" s="252"/>
      <c r="G414" s="252"/>
      <c r="H414" s="252"/>
      <c r="I414" s="252"/>
      <c r="J414" s="62"/>
      <c r="K414" s="62"/>
      <c r="L414" s="62"/>
      <c r="M414" s="62"/>
      <c r="N414" s="62"/>
      <c r="O414" s="62"/>
      <c r="P414" s="62"/>
      <c r="Q414" s="62"/>
      <c r="R414" s="62"/>
      <c r="S414" s="62"/>
      <c r="T414" s="62"/>
      <c r="U414" s="62"/>
      <c r="V414" s="62"/>
      <c r="W414" s="62"/>
      <c r="X414" s="62"/>
      <c r="Y414" s="62"/>
      <c r="Z414" s="62"/>
    </row>
    <row r="415" spans="1:26">
      <c r="A415" s="249" t="s">
        <v>2684</v>
      </c>
      <c r="B415" s="264"/>
      <c r="C415" s="252"/>
      <c r="D415" s="252"/>
      <c r="E415" s="252"/>
      <c r="F415" s="252"/>
      <c r="G415" s="252"/>
      <c r="H415" s="252"/>
      <c r="I415" s="252"/>
      <c r="J415" s="62"/>
      <c r="K415" s="62"/>
      <c r="L415" s="62"/>
      <c r="M415" s="62"/>
      <c r="N415" s="62"/>
      <c r="O415" s="62"/>
      <c r="P415" s="62"/>
      <c r="Q415" s="62"/>
      <c r="R415" s="62"/>
      <c r="S415" s="62"/>
      <c r="T415" s="62"/>
      <c r="U415" s="62"/>
      <c r="V415" s="62"/>
      <c r="W415" s="62"/>
      <c r="X415" s="62"/>
      <c r="Y415" s="62"/>
      <c r="Z415" s="62"/>
    </row>
    <row r="416" spans="1:26">
      <c r="A416" s="264" t="s">
        <v>739</v>
      </c>
      <c r="B416" s="264"/>
      <c r="C416" s="252"/>
      <c r="D416" s="252"/>
      <c r="E416" s="252"/>
      <c r="F416" s="252"/>
      <c r="G416" s="252"/>
      <c r="H416" s="252"/>
      <c r="I416" s="252"/>
      <c r="J416" s="62"/>
      <c r="K416" s="62"/>
      <c r="L416" s="62"/>
      <c r="M416" s="62"/>
      <c r="N416" s="62"/>
      <c r="O416" s="62"/>
      <c r="P416" s="62"/>
      <c r="Q416" s="62"/>
      <c r="R416" s="62"/>
      <c r="S416" s="62"/>
      <c r="T416" s="62"/>
      <c r="U416" s="62"/>
      <c r="V416" s="62"/>
      <c r="W416" s="62"/>
      <c r="X416" s="62"/>
      <c r="Y416" s="62"/>
      <c r="Z416" s="62"/>
    </row>
    <row r="417" spans="1:26">
      <c r="A417" s="264" t="s">
        <v>740</v>
      </c>
      <c r="B417" s="264"/>
      <c r="C417" s="252"/>
      <c r="D417" s="252"/>
      <c r="E417" s="252"/>
      <c r="F417" s="252"/>
      <c r="G417" s="252"/>
      <c r="H417" s="252"/>
      <c r="I417" s="252"/>
      <c r="J417" s="62"/>
      <c r="K417" s="62"/>
      <c r="L417" s="62"/>
      <c r="M417" s="62"/>
      <c r="N417" s="62"/>
      <c r="O417" s="62"/>
      <c r="P417" s="62"/>
      <c r="Q417" s="62"/>
      <c r="R417" s="62"/>
      <c r="S417" s="62"/>
      <c r="T417" s="62"/>
      <c r="U417" s="62"/>
      <c r="V417" s="62"/>
      <c r="W417" s="62"/>
      <c r="X417" s="62"/>
      <c r="Y417" s="62"/>
      <c r="Z417" s="62"/>
    </row>
    <row r="418" spans="1:26">
      <c r="A418" s="264" t="s">
        <v>741</v>
      </c>
      <c r="B418" s="264"/>
      <c r="C418" s="252"/>
      <c r="D418" s="252"/>
      <c r="E418" s="252"/>
      <c r="F418" s="252"/>
      <c r="G418" s="252"/>
      <c r="H418" s="252"/>
      <c r="I418" s="252"/>
      <c r="J418" s="62"/>
      <c r="K418" s="62"/>
      <c r="L418" s="62"/>
      <c r="M418" s="62"/>
      <c r="N418" s="62"/>
      <c r="O418" s="62"/>
      <c r="P418" s="62"/>
      <c r="Q418" s="62"/>
      <c r="R418" s="62"/>
      <c r="S418" s="62"/>
      <c r="T418" s="62"/>
      <c r="U418" s="62"/>
      <c r="V418" s="62"/>
      <c r="W418" s="62"/>
      <c r="X418" s="62"/>
      <c r="Y418" s="62"/>
      <c r="Z418" s="62"/>
    </row>
    <row r="419" spans="1:26">
      <c r="A419" s="264" t="s">
        <v>742</v>
      </c>
      <c r="B419" s="264"/>
      <c r="C419" s="252"/>
      <c r="D419" s="252"/>
      <c r="E419" s="252"/>
      <c r="F419" s="252"/>
      <c r="G419" s="252"/>
      <c r="H419" s="252"/>
      <c r="I419" s="252"/>
      <c r="J419" s="62"/>
      <c r="K419" s="62"/>
      <c r="L419" s="62"/>
      <c r="M419" s="62"/>
      <c r="N419" s="62"/>
      <c r="O419" s="62"/>
      <c r="P419" s="62"/>
      <c r="Q419" s="62"/>
      <c r="R419" s="62"/>
      <c r="S419" s="62"/>
      <c r="T419" s="62"/>
      <c r="U419" s="62"/>
      <c r="V419" s="62"/>
      <c r="W419" s="62"/>
      <c r="X419" s="62"/>
      <c r="Y419" s="62"/>
      <c r="Z419" s="62"/>
    </row>
    <row r="420" spans="1:26">
      <c r="A420" s="249" t="s">
        <v>2685</v>
      </c>
      <c r="B420" s="264"/>
      <c r="C420" s="252"/>
      <c r="D420" s="252"/>
      <c r="E420" s="252"/>
      <c r="F420" s="252"/>
      <c r="G420" s="252"/>
      <c r="H420" s="252"/>
      <c r="I420" s="252"/>
      <c r="J420" s="62"/>
      <c r="K420" s="62"/>
      <c r="L420" s="62"/>
      <c r="M420" s="62"/>
      <c r="N420" s="62"/>
      <c r="O420" s="62"/>
      <c r="P420" s="62"/>
      <c r="Q420" s="62"/>
      <c r="R420" s="62"/>
      <c r="S420" s="62"/>
      <c r="T420" s="62"/>
      <c r="U420" s="62"/>
      <c r="V420" s="62"/>
      <c r="W420" s="62"/>
      <c r="X420" s="62"/>
      <c r="Y420" s="62"/>
      <c r="Z420" s="62"/>
    </row>
    <row r="421" spans="1:26">
      <c r="A421" s="264" t="s">
        <v>743</v>
      </c>
      <c r="B421" s="264"/>
      <c r="C421" s="252"/>
      <c r="D421" s="252"/>
      <c r="E421" s="252"/>
      <c r="F421" s="252"/>
      <c r="G421" s="252"/>
      <c r="H421" s="252"/>
      <c r="I421" s="252"/>
      <c r="J421" s="62"/>
      <c r="K421" s="62"/>
      <c r="L421" s="62"/>
      <c r="M421" s="62"/>
      <c r="N421" s="62"/>
      <c r="O421" s="62"/>
      <c r="P421" s="62"/>
      <c r="Q421" s="62"/>
      <c r="R421" s="62"/>
      <c r="S421" s="62"/>
      <c r="T421" s="62"/>
      <c r="U421" s="62"/>
      <c r="V421" s="62"/>
      <c r="W421" s="62"/>
      <c r="X421" s="62"/>
      <c r="Y421" s="62"/>
      <c r="Z421" s="62"/>
    </row>
    <row r="422" spans="1:26">
      <c r="A422" s="264" t="s">
        <v>744</v>
      </c>
      <c r="B422" s="264"/>
      <c r="C422" s="252"/>
      <c r="D422" s="252"/>
      <c r="E422" s="252"/>
      <c r="F422" s="252"/>
      <c r="G422" s="252"/>
      <c r="H422" s="252"/>
      <c r="I422" s="252"/>
      <c r="J422" s="62"/>
      <c r="K422" s="62"/>
      <c r="L422" s="62"/>
      <c r="M422" s="62"/>
      <c r="N422" s="62"/>
      <c r="O422" s="62"/>
      <c r="P422" s="62"/>
      <c r="Q422" s="62"/>
      <c r="R422" s="62"/>
      <c r="S422" s="62"/>
      <c r="T422" s="62"/>
      <c r="U422" s="62"/>
      <c r="V422" s="62"/>
      <c r="W422" s="62"/>
      <c r="X422" s="62"/>
      <c r="Y422" s="62"/>
      <c r="Z422" s="62"/>
    </row>
    <row r="423" spans="1:26">
      <c r="A423" s="264" t="s">
        <v>745</v>
      </c>
      <c r="B423" s="264"/>
      <c r="C423" s="252"/>
      <c r="D423" s="252"/>
      <c r="E423" s="252"/>
      <c r="F423" s="252"/>
      <c r="G423" s="252"/>
      <c r="H423" s="252"/>
      <c r="I423" s="252"/>
      <c r="J423" s="62"/>
      <c r="K423" s="62"/>
      <c r="L423" s="62"/>
      <c r="M423" s="62"/>
      <c r="N423" s="62"/>
      <c r="O423" s="62"/>
      <c r="P423" s="62"/>
      <c r="Q423" s="62"/>
      <c r="R423" s="62"/>
      <c r="S423" s="62"/>
      <c r="T423" s="62"/>
      <c r="U423" s="62"/>
      <c r="V423" s="62"/>
      <c r="W423" s="62"/>
      <c r="X423" s="62"/>
      <c r="Y423" s="62"/>
      <c r="Z423" s="62"/>
    </row>
    <row r="424" spans="1:26">
      <c r="A424" s="264" t="s">
        <v>746</v>
      </c>
      <c r="B424" s="264"/>
      <c r="C424" s="252"/>
      <c r="D424" s="252"/>
      <c r="E424" s="252"/>
      <c r="F424" s="252"/>
      <c r="G424" s="252"/>
      <c r="H424" s="252"/>
      <c r="I424" s="252"/>
      <c r="J424" s="62"/>
      <c r="K424" s="62"/>
      <c r="L424" s="62"/>
      <c r="M424" s="62"/>
      <c r="N424" s="62"/>
      <c r="O424" s="62"/>
      <c r="P424" s="62"/>
      <c r="Q424" s="62"/>
      <c r="R424" s="62"/>
      <c r="S424" s="62"/>
      <c r="T424" s="62"/>
      <c r="U424" s="62"/>
      <c r="V424" s="62"/>
      <c r="W424" s="62"/>
      <c r="X424" s="62"/>
      <c r="Y424" s="62"/>
      <c r="Z424" s="62"/>
    </row>
    <row r="425" spans="1:26">
      <c r="A425" s="264" t="s">
        <v>2686</v>
      </c>
      <c r="B425" s="264"/>
      <c r="C425" s="252"/>
      <c r="D425" s="252"/>
      <c r="E425" s="252"/>
      <c r="F425" s="252"/>
      <c r="G425" s="252"/>
      <c r="H425" s="252"/>
      <c r="I425" s="252"/>
      <c r="J425" s="62"/>
      <c r="K425" s="62"/>
      <c r="L425" s="62"/>
      <c r="M425" s="62"/>
      <c r="N425" s="62"/>
      <c r="O425" s="62"/>
      <c r="P425" s="62"/>
      <c r="Q425" s="62"/>
      <c r="R425" s="62"/>
      <c r="S425" s="62"/>
      <c r="T425" s="62"/>
      <c r="U425" s="62"/>
      <c r="V425" s="62"/>
      <c r="W425" s="62"/>
      <c r="X425" s="62"/>
      <c r="Y425" s="62"/>
      <c r="Z425" s="62"/>
    </row>
    <row r="426" spans="1:26">
      <c r="A426" s="249" t="s">
        <v>2687</v>
      </c>
      <c r="B426" s="264"/>
      <c r="C426" s="252"/>
      <c r="D426" s="252"/>
      <c r="E426" s="252"/>
      <c r="F426" s="252"/>
      <c r="G426" s="252"/>
      <c r="H426" s="252"/>
      <c r="I426" s="252"/>
      <c r="J426" s="62"/>
      <c r="K426" s="62"/>
      <c r="L426" s="62"/>
      <c r="M426" s="62"/>
      <c r="N426" s="62"/>
      <c r="O426" s="62"/>
      <c r="P426" s="62"/>
      <c r="Q426" s="62"/>
      <c r="R426" s="62"/>
      <c r="S426" s="62"/>
      <c r="T426" s="62"/>
      <c r="U426" s="62"/>
      <c r="V426" s="62"/>
      <c r="W426" s="62"/>
      <c r="X426" s="62"/>
      <c r="Y426" s="62"/>
      <c r="Z426" s="62"/>
    </row>
    <row r="427" spans="1:26">
      <c r="A427" s="264" t="s">
        <v>748</v>
      </c>
      <c r="B427" s="264"/>
      <c r="C427" s="252"/>
      <c r="D427" s="252"/>
      <c r="E427" s="252"/>
      <c r="F427" s="252"/>
      <c r="G427" s="252"/>
      <c r="H427" s="252"/>
      <c r="I427" s="252"/>
      <c r="J427" s="62"/>
      <c r="K427" s="62"/>
      <c r="L427" s="62"/>
      <c r="M427" s="62"/>
      <c r="N427" s="62"/>
      <c r="O427" s="62"/>
      <c r="P427" s="62"/>
      <c r="Q427" s="62"/>
      <c r="R427" s="62"/>
      <c r="S427" s="62"/>
      <c r="T427" s="62"/>
      <c r="U427" s="62"/>
      <c r="V427" s="62"/>
      <c r="W427" s="62"/>
      <c r="X427" s="62"/>
      <c r="Y427" s="62"/>
      <c r="Z427" s="62"/>
    </row>
    <row r="428" spans="1:26">
      <c r="A428" s="264" t="s">
        <v>749</v>
      </c>
      <c r="B428" s="264"/>
      <c r="C428" s="252"/>
      <c r="D428" s="252"/>
      <c r="E428" s="252"/>
      <c r="F428" s="252"/>
      <c r="G428" s="252"/>
      <c r="H428" s="252"/>
      <c r="I428" s="252"/>
      <c r="J428" s="62"/>
      <c r="K428" s="62"/>
      <c r="L428" s="62"/>
      <c r="M428" s="62"/>
      <c r="N428" s="62"/>
      <c r="O428" s="62"/>
      <c r="P428" s="62"/>
      <c r="Q428" s="62"/>
      <c r="R428" s="62"/>
      <c r="S428" s="62"/>
      <c r="T428" s="62"/>
      <c r="U428" s="62"/>
      <c r="V428" s="62"/>
      <c r="W428" s="62"/>
      <c r="X428" s="62"/>
      <c r="Y428" s="62"/>
      <c r="Z428" s="62"/>
    </row>
    <row r="429" spans="1:26">
      <c r="A429" s="264" t="s">
        <v>750</v>
      </c>
      <c r="B429" s="264"/>
      <c r="C429" s="252"/>
      <c r="D429" s="252"/>
      <c r="E429" s="252"/>
      <c r="F429" s="252"/>
      <c r="G429" s="252"/>
      <c r="H429" s="252"/>
      <c r="I429" s="252"/>
      <c r="J429" s="62"/>
      <c r="K429" s="62"/>
      <c r="L429" s="62"/>
      <c r="M429" s="62"/>
      <c r="N429" s="62"/>
      <c r="O429" s="62"/>
      <c r="P429" s="62"/>
      <c r="Q429" s="62"/>
      <c r="R429" s="62"/>
      <c r="S429" s="62"/>
      <c r="T429" s="62"/>
      <c r="U429" s="62"/>
      <c r="V429" s="62"/>
      <c r="W429" s="62"/>
      <c r="X429" s="62"/>
      <c r="Y429" s="62"/>
      <c r="Z429" s="62"/>
    </row>
    <row r="430" spans="1:26">
      <c r="A430" s="264" t="s">
        <v>751</v>
      </c>
      <c r="B430" s="264"/>
      <c r="C430" s="252"/>
      <c r="D430" s="252"/>
      <c r="E430" s="252"/>
      <c r="F430" s="252"/>
      <c r="G430" s="252"/>
      <c r="H430" s="252"/>
      <c r="I430" s="252"/>
      <c r="J430" s="62"/>
      <c r="K430" s="62"/>
      <c r="L430" s="62"/>
      <c r="M430" s="62"/>
      <c r="N430" s="62"/>
      <c r="O430" s="62"/>
      <c r="P430" s="62"/>
      <c r="Q430" s="62"/>
      <c r="R430" s="62"/>
      <c r="S430" s="62"/>
      <c r="T430" s="62"/>
      <c r="U430" s="62"/>
      <c r="V430" s="62"/>
      <c r="W430" s="62"/>
      <c r="X430" s="62"/>
      <c r="Y430" s="62"/>
      <c r="Z430" s="62"/>
    </row>
    <row r="431" spans="1:26">
      <c r="A431" s="264" t="s">
        <v>752</v>
      </c>
      <c r="B431" s="264"/>
      <c r="C431" s="252"/>
      <c r="D431" s="252"/>
      <c r="E431" s="252"/>
      <c r="F431" s="252"/>
      <c r="G431" s="252"/>
      <c r="H431" s="252"/>
      <c r="I431" s="252"/>
      <c r="J431" s="62"/>
      <c r="K431" s="62"/>
      <c r="L431" s="62"/>
      <c r="M431" s="62"/>
      <c r="N431" s="62"/>
      <c r="O431" s="62"/>
      <c r="P431" s="62"/>
      <c r="Q431" s="62"/>
      <c r="R431" s="62"/>
      <c r="S431" s="62"/>
      <c r="T431" s="62"/>
      <c r="U431" s="62"/>
      <c r="V431" s="62"/>
      <c r="W431" s="62"/>
      <c r="X431" s="62"/>
      <c r="Y431" s="62"/>
      <c r="Z431" s="62"/>
    </row>
    <row r="432" spans="1:26">
      <c r="A432" s="62"/>
      <c r="B432" s="62"/>
      <c r="C432" s="62"/>
      <c r="D432" s="62"/>
      <c r="E432" s="62"/>
      <c r="F432" s="62"/>
      <c r="G432" s="62"/>
      <c r="H432" s="62"/>
      <c r="I432" s="62"/>
      <c r="J432" s="62"/>
      <c r="K432" s="62"/>
      <c r="L432" s="62"/>
      <c r="M432" s="62"/>
      <c r="N432" s="62"/>
      <c r="O432" s="62"/>
      <c r="P432" s="62"/>
      <c r="Q432" s="62"/>
      <c r="R432" s="62"/>
      <c r="S432" s="62"/>
      <c r="T432" s="62"/>
      <c r="U432" s="62"/>
      <c r="V432" s="62"/>
      <c r="W432" s="62"/>
      <c r="X432" s="62"/>
      <c r="Y432" s="62"/>
      <c r="Z432" s="62"/>
    </row>
    <row r="433" spans="1:26" ht="18.75">
      <c r="A433" s="241" t="s">
        <v>2314</v>
      </c>
      <c r="B433" s="223"/>
      <c r="C433" s="223"/>
      <c r="D433" s="223"/>
      <c r="E433" s="223"/>
      <c r="F433" s="223"/>
      <c r="G433" s="223"/>
      <c r="H433" s="223"/>
      <c r="I433" s="223"/>
      <c r="J433" s="223"/>
      <c r="K433" s="223"/>
      <c r="L433" s="223"/>
      <c r="M433" s="223"/>
      <c r="N433" s="223"/>
      <c r="O433" s="223"/>
      <c r="P433" s="223"/>
      <c r="Q433" s="223"/>
      <c r="R433" s="223"/>
      <c r="S433" s="223"/>
      <c r="T433" s="223"/>
      <c r="U433" s="223"/>
      <c r="V433" s="223"/>
      <c r="W433" s="223"/>
      <c r="X433" s="223"/>
      <c r="Y433" s="223"/>
      <c r="Z433" s="223"/>
    </row>
    <row r="434" spans="1:26">
      <c r="A434" s="242" t="s">
        <v>2688</v>
      </c>
      <c r="B434" s="62"/>
      <c r="C434" s="62"/>
      <c r="D434" s="62"/>
      <c r="E434" s="62"/>
      <c r="F434" s="62"/>
      <c r="G434" s="62"/>
      <c r="H434" s="62"/>
      <c r="I434" s="62"/>
      <c r="J434" s="62"/>
      <c r="K434" s="62"/>
      <c r="L434" s="62"/>
      <c r="M434" s="62"/>
      <c r="N434" s="62"/>
      <c r="O434" s="62"/>
      <c r="P434" s="62"/>
      <c r="Q434" s="62"/>
      <c r="R434" s="62"/>
      <c r="S434" s="62"/>
      <c r="T434" s="62"/>
      <c r="U434" s="62"/>
      <c r="V434" s="62"/>
      <c r="W434" s="62"/>
      <c r="X434" s="62"/>
      <c r="Y434" s="62"/>
      <c r="Z434" s="62"/>
    </row>
    <row r="435" spans="1:26">
      <c r="A435" s="61" t="s">
        <v>2324</v>
      </c>
      <c r="B435" s="62" t="s">
        <v>2325</v>
      </c>
      <c r="C435" s="62"/>
      <c r="D435" s="62"/>
      <c r="E435" s="62"/>
      <c r="F435" s="62"/>
      <c r="G435" s="62"/>
      <c r="H435" s="62"/>
      <c r="I435" s="62"/>
      <c r="J435" s="62"/>
      <c r="K435" s="62"/>
      <c r="L435" s="62"/>
      <c r="M435" s="62"/>
      <c r="N435" s="62"/>
      <c r="O435" s="62"/>
      <c r="P435" s="62"/>
      <c r="Q435" s="62"/>
      <c r="R435" s="62"/>
      <c r="S435" s="62"/>
      <c r="T435" s="62"/>
      <c r="U435" s="62"/>
      <c r="V435" s="62"/>
      <c r="W435" s="62"/>
      <c r="X435" s="62"/>
      <c r="Y435" s="62"/>
      <c r="Z435" s="62"/>
    </row>
    <row r="436" spans="1:26">
      <c r="A436" s="61" t="s">
        <v>2324</v>
      </c>
      <c r="B436" s="62" t="s">
        <v>2326</v>
      </c>
      <c r="C436" s="62"/>
      <c r="D436" s="62"/>
      <c r="E436" s="62"/>
      <c r="F436" s="62"/>
      <c r="G436" s="62"/>
      <c r="H436" s="62"/>
      <c r="I436" s="62"/>
      <c r="J436" s="62"/>
      <c r="K436" s="62"/>
      <c r="L436" s="62"/>
      <c r="M436" s="62"/>
      <c r="N436" s="62"/>
      <c r="O436" s="62"/>
      <c r="P436" s="62"/>
      <c r="Q436" s="62"/>
      <c r="R436" s="62"/>
      <c r="S436" s="62"/>
      <c r="T436" s="62"/>
      <c r="U436" s="62"/>
      <c r="V436" s="62"/>
      <c r="W436" s="62"/>
      <c r="X436" s="62"/>
      <c r="Y436" s="62"/>
      <c r="Z436" s="62"/>
    </row>
    <row r="437" spans="1:26">
      <c r="A437" s="61" t="s">
        <v>2328</v>
      </c>
      <c r="B437" s="62" t="s">
        <v>2329</v>
      </c>
      <c r="C437" s="62"/>
      <c r="D437" s="62"/>
      <c r="E437" s="62"/>
      <c r="F437" s="62"/>
      <c r="G437" s="62"/>
      <c r="H437" s="62"/>
      <c r="I437" s="62"/>
      <c r="J437" s="62"/>
      <c r="K437" s="62"/>
      <c r="L437" s="62"/>
      <c r="M437" s="62"/>
      <c r="N437" s="62"/>
      <c r="O437" s="62"/>
      <c r="P437" s="62"/>
      <c r="Q437" s="62"/>
      <c r="R437" s="62"/>
      <c r="S437" s="62"/>
      <c r="T437" s="62"/>
      <c r="U437" s="62"/>
      <c r="V437" s="62"/>
      <c r="W437" s="62"/>
      <c r="X437" s="62"/>
      <c r="Y437" s="62"/>
      <c r="Z437" s="62"/>
    </row>
    <row r="438" spans="1:26">
      <c r="A438" s="177" t="str">
        <f>HYPERLINK("https://leetcode.com/problems/russian-doll-envelopes/","Russian doll envelopes")</f>
        <v>Russian doll envelopes</v>
      </c>
      <c r="B438" s="62" t="s">
        <v>2331</v>
      </c>
      <c r="C438" s="62"/>
      <c r="D438" s="62"/>
      <c r="E438" s="62"/>
      <c r="F438" s="62"/>
      <c r="G438" s="62"/>
      <c r="H438" s="62"/>
      <c r="I438" s="62"/>
      <c r="J438" s="62"/>
      <c r="K438" s="62"/>
      <c r="L438" s="62"/>
      <c r="M438" s="62"/>
      <c r="N438" s="62"/>
      <c r="O438" s="62"/>
      <c r="P438" s="62"/>
      <c r="Q438" s="62"/>
      <c r="R438" s="62"/>
      <c r="S438" s="62"/>
      <c r="T438" s="62"/>
      <c r="U438" s="62"/>
      <c r="V438" s="62"/>
      <c r="W438" s="62"/>
      <c r="X438" s="62"/>
      <c r="Y438" s="62"/>
      <c r="Z438" s="62"/>
    </row>
    <row r="439" spans="1:26">
      <c r="A439" s="253" t="s">
        <v>2333</v>
      </c>
      <c r="B439" s="62" t="s">
        <v>2334</v>
      </c>
      <c r="C439" s="62"/>
      <c r="D439" s="62"/>
      <c r="E439" s="62"/>
      <c r="F439" s="62"/>
      <c r="G439" s="62"/>
      <c r="H439" s="62"/>
      <c r="I439" s="62"/>
      <c r="J439" s="62"/>
      <c r="K439" s="62"/>
      <c r="L439" s="62"/>
      <c r="M439" s="62"/>
      <c r="N439" s="62"/>
      <c r="O439" s="62"/>
      <c r="P439" s="62"/>
      <c r="Q439" s="62"/>
      <c r="R439" s="62"/>
      <c r="S439" s="62"/>
      <c r="T439" s="62"/>
      <c r="U439" s="62"/>
      <c r="V439" s="62"/>
      <c r="W439" s="62"/>
      <c r="X439" s="62"/>
      <c r="Y439" s="62"/>
      <c r="Z439" s="62"/>
    </row>
    <row r="440" spans="1:26">
      <c r="A440" s="94" t="s">
        <v>2689</v>
      </c>
      <c r="B440" s="62" t="s">
        <v>2690</v>
      </c>
      <c r="C440" s="62"/>
      <c r="D440" s="62"/>
      <c r="E440" s="62"/>
      <c r="F440" s="62"/>
      <c r="G440" s="62"/>
      <c r="H440" s="62"/>
      <c r="I440" s="62"/>
      <c r="J440" s="62"/>
      <c r="K440" s="62"/>
      <c r="L440" s="62"/>
      <c r="M440" s="62"/>
      <c r="N440" s="62"/>
      <c r="O440" s="62"/>
      <c r="P440" s="62"/>
      <c r="Q440" s="62"/>
      <c r="R440" s="62"/>
      <c r="S440" s="62"/>
      <c r="T440" s="62"/>
      <c r="U440" s="62"/>
      <c r="V440" s="62"/>
      <c r="W440" s="62"/>
      <c r="X440" s="62"/>
      <c r="Y440" s="62"/>
      <c r="Z440" s="62"/>
    </row>
    <row r="441" spans="1:26">
      <c r="A441" s="61" t="s">
        <v>2336</v>
      </c>
      <c r="B441" s="62" t="s">
        <v>2337</v>
      </c>
      <c r="C441" s="62"/>
      <c r="D441" s="62"/>
      <c r="E441" s="62"/>
      <c r="F441" s="62"/>
      <c r="G441" s="62"/>
      <c r="H441" s="62"/>
      <c r="I441" s="62"/>
      <c r="J441" s="62"/>
      <c r="K441" s="62"/>
      <c r="L441" s="62"/>
      <c r="M441" s="62"/>
      <c r="N441" s="62"/>
      <c r="O441" s="62"/>
      <c r="P441" s="62"/>
      <c r="Q441" s="62"/>
      <c r="R441" s="62"/>
      <c r="S441" s="62"/>
      <c r="T441" s="62"/>
      <c r="U441" s="62"/>
      <c r="V441" s="62"/>
      <c r="W441" s="62"/>
      <c r="X441" s="62"/>
      <c r="Y441" s="62"/>
      <c r="Z441" s="62"/>
    </row>
    <row r="442" spans="1:26">
      <c r="A442" s="249" t="s">
        <v>2691</v>
      </c>
      <c r="B442" s="62"/>
      <c r="C442" s="62"/>
      <c r="D442" s="62"/>
      <c r="E442" s="62"/>
      <c r="F442" s="62"/>
      <c r="G442" s="62"/>
      <c r="H442" s="62"/>
      <c r="I442" s="62"/>
      <c r="J442" s="62"/>
      <c r="K442" s="62"/>
      <c r="L442" s="62"/>
      <c r="M442" s="62"/>
      <c r="N442" s="62"/>
      <c r="O442" s="62"/>
      <c r="P442" s="62"/>
      <c r="Q442" s="62"/>
      <c r="R442" s="62"/>
      <c r="S442" s="62"/>
      <c r="T442" s="62"/>
      <c r="U442" s="62"/>
      <c r="V442" s="62"/>
      <c r="W442" s="62"/>
      <c r="X442" s="62"/>
      <c r="Y442" s="62"/>
      <c r="Z442" s="62"/>
    </row>
    <row r="443" spans="1:26">
      <c r="A443" s="253" t="s">
        <v>2351</v>
      </c>
      <c r="B443" s="62" t="s">
        <v>2351</v>
      </c>
      <c r="C443" s="62"/>
      <c r="D443" s="62"/>
      <c r="E443" s="62"/>
      <c r="F443" s="62"/>
      <c r="G443" s="62"/>
      <c r="H443" s="62"/>
      <c r="I443" s="62"/>
      <c r="J443" s="62"/>
      <c r="K443" s="62"/>
      <c r="L443" s="62"/>
      <c r="M443" s="62"/>
      <c r="N443" s="62"/>
      <c r="O443" s="62"/>
      <c r="P443" s="62"/>
      <c r="Q443" s="62"/>
      <c r="R443" s="62"/>
      <c r="S443" s="62"/>
      <c r="T443" s="62"/>
      <c r="U443" s="62"/>
      <c r="V443" s="62"/>
      <c r="W443" s="62"/>
      <c r="X443" s="62"/>
      <c r="Y443" s="62"/>
      <c r="Z443" s="62"/>
    </row>
    <row r="444" spans="1:26">
      <c r="A444" s="253" t="s">
        <v>2353</v>
      </c>
      <c r="B444" s="62" t="s">
        <v>2353</v>
      </c>
      <c r="C444" s="62"/>
      <c r="D444" s="62"/>
      <c r="E444" s="62"/>
      <c r="F444" s="62"/>
      <c r="G444" s="62"/>
      <c r="H444" s="62"/>
      <c r="I444" s="62"/>
      <c r="J444" s="62"/>
      <c r="K444" s="62"/>
      <c r="L444" s="62"/>
      <c r="M444" s="62"/>
      <c r="N444" s="62"/>
      <c r="O444" s="62"/>
      <c r="P444" s="62"/>
      <c r="Q444" s="62"/>
      <c r="R444" s="62"/>
      <c r="S444" s="62"/>
      <c r="T444" s="62"/>
      <c r="U444" s="62"/>
      <c r="V444" s="62"/>
      <c r="W444" s="62"/>
      <c r="X444" s="62"/>
      <c r="Y444" s="62"/>
      <c r="Z444" s="62"/>
    </row>
    <row r="445" spans="1:26">
      <c r="A445" s="253" t="s">
        <v>2354</v>
      </c>
      <c r="B445" s="62" t="s">
        <v>2354</v>
      </c>
      <c r="C445" s="62"/>
      <c r="D445" s="62"/>
      <c r="E445" s="62"/>
      <c r="F445" s="62"/>
      <c r="G445" s="62"/>
      <c r="H445" s="62"/>
      <c r="I445" s="62"/>
      <c r="J445" s="62"/>
      <c r="K445" s="62"/>
      <c r="L445" s="62"/>
      <c r="M445" s="62"/>
      <c r="N445" s="62"/>
      <c r="O445" s="62"/>
      <c r="P445" s="62"/>
      <c r="Q445" s="62"/>
      <c r="R445" s="62"/>
      <c r="S445" s="62"/>
      <c r="T445" s="62"/>
      <c r="U445" s="62"/>
      <c r="V445" s="62"/>
      <c r="W445" s="62"/>
      <c r="X445" s="62"/>
      <c r="Y445" s="62"/>
      <c r="Z445" s="62"/>
    </row>
    <row r="446" spans="1:26">
      <c r="A446" s="94" t="s">
        <v>2356</v>
      </c>
      <c r="B446" s="62" t="s">
        <v>2357</v>
      </c>
      <c r="C446" s="62"/>
      <c r="D446" s="62"/>
      <c r="E446" s="62"/>
      <c r="F446" s="62"/>
      <c r="G446" s="62"/>
      <c r="H446" s="62"/>
      <c r="I446" s="62"/>
      <c r="J446" s="62"/>
      <c r="K446" s="62"/>
      <c r="L446" s="62"/>
      <c r="M446" s="62"/>
      <c r="N446" s="62"/>
      <c r="O446" s="62"/>
      <c r="P446" s="62"/>
      <c r="Q446" s="62"/>
      <c r="R446" s="62"/>
      <c r="S446" s="62"/>
      <c r="T446" s="62"/>
      <c r="U446" s="62"/>
      <c r="V446" s="62"/>
      <c r="W446" s="62"/>
      <c r="X446" s="62"/>
      <c r="Y446" s="62"/>
      <c r="Z446" s="62"/>
    </row>
    <row r="447" spans="1:26">
      <c r="A447" s="94" t="s">
        <v>2359</v>
      </c>
      <c r="B447" s="62"/>
      <c r="C447" s="62"/>
      <c r="D447" s="62"/>
      <c r="E447" s="62"/>
      <c r="F447" s="62"/>
      <c r="G447" s="62"/>
      <c r="H447" s="62"/>
      <c r="I447" s="62"/>
      <c r="J447" s="62"/>
      <c r="K447" s="62"/>
      <c r="L447" s="62"/>
      <c r="M447" s="62"/>
      <c r="N447" s="62"/>
      <c r="O447" s="62"/>
      <c r="P447" s="62"/>
      <c r="Q447" s="62"/>
      <c r="R447" s="62"/>
      <c r="S447" s="62"/>
      <c r="T447" s="62"/>
      <c r="U447" s="62"/>
      <c r="V447" s="62"/>
      <c r="W447" s="62"/>
      <c r="X447" s="62"/>
      <c r="Y447" s="62"/>
      <c r="Z447" s="62"/>
    </row>
    <row r="448" spans="1:26">
      <c r="A448" s="94" t="s">
        <v>2361</v>
      </c>
      <c r="B448" s="62"/>
      <c r="C448" s="62"/>
      <c r="D448" s="62"/>
      <c r="E448" s="62"/>
      <c r="F448" s="62"/>
      <c r="G448" s="62"/>
      <c r="H448" s="62"/>
      <c r="I448" s="62"/>
      <c r="J448" s="62"/>
      <c r="K448" s="62"/>
      <c r="L448" s="62"/>
      <c r="M448" s="62"/>
      <c r="N448" s="62"/>
      <c r="O448" s="62"/>
      <c r="P448" s="62"/>
      <c r="Q448" s="62"/>
      <c r="R448" s="62"/>
      <c r="S448" s="62"/>
      <c r="T448" s="62"/>
      <c r="U448" s="62"/>
      <c r="V448" s="62"/>
      <c r="W448" s="62"/>
      <c r="X448" s="62"/>
      <c r="Y448" s="62"/>
      <c r="Z448" s="62"/>
    </row>
    <row r="449" spans="1:26">
      <c r="A449" s="180" t="s">
        <v>2362</v>
      </c>
      <c r="B449" s="62" t="s">
        <v>2363</v>
      </c>
      <c r="C449" s="62"/>
      <c r="D449" s="62"/>
      <c r="E449" s="62"/>
      <c r="F449" s="62"/>
      <c r="G449" s="62"/>
      <c r="H449" s="62"/>
      <c r="I449" s="62"/>
      <c r="J449" s="62"/>
      <c r="K449" s="62"/>
      <c r="L449" s="62"/>
      <c r="M449" s="62"/>
      <c r="N449" s="62"/>
      <c r="O449" s="62"/>
      <c r="P449" s="62"/>
      <c r="Q449" s="62"/>
      <c r="R449" s="62"/>
      <c r="S449" s="62"/>
      <c r="T449" s="62"/>
      <c r="U449" s="62"/>
      <c r="V449" s="62"/>
      <c r="W449" s="62"/>
      <c r="X449" s="62"/>
      <c r="Y449" s="62"/>
      <c r="Z449" s="62"/>
    </row>
    <row r="450" spans="1:26">
      <c r="A450" s="180" t="s">
        <v>2692</v>
      </c>
      <c r="B450" s="71"/>
      <c r="C450" s="71"/>
      <c r="D450" s="62"/>
      <c r="E450" s="62"/>
      <c r="F450" s="62"/>
      <c r="G450" s="62"/>
      <c r="H450" s="62"/>
      <c r="I450" s="62"/>
      <c r="J450" s="62"/>
      <c r="K450" s="62"/>
      <c r="L450" s="62"/>
      <c r="M450" s="62"/>
      <c r="N450" s="62"/>
      <c r="O450" s="62"/>
      <c r="P450" s="62"/>
      <c r="Q450" s="62"/>
      <c r="R450" s="62"/>
      <c r="S450" s="62"/>
      <c r="T450" s="62"/>
      <c r="U450" s="62"/>
      <c r="V450" s="62"/>
      <c r="W450" s="62"/>
      <c r="X450" s="62"/>
      <c r="Y450" s="62"/>
      <c r="Z450" s="62"/>
    </row>
    <row r="451" spans="1:26">
      <c r="A451" s="177" t="s">
        <v>2318</v>
      </c>
      <c r="B451" s="62" t="s">
        <v>2319</v>
      </c>
      <c r="C451" s="62"/>
      <c r="D451" s="62"/>
      <c r="E451" s="62"/>
      <c r="F451" s="62"/>
      <c r="G451" s="62"/>
      <c r="H451" s="62"/>
      <c r="I451" s="62"/>
      <c r="J451" s="62"/>
      <c r="K451" s="62"/>
      <c r="L451" s="62"/>
      <c r="M451" s="62"/>
      <c r="N451" s="62"/>
      <c r="O451" s="62"/>
      <c r="P451" s="62"/>
      <c r="Q451" s="62"/>
      <c r="R451" s="62"/>
      <c r="S451" s="62"/>
      <c r="T451" s="62"/>
      <c r="U451" s="62"/>
      <c r="V451" s="62"/>
      <c r="W451" s="62"/>
      <c r="X451" s="62"/>
      <c r="Y451" s="62"/>
      <c r="Z451" s="62"/>
    </row>
    <row r="452" spans="1:26">
      <c r="A452" s="180" t="s">
        <v>2390</v>
      </c>
      <c r="B452" s="62" t="s">
        <v>2390</v>
      </c>
      <c r="C452" s="62"/>
      <c r="D452" s="62"/>
      <c r="E452" s="62"/>
      <c r="F452" s="62"/>
      <c r="G452" s="62"/>
      <c r="H452" s="62"/>
      <c r="I452" s="62"/>
      <c r="J452" s="62"/>
      <c r="K452" s="62"/>
      <c r="L452" s="62"/>
      <c r="M452" s="62"/>
      <c r="N452" s="62"/>
      <c r="O452" s="62"/>
      <c r="P452" s="62"/>
      <c r="Q452" s="62"/>
      <c r="R452" s="62"/>
      <c r="S452" s="62"/>
      <c r="T452" s="62"/>
      <c r="U452" s="62"/>
      <c r="V452" s="62"/>
      <c r="W452" s="62"/>
      <c r="X452" s="62"/>
      <c r="Y452" s="62"/>
      <c r="Z452" s="62"/>
    </row>
    <row r="453" spans="1:26">
      <c r="A453" s="249" t="s">
        <v>2693</v>
      </c>
      <c r="B453" s="62"/>
      <c r="C453" s="62"/>
      <c r="D453" s="62"/>
      <c r="E453" s="62"/>
      <c r="F453" s="62"/>
      <c r="G453" s="62"/>
      <c r="H453" s="62"/>
      <c r="I453" s="62"/>
      <c r="J453" s="62"/>
      <c r="K453" s="62"/>
      <c r="L453" s="62"/>
      <c r="M453" s="62"/>
      <c r="N453" s="62"/>
      <c r="O453" s="62"/>
      <c r="P453" s="62"/>
      <c r="Q453" s="62"/>
      <c r="R453" s="62"/>
      <c r="S453" s="62"/>
      <c r="T453" s="62"/>
      <c r="U453" s="62"/>
      <c r="V453" s="62"/>
      <c r="W453" s="62"/>
      <c r="X453" s="62"/>
      <c r="Y453" s="62"/>
      <c r="Z453" s="62"/>
    </row>
    <row r="454" spans="1:26">
      <c r="A454" s="94" t="s">
        <v>2694</v>
      </c>
      <c r="B454" s="62"/>
      <c r="C454" s="62"/>
      <c r="D454" s="62"/>
      <c r="E454" s="62"/>
      <c r="F454" s="62"/>
      <c r="G454" s="62"/>
      <c r="H454" s="62"/>
      <c r="I454" s="62"/>
      <c r="J454" s="62"/>
      <c r="K454" s="62"/>
      <c r="L454" s="62"/>
      <c r="M454" s="62"/>
      <c r="N454" s="62"/>
      <c r="O454" s="62"/>
      <c r="P454" s="62"/>
      <c r="Q454" s="62"/>
      <c r="R454" s="62"/>
      <c r="S454" s="62"/>
      <c r="T454" s="62"/>
      <c r="U454" s="62"/>
      <c r="V454" s="62"/>
      <c r="W454" s="62"/>
      <c r="X454" s="62"/>
      <c r="Y454" s="62"/>
      <c r="Z454" s="62"/>
    </row>
    <row r="455" spans="1:26">
      <c r="A455" s="177" t="str">
        <f>HYPERLINK("https://leetcode.com/problems/best-time-to-buy-and-sell-stock/","best time to buy and sell stock")</f>
        <v>best time to buy and sell stock</v>
      </c>
      <c r="B455" s="71" t="s">
        <v>2342</v>
      </c>
      <c r="C455" s="71"/>
      <c r="D455" s="62"/>
      <c r="E455" s="62"/>
      <c r="F455" s="62"/>
      <c r="G455" s="62"/>
      <c r="H455" s="62"/>
      <c r="I455" s="62"/>
      <c r="J455" s="62"/>
      <c r="K455" s="62"/>
      <c r="L455" s="62"/>
      <c r="M455" s="62"/>
      <c r="N455" s="62"/>
      <c r="O455" s="62"/>
      <c r="P455" s="62"/>
      <c r="Q455" s="62"/>
      <c r="R455" s="62"/>
      <c r="S455" s="62"/>
      <c r="T455" s="62"/>
      <c r="U455" s="62"/>
      <c r="V455" s="62"/>
      <c r="W455" s="62"/>
      <c r="X455" s="62"/>
      <c r="Y455" s="62"/>
      <c r="Z455" s="62"/>
    </row>
    <row r="456" spans="1:26">
      <c r="A456" s="177" t="str">
        <f>HYPERLINK("https://leetcode.com/problems/best-time-to-buy-and-sell-stock-ii/","best time to buy and sell 2")</f>
        <v>best time to buy and sell 2</v>
      </c>
      <c r="B456" s="71" t="s">
        <v>2343</v>
      </c>
      <c r="C456" s="71"/>
      <c r="D456" s="62"/>
      <c r="E456" s="62"/>
      <c r="F456" s="62"/>
      <c r="G456" s="62"/>
      <c r="H456" s="62"/>
      <c r="I456" s="62"/>
      <c r="J456" s="62"/>
      <c r="K456" s="62"/>
      <c r="L456" s="62"/>
      <c r="M456" s="62"/>
      <c r="N456" s="62"/>
      <c r="O456" s="62"/>
      <c r="P456" s="62"/>
      <c r="Q456" s="62"/>
      <c r="R456" s="62"/>
      <c r="S456" s="62"/>
      <c r="T456" s="62"/>
      <c r="U456" s="62"/>
      <c r="V456" s="62"/>
      <c r="W456" s="62"/>
      <c r="X456" s="62"/>
      <c r="Y456" s="62"/>
      <c r="Z456" s="62"/>
    </row>
    <row r="457" spans="1:26">
      <c r="A457" s="253" t="s">
        <v>2695</v>
      </c>
      <c r="B457" s="62" t="s">
        <v>2696</v>
      </c>
      <c r="C457" s="62"/>
      <c r="D457" s="62"/>
      <c r="E457" s="62"/>
      <c r="F457" s="62"/>
      <c r="G457" s="62"/>
      <c r="H457" s="62"/>
      <c r="I457" s="62"/>
      <c r="J457" s="62"/>
      <c r="K457" s="62"/>
      <c r="L457" s="62"/>
      <c r="M457" s="62"/>
      <c r="N457" s="62"/>
      <c r="O457" s="62"/>
      <c r="P457" s="62"/>
      <c r="Q457" s="62"/>
      <c r="R457" s="62"/>
      <c r="S457" s="62"/>
      <c r="T457" s="62"/>
      <c r="U457" s="62"/>
      <c r="V457" s="62"/>
      <c r="W457" s="62"/>
      <c r="X457" s="62"/>
      <c r="Y457" s="62"/>
      <c r="Z457" s="62"/>
    </row>
    <row r="458" spans="1:26">
      <c r="A458" s="177" t="str">
        <f>HYPERLINK("https://leetcode.com/problems/best-time-to-buy-and-sell-stock-with-cooldown/","best time to buy and sell with cool down")</f>
        <v>best time to buy and sell with cool down</v>
      </c>
      <c r="B458" s="62" t="s">
        <v>2344</v>
      </c>
      <c r="C458" s="62"/>
      <c r="D458" s="62"/>
      <c r="E458" s="62"/>
      <c r="F458" s="62"/>
      <c r="G458" s="62"/>
      <c r="H458" s="62"/>
      <c r="I458" s="62"/>
      <c r="J458" s="62"/>
      <c r="K458" s="62"/>
      <c r="L458" s="62"/>
      <c r="M458" s="62"/>
      <c r="N458" s="62"/>
      <c r="O458" s="62"/>
      <c r="P458" s="62"/>
      <c r="Q458" s="62"/>
      <c r="R458" s="62"/>
      <c r="S458" s="62"/>
      <c r="T458" s="62"/>
      <c r="U458" s="62"/>
      <c r="V458" s="62"/>
      <c r="W458" s="62"/>
      <c r="X458" s="62"/>
      <c r="Y458" s="62"/>
      <c r="Z458" s="62"/>
    </row>
    <row r="459" spans="1:26">
      <c r="A459" s="177" t="str">
        <f>HYPERLINK("https://leetcode.com/problems/best-time-to-buy-and-sell-stock-iii/","best time to buy and sell 3")</f>
        <v>best time to buy and sell 3</v>
      </c>
      <c r="B459" s="71" t="s">
        <v>2347</v>
      </c>
      <c r="C459" s="71"/>
      <c r="D459" s="62"/>
      <c r="E459" s="62"/>
      <c r="F459" s="62"/>
      <c r="G459" s="62"/>
      <c r="H459" s="62"/>
      <c r="I459" s="62"/>
      <c r="J459" s="62"/>
      <c r="K459" s="62"/>
      <c r="L459" s="62"/>
      <c r="M459" s="62"/>
      <c r="N459" s="62"/>
      <c r="O459" s="62"/>
      <c r="P459" s="62"/>
      <c r="Q459" s="62"/>
      <c r="R459" s="62"/>
      <c r="S459" s="62"/>
      <c r="T459" s="62"/>
      <c r="U459" s="62"/>
      <c r="V459" s="62"/>
      <c r="W459" s="62"/>
      <c r="X459" s="62"/>
      <c r="Y459" s="62"/>
      <c r="Z459" s="62"/>
    </row>
    <row r="460" spans="1:26">
      <c r="A460" s="177" t="str">
        <f>HYPERLINK("https://leetcode.com/problems/best-time-to-buy-and-sell-stock-iv/","best time to but and sell 4")</f>
        <v>best time to but and sell 4</v>
      </c>
      <c r="B460" s="62" t="s">
        <v>2348</v>
      </c>
      <c r="C460" s="62"/>
      <c r="D460" s="62"/>
      <c r="E460" s="62"/>
      <c r="F460" s="62"/>
      <c r="G460" s="62"/>
      <c r="H460" s="62"/>
      <c r="I460" s="62"/>
      <c r="J460" s="62"/>
      <c r="K460" s="62"/>
      <c r="L460" s="62"/>
      <c r="M460" s="62"/>
      <c r="N460" s="62"/>
      <c r="O460" s="62"/>
      <c r="P460" s="62"/>
      <c r="Q460" s="62"/>
      <c r="R460" s="62"/>
      <c r="S460" s="62"/>
      <c r="T460" s="62"/>
      <c r="U460" s="62"/>
      <c r="V460" s="62"/>
      <c r="W460" s="62"/>
      <c r="X460" s="62"/>
      <c r="Y460" s="62"/>
      <c r="Z460" s="62"/>
    </row>
    <row r="461" spans="1:26">
      <c r="A461" s="180" t="s">
        <v>2407</v>
      </c>
      <c r="B461" s="71" t="s">
        <v>2408</v>
      </c>
      <c r="C461" s="71"/>
      <c r="D461" s="62"/>
      <c r="E461" s="62"/>
      <c r="F461" s="62"/>
      <c r="G461" s="62"/>
      <c r="H461" s="62"/>
      <c r="I461" s="62"/>
      <c r="J461" s="62"/>
      <c r="K461" s="62"/>
      <c r="L461" s="62"/>
      <c r="M461" s="62"/>
      <c r="N461" s="62"/>
      <c r="O461" s="62"/>
      <c r="P461" s="62"/>
      <c r="Q461" s="62"/>
      <c r="R461" s="62"/>
      <c r="S461" s="62"/>
      <c r="T461" s="62"/>
      <c r="U461" s="62"/>
      <c r="V461" s="62"/>
      <c r="W461" s="62"/>
      <c r="X461" s="62"/>
      <c r="Y461" s="62"/>
      <c r="Z461" s="62"/>
    </row>
    <row r="462" spans="1:26">
      <c r="A462" s="249" t="s">
        <v>2697</v>
      </c>
      <c r="B462" s="62"/>
      <c r="C462" s="62"/>
      <c r="D462" s="62"/>
      <c r="E462" s="62"/>
      <c r="F462" s="62"/>
      <c r="G462" s="62"/>
      <c r="H462" s="62"/>
      <c r="I462" s="62"/>
      <c r="J462" s="62"/>
      <c r="K462" s="62"/>
      <c r="L462" s="62"/>
      <c r="M462" s="62"/>
      <c r="N462" s="62"/>
      <c r="O462" s="62"/>
      <c r="P462" s="62"/>
      <c r="Q462" s="62"/>
      <c r="R462" s="62"/>
      <c r="S462" s="62"/>
      <c r="T462" s="62"/>
      <c r="U462" s="62"/>
      <c r="V462" s="62"/>
      <c r="W462" s="62"/>
      <c r="X462" s="62"/>
      <c r="Y462" s="62"/>
      <c r="Z462" s="62"/>
    </row>
    <row r="463" spans="1:26">
      <c r="A463" s="88" t="str">
        <f>HYPERLINK("https://leetcode.com/problems/burst-balloons/","burst balloons")</f>
        <v>burst balloons</v>
      </c>
      <c r="B463" s="71" t="s">
        <v>2364</v>
      </c>
      <c r="C463" s="71"/>
      <c r="D463" s="62"/>
      <c r="E463" s="62"/>
      <c r="F463" s="62"/>
      <c r="G463" s="62"/>
      <c r="H463" s="62"/>
      <c r="I463" s="62"/>
      <c r="J463" s="62"/>
      <c r="K463" s="62"/>
      <c r="L463" s="62"/>
      <c r="M463" s="62"/>
      <c r="N463" s="62"/>
      <c r="O463" s="62"/>
      <c r="P463" s="62"/>
      <c r="Q463" s="62"/>
      <c r="R463" s="62"/>
      <c r="S463" s="62"/>
      <c r="T463" s="62"/>
      <c r="U463" s="62"/>
      <c r="V463" s="62"/>
      <c r="W463" s="62"/>
      <c r="X463" s="62"/>
      <c r="Y463" s="62"/>
      <c r="Z463" s="62"/>
    </row>
    <row r="464" spans="1:26">
      <c r="A464" s="88" t="s">
        <v>2698</v>
      </c>
      <c r="B464" s="71" t="s">
        <v>2699</v>
      </c>
      <c r="C464" s="71"/>
      <c r="D464" s="62"/>
      <c r="E464" s="62"/>
      <c r="F464" s="62"/>
      <c r="G464" s="62"/>
      <c r="H464" s="62"/>
      <c r="I464" s="62"/>
      <c r="J464" s="62"/>
      <c r="K464" s="62"/>
      <c r="L464" s="62"/>
      <c r="M464" s="62"/>
      <c r="N464" s="62"/>
      <c r="O464" s="62"/>
      <c r="P464" s="62"/>
      <c r="Q464" s="62"/>
      <c r="R464" s="62"/>
      <c r="S464" s="62"/>
      <c r="T464" s="62"/>
      <c r="U464" s="62"/>
      <c r="V464" s="62"/>
      <c r="W464" s="62"/>
      <c r="X464" s="62"/>
      <c r="Y464" s="62"/>
      <c r="Z464" s="62"/>
    </row>
    <row r="465" spans="1:26">
      <c r="A465" s="180" t="s">
        <v>2366</v>
      </c>
      <c r="B465" s="71" t="s">
        <v>2366</v>
      </c>
      <c r="C465" s="71"/>
      <c r="D465" s="62"/>
      <c r="E465" s="62"/>
      <c r="F465" s="62"/>
      <c r="G465" s="62"/>
      <c r="H465" s="62"/>
      <c r="I465" s="62"/>
      <c r="J465" s="62"/>
      <c r="K465" s="62"/>
      <c r="L465" s="62"/>
      <c r="M465" s="62"/>
      <c r="N465" s="62"/>
      <c r="O465" s="62"/>
      <c r="P465" s="62"/>
      <c r="Q465" s="62"/>
      <c r="R465" s="62"/>
      <c r="S465" s="62"/>
      <c r="T465" s="62"/>
      <c r="U465" s="62"/>
      <c r="V465" s="62"/>
      <c r="W465" s="62"/>
      <c r="X465" s="62"/>
      <c r="Y465" s="62"/>
      <c r="Z465" s="62"/>
    </row>
    <row r="466" spans="1:26">
      <c r="A466" s="180" t="s">
        <v>2368</v>
      </c>
      <c r="B466" s="71" t="s">
        <v>2369</v>
      </c>
      <c r="C466" s="71"/>
      <c r="D466" s="62"/>
      <c r="E466" s="62"/>
      <c r="F466" s="62"/>
      <c r="G466" s="62"/>
      <c r="H466" s="62"/>
      <c r="I466" s="62"/>
      <c r="J466" s="62"/>
      <c r="K466" s="62"/>
      <c r="L466" s="62"/>
      <c r="M466" s="62"/>
      <c r="N466" s="62"/>
      <c r="O466" s="62"/>
      <c r="P466" s="62"/>
      <c r="Q466" s="62"/>
      <c r="R466" s="62"/>
      <c r="S466" s="62"/>
      <c r="T466" s="62"/>
      <c r="U466" s="62"/>
      <c r="V466" s="62"/>
      <c r="W466" s="62"/>
      <c r="X466" s="62"/>
      <c r="Y466" s="62"/>
      <c r="Z466" s="62"/>
    </row>
    <row r="467" spans="1:26">
      <c r="A467" s="88" t="str">
        <f>HYPERLINK("https://leetcode.com/problems/minimum-score-triangulation-of-polygon/","Minimum score triangulation")</f>
        <v>Minimum score triangulation</v>
      </c>
      <c r="B467" s="71" t="s">
        <v>2365</v>
      </c>
      <c r="C467" s="71"/>
      <c r="D467" s="62"/>
      <c r="E467" s="62"/>
      <c r="F467" s="62"/>
      <c r="G467" s="62"/>
      <c r="H467" s="62"/>
      <c r="I467" s="62"/>
      <c r="J467" s="62"/>
      <c r="K467" s="62"/>
      <c r="L467" s="62"/>
      <c r="M467" s="62"/>
      <c r="N467" s="62"/>
      <c r="O467" s="62"/>
      <c r="P467" s="62"/>
      <c r="Q467" s="62"/>
      <c r="R467" s="62"/>
      <c r="S467" s="62"/>
      <c r="T467" s="62"/>
      <c r="U467" s="62"/>
      <c r="V467" s="62"/>
      <c r="W467" s="62"/>
      <c r="X467" s="62"/>
      <c r="Y467" s="62"/>
      <c r="Z467" s="62"/>
    </row>
    <row r="468" spans="1:26">
      <c r="A468" s="88" t="s">
        <v>2700</v>
      </c>
      <c r="B468" s="71" t="s">
        <v>2701</v>
      </c>
      <c r="C468" s="71"/>
      <c r="D468" s="62"/>
      <c r="E468" s="62"/>
      <c r="F468" s="62"/>
      <c r="G468" s="62"/>
      <c r="H468" s="62"/>
      <c r="I468" s="62"/>
      <c r="J468" s="62"/>
      <c r="K468" s="62"/>
      <c r="L468" s="62"/>
      <c r="M468" s="62"/>
      <c r="N468" s="62"/>
      <c r="O468" s="62"/>
      <c r="P468" s="62"/>
      <c r="Q468" s="62"/>
      <c r="R468" s="62"/>
      <c r="S468" s="62"/>
      <c r="T468" s="62"/>
      <c r="U468" s="62"/>
      <c r="V468" s="62"/>
      <c r="W468" s="62"/>
      <c r="X468" s="62"/>
      <c r="Y468" s="62"/>
      <c r="Z468" s="62"/>
    </row>
    <row r="469" spans="1:26">
      <c r="A469" s="249" t="s">
        <v>2702</v>
      </c>
      <c r="B469" s="62"/>
      <c r="C469" s="62"/>
      <c r="D469" s="62"/>
      <c r="E469" s="62"/>
      <c r="F469" s="62"/>
      <c r="G469" s="62"/>
      <c r="H469" s="62"/>
      <c r="I469" s="62"/>
      <c r="J469" s="62"/>
      <c r="K469" s="62"/>
      <c r="L469" s="62"/>
      <c r="M469" s="62"/>
      <c r="N469" s="62"/>
      <c r="O469" s="62"/>
      <c r="P469" s="62"/>
      <c r="Q469" s="62"/>
      <c r="R469" s="62"/>
      <c r="S469" s="62"/>
      <c r="T469" s="62"/>
      <c r="U469" s="62"/>
      <c r="V469" s="62"/>
      <c r="W469" s="62"/>
      <c r="X469" s="62"/>
      <c r="Y469" s="62"/>
      <c r="Z469" s="62"/>
    </row>
    <row r="470" spans="1:26">
      <c r="A470" s="88" t="s">
        <v>2392</v>
      </c>
      <c r="B470" s="71" t="s">
        <v>2393</v>
      </c>
      <c r="C470" s="71"/>
      <c r="D470" s="62"/>
      <c r="E470" s="62"/>
      <c r="F470" s="62"/>
      <c r="G470" s="62"/>
      <c r="H470" s="62"/>
      <c r="I470" s="62"/>
      <c r="J470" s="62"/>
      <c r="K470" s="62"/>
      <c r="L470" s="62"/>
      <c r="M470" s="62"/>
      <c r="N470" s="62"/>
      <c r="O470" s="62"/>
      <c r="P470" s="62"/>
      <c r="Q470" s="62"/>
      <c r="R470" s="62"/>
      <c r="S470" s="62"/>
      <c r="T470" s="62"/>
      <c r="U470" s="62"/>
      <c r="V470" s="62"/>
      <c r="W470" s="62"/>
      <c r="X470" s="62"/>
      <c r="Y470" s="62"/>
      <c r="Z470" s="62"/>
    </row>
    <row r="471" spans="1:26">
      <c r="A471" s="180" t="s">
        <v>2394</v>
      </c>
      <c r="B471" s="71" t="s">
        <v>2394</v>
      </c>
      <c r="C471" s="71"/>
      <c r="D471" s="62"/>
      <c r="E471" s="62"/>
      <c r="F471" s="62"/>
      <c r="G471" s="62"/>
      <c r="H471" s="62"/>
      <c r="I471" s="62"/>
      <c r="J471" s="62"/>
      <c r="K471" s="62"/>
      <c r="L471" s="62"/>
      <c r="M471" s="62"/>
      <c r="N471" s="62"/>
      <c r="O471" s="62"/>
      <c r="P471" s="62"/>
      <c r="Q471" s="62"/>
      <c r="R471" s="62"/>
      <c r="S471" s="62"/>
      <c r="T471" s="62"/>
      <c r="U471" s="62"/>
      <c r="V471" s="62"/>
      <c r="W471" s="62"/>
      <c r="X471" s="62"/>
      <c r="Y471" s="62"/>
      <c r="Z471" s="62"/>
    </row>
    <row r="472" spans="1:26">
      <c r="A472" s="180" t="s">
        <v>2396</v>
      </c>
      <c r="B472" s="71" t="s">
        <v>2397</v>
      </c>
      <c r="C472" s="71"/>
      <c r="D472" s="62"/>
      <c r="E472" s="62"/>
      <c r="F472" s="62"/>
      <c r="G472" s="62"/>
      <c r="H472" s="62"/>
      <c r="I472" s="62"/>
      <c r="J472" s="62"/>
      <c r="K472" s="62"/>
      <c r="L472" s="62"/>
      <c r="M472" s="62"/>
      <c r="N472" s="62"/>
      <c r="O472" s="62"/>
      <c r="P472" s="62"/>
      <c r="Q472" s="62"/>
      <c r="R472" s="62"/>
      <c r="S472" s="62"/>
      <c r="T472" s="62"/>
      <c r="U472" s="62"/>
      <c r="V472" s="62"/>
      <c r="W472" s="62"/>
      <c r="X472" s="62"/>
      <c r="Y472" s="62"/>
      <c r="Z472" s="62"/>
    </row>
    <row r="473" spans="1:26">
      <c r="A473" s="180" t="str">
        <f>HYPERLINK("https://www.geeksforgeeks.org/count-palindromic-subsequence-given-string/","Count all pallindromic subsequence")</f>
        <v>Count all pallindromic subsequence</v>
      </c>
      <c r="B473" s="71"/>
      <c r="C473" s="71"/>
      <c r="D473" s="62"/>
      <c r="E473" s="62"/>
      <c r="F473" s="62"/>
      <c r="G473" s="62"/>
      <c r="H473" s="62"/>
      <c r="I473" s="62"/>
      <c r="J473" s="62"/>
      <c r="K473" s="62"/>
      <c r="L473" s="62"/>
      <c r="M473" s="62"/>
      <c r="N473" s="62"/>
      <c r="O473" s="62"/>
      <c r="P473" s="62"/>
      <c r="Q473" s="62"/>
      <c r="R473" s="62"/>
      <c r="S473" s="62"/>
      <c r="T473" s="62"/>
      <c r="U473" s="62"/>
      <c r="V473" s="62"/>
      <c r="W473" s="62"/>
      <c r="X473" s="62"/>
      <c r="Y473" s="62"/>
      <c r="Z473" s="62"/>
    </row>
    <row r="474" spans="1:26">
      <c r="A474" s="180" t="str">
        <f>HYPERLINK("https://leetcode.com/problems/count-different-palindromic-subsequences/","Count distinct pallindromic subsequence")</f>
        <v>Count distinct pallindromic subsequence</v>
      </c>
      <c r="B474" s="71"/>
      <c r="C474" s="71"/>
      <c r="D474" s="62"/>
      <c r="E474" s="62"/>
      <c r="F474" s="62"/>
      <c r="G474" s="62"/>
      <c r="H474" s="62"/>
      <c r="I474" s="62"/>
      <c r="J474" s="62"/>
      <c r="K474" s="62"/>
      <c r="L474" s="62"/>
      <c r="M474" s="62"/>
      <c r="N474" s="62"/>
      <c r="O474" s="62"/>
      <c r="P474" s="62"/>
      <c r="Q474" s="62"/>
      <c r="R474" s="62"/>
      <c r="S474" s="62"/>
      <c r="T474" s="62"/>
      <c r="U474" s="62"/>
      <c r="V474" s="62"/>
      <c r="W474" s="62"/>
      <c r="X474" s="62"/>
      <c r="Y474" s="62"/>
      <c r="Z474" s="62"/>
    </row>
    <row r="475" spans="1:26">
      <c r="A475" s="253" t="s">
        <v>2703</v>
      </c>
      <c r="B475" s="62"/>
      <c r="C475" s="62"/>
      <c r="D475" s="62"/>
      <c r="E475" s="62"/>
      <c r="F475" s="62"/>
      <c r="G475" s="62"/>
      <c r="H475" s="62"/>
      <c r="I475" s="62"/>
      <c r="J475" s="62"/>
      <c r="K475" s="62"/>
      <c r="L475" s="62"/>
      <c r="M475" s="62"/>
      <c r="N475" s="62"/>
      <c r="O475" s="62"/>
      <c r="P475" s="62"/>
      <c r="Q475" s="62"/>
      <c r="R475" s="62"/>
      <c r="S475" s="62"/>
      <c r="T475" s="62"/>
      <c r="U475" s="62"/>
      <c r="V475" s="62"/>
      <c r="W475" s="62"/>
      <c r="X475" s="62"/>
      <c r="Y475" s="62"/>
      <c r="Z475" s="62"/>
    </row>
    <row r="476" spans="1:26">
      <c r="A476" s="88" t="str">
        <f>HYPERLINK("https://www.geeksforgeeks.org/number-subsequences-form-ai-bj-ck/","No. of sequence of type a^i+b^j+c^k")</f>
        <v>No. of sequence of type a^i+b^j+c^k</v>
      </c>
      <c r="B476" s="71" t="s">
        <v>2704</v>
      </c>
      <c r="C476" s="62"/>
      <c r="D476" s="62"/>
      <c r="E476" s="62"/>
      <c r="F476" s="62"/>
      <c r="G476" s="62"/>
      <c r="H476" s="62"/>
      <c r="I476" s="62"/>
      <c r="J476" s="62"/>
      <c r="K476" s="62"/>
      <c r="L476" s="62"/>
      <c r="M476" s="62"/>
      <c r="N476" s="62"/>
      <c r="O476" s="62"/>
      <c r="P476" s="62"/>
      <c r="Q476" s="62"/>
      <c r="R476" s="62"/>
      <c r="S476" s="62"/>
      <c r="T476" s="62"/>
      <c r="U476" s="62"/>
      <c r="V476" s="62"/>
      <c r="W476" s="62"/>
      <c r="X476" s="62"/>
      <c r="Y476" s="62"/>
      <c r="Z476" s="62"/>
    </row>
    <row r="477" spans="1:26">
      <c r="A477" s="94" t="s">
        <v>2705</v>
      </c>
      <c r="B477" s="62"/>
      <c r="C477" s="62"/>
      <c r="D477" s="62"/>
      <c r="E477" s="62"/>
      <c r="F477" s="62"/>
      <c r="G477" s="62"/>
      <c r="H477" s="62"/>
      <c r="I477" s="62"/>
      <c r="J477" s="62"/>
      <c r="K477" s="62"/>
      <c r="L477" s="62"/>
      <c r="M477" s="62"/>
      <c r="N477" s="62"/>
      <c r="O477" s="62"/>
      <c r="P477" s="62"/>
      <c r="Q477" s="62"/>
      <c r="R477" s="62"/>
      <c r="S477" s="62"/>
      <c r="T477" s="62"/>
      <c r="U477" s="62"/>
      <c r="V477" s="62"/>
      <c r="W477" s="62"/>
      <c r="X477" s="62"/>
      <c r="Y477" s="62"/>
      <c r="Z477" s="62"/>
    </row>
    <row r="478" spans="1:26">
      <c r="A478" s="249" t="s">
        <v>2706</v>
      </c>
      <c r="B478" s="62"/>
      <c r="C478" s="62"/>
      <c r="D478" s="62"/>
      <c r="E478" s="62"/>
      <c r="F478" s="62"/>
      <c r="G478" s="62"/>
      <c r="H478" s="62"/>
      <c r="I478" s="62"/>
      <c r="J478" s="62"/>
      <c r="K478" s="62"/>
      <c r="L478" s="62"/>
      <c r="M478" s="62"/>
      <c r="N478" s="62"/>
      <c r="O478" s="62"/>
      <c r="P478" s="62"/>
      <c r="Q478" s="62"/>
      <c r="R478" s="62"/>
      <c r="S478" s="62"/>
      <c r="T478" s="62"/>
      <c r="U478" s="62"/>
      <c r="V478" s="62"/>
      <c r="W478" s="62"/>
      <c r="X478" s="62"/>
      <c r="Y478" s="62"/>
      <c r="Z478" s="62"/>
    </row>
    <row r="479" spans="1:26">
      <c r="A479" s="88" t="s">
        <v>2402</v>
      </c>
      <c r="B479" s="71" t="s">
        <v>2402</v>
      </c>
      <c r="C479" s="71"/>
      <c r="D479" s="62"/>
      <c r="E479" s="62"/>
      <c r="F479" s="62"/>
      <c r="G479" s="62"/>
      <c r="H479" s="62"/>
      <c r="I479" s="62"/>
      <c r="J479" s="62"/>
      <c r="K479" s="62"/>
      <c r="L479" s="62"/>
      <c r="M479" s="62"/>
      <c r="N479" s="62"/>
      <c r="O479" s="62"/>
      <c r="P479" s="62"/>
      <c r="Q479" s="62"/>
      <c r="R479" s="62"/>
      <c r="S479" s="62"/>
      <c r="T479" s="62"/>
      <c r="U479" s="62"/>
      <c r="V479" s="62"/>
      <c r="W479" s="62"/>
      <c r="X479" s="62"/>
      <c r="Y479" s="62"/>
      <c r="Z479" s="62"/>
    </row>
    <row r="480" spans="1:26">
      <c r="A480" s="180" t="s">
        <v>2400</v>
      </c>
      <c r="B480" s="62"/>
      <c r="C480" s="62"/>
      <c r="D480" s="62"/>
      <c r="E480" s="62"/>
      <c r="F480" s="62"/>
      <c r="G480" s="62"/>
      <c r="H480" s="62"/>
      <c r="I480" s="62"/>
      <c r="J480" s="62"/>
      <c r="K480" s="62"/>
      <c r="L480" s="62"/>
      <c r="M480" s="62"/>
      <c r="N480" s="62"/>
      <c r="O480" s="62"/>
      <c r="P480" s="62"/>
      <c r="Q480" s="62"/>
      <c r="R480" s="62"/>
      <c r="S480" s="62"/>
      <c r="T480" s="62"/>
      <c r="U480" s="62"/>
      <c r="V480" s="62"/>
      <c r="W480" s="62"/>
      <c r="X480" s="62"/>
      <c r="Y480" s="62"/>
      <c r="Z480" s="62"/>
    </row>
    <row r="481" spans="1:26">
      <c r="A481" s="180" t="s">
        <v>2401</v>
      </c>
      <c r="B481" s="62"/>
      <c r="C481" s="62"/>
      <c r="D481" s="62"/>
      <c r="E481" s="62"/>
      <c r="F481" s="62"/>
      <c r="G481" s="62"/>
      <c r="H481" s="62"/>
      <c r="I481" s="62"/>
      <c r="J481" s="62"/>
      <c r="K481" s="62"/>
      <c r="L481" s="62"/>
      <c r="M481" s="62"/>
      <c r="N481" s="62"/>
      <c r="O481" s="62"/>
      <c r="P481" s="62"/>
      <c r="Q481" s="62"/>
      <c r="R481" s="62"/>
      <c r="S481" s="62"/>
      <c r="T481" s="62"/>
      <c r="U481" s="62"/>
      <c r="V481" s="62"/>
      <c r="W481" s="62"/>
      <c r="X481" s="62"/>
      <c r="Y481" s="62"/>
      <c r="Z481" s="62"/>
    </row>
    <row r="482" spans="1:26">
      <c r="A482" s="180" t="s">
        <v>2707</v>
      </c>
      <c r="B482" s="62"/>
      <c r="C482" s="62"/>
      <c r="D482" s="62"/>
      <c r="E482" s="62"/>
      <c r="F482" s="62"/>
      <c r="G482" s="62"/>
      <c r="H482" s="62"/>
      <c r="I482" s="62"/>
      <c r="J482" s="62"/>
      <c r="K482" s="62"/>
      <c r="L482" s="62"/>
      <c r="M482" s="62"/>
      <c r="N482" s="62"/>
      <c r="O482" s="62"/>
      <c r="P482" s="62"/>
      <c r="Q482" s="62"/>
      <c r="R482" s="62"/>
      <c r="S482" s="62"/>
      <c r="T482" s="62"/>
      <c r="U482" s="62"/>
      <c r="V482" s="62"/>
      <c r="W482" s="62"/>
      <c r="X482" s="62"/>
      <c r="Y482" s="62"/>
      <c r="Z482" s="62"/>
    </row>
    <row r="483" spans="1:26">
      <c r="A483" s="88" t="s">
        <v>2708</v>
      </c>
      <c r="B483" s="62"/>
      <c r="C483" s="62"/>
      <c r="D483" s="62"/>
      <c r="E483" s="62"/>
      <c r="F483" s="62"/>
      <c r="G483" s="62"/>
      <c r="H483" s="62"/>
      <c r="I483" s="62"/>
      <c r="J483" s="62"/>
      <c r="K483" s="62"/>
      <c r="L483" s="62"/>
      <c r="M483" s="62"/>
      <c r="N483" s="62"/>
      <c r="O483" s="62"/>
      <c r="P483" s="62"/>
      <c r="Q483" s="62"/>
      <c r="R483" s="62"/>
      <c r="S483" s="62"/>
      <c r="T483" s="62"/>
      <c r="U483" s="62"/>
      <c r="V483" s="62"/>
      <c r="W483" s="62"/>
      <c r="X483" s="62"/>
      <c r="Y483" s="62"/>
      <c r="Z483" s="62"/>
    </row>
    <row r="484" spans="1:26">
      <c r="A484" s="277" t="str">
        <f>HYPERLINK("https://www.geeksforgeeks.org/super-ugly-number-number-whose-prime-factors-given-set/","Super ugly number")</f>
        <v>Super ugly number</v>
      </c>
      <c r="B484" s="62" t="s">
        <v>2372</v>
      </c>
      <c r="C484" s="62"/>
      <c r="D484" s="62"/>
      <c r="E484" s="62"/>
      <c r="F484" s="62"/>
      <c r="G484" s="62"/>
      <c r="H484" s="62"/>
      <c r="I484" s="62"/>
      <c r="J484" s="62"/>
      <c r="K484" s="62"/>
      <c r="L484" s="62"/>
      <c r="M484" s="62"/>
      <c r="N484" s="62"/>
      <c r="O484" s="62"/>
      <c r="P484" s="62"/>
      <c r="Q484" s="62"/>
      <c r="R484" s="62"/>
      <c r="S484" s="62"/>
      <c r="T484" s="62"/>
      <c r="U484" s="62"/>
      <c r="V484" s="62"/>
      <c r="W484" s="62"/>
      <c r="X484" s="62"/>
      <c r="Y484" s="62"/>
      <c r="Z484" s="62"/>
    </row>
    <row r="485" spans="1:26">
      <c r="A485" s="278" t="s">
        <v>2320</v>
      </c>
      <c r="B485" s="62"/>
      <c r="C485" s="62"/>
      <c r="D485" s="62"/>
      <c r="E485" s="62"/>
      <c r="F485" s="62"/>
      <c r="G485" s="62"/>
      <c r="H485" s="62"/>
      <c r="I485" s="62"/>
      <c r="J485" s="62"/>
      <c r="K485" s="62"/>
      <c r="L485" s="62"/>
      <c r="M485" s="62"/>
      <c r="N485" s="62"/>
      <c r="O485" s="62"/>
      <c r="P485" s="62"/>
      <c r="Q485" s="62"/>
      <c r="R485" s="62"/>
      <c r="S485" s="62"/>
      <c r="T485" s="62"/>
      <c r="U485" s="62"/>
      <c r="V485" s="62"/>
      <c r="W485" s="62"/>
      <c r="X485" s="62"/>
      <c r="Y485" s="62"/>
      <c r="Z485" s="62"/>
    </row>
    <row r="486" spans="1:26">
      <c r="A486" s="88" t="s">
        <v>2709</v>
      </c>
      <c r="B486" s="71" t="s">
        <v>2411</v>
      </c>
      <c r="C486" s="71"/>
      <c r="D486" s="62"/>
      <c r="E486" s="62"/>
      <c r="F486" s="62"/>
      <c r="G486" s="62"/>
      <c r="H486" s="62"/>
      <c r="I486" s="62"/>
      <c r="J486" s="62"/>
      <c r="K486" s="62"/>
      <c r="L486" s="62"/>
      <c r="M486" s="62"/>
      <c r="N486" s="62"/>
      <c r="O486" s="62"/>
      <c r="P486" s="62"/>
      <c r="Q486" s="62"/>
      <c r="R486" s="62"/>
      <c r="S486" s="62"/>
      <c r="T486" s="62"/>
      <c r="U486" s="62"/>
      <c r="V486" s="62"/>
      <c r="W486" s="62"/>
      <c r="X486" s="62"/>
      <c r="Y486" s="62"/>
      <c r="Z486" s="62"/>
    </row>
    <row r="487" spans="1:26">
      <c r="A487" s="249" t="s">
        <v>2710</v>
      </c>
      <c r="B487" s="62"/>
      <c r="C487" s="62"/>
      <c r="D487" s="62"/>
      <c r="E487" s="62"/>
      <c r="F487" s="62"/>
      <c r="G487" s="62"/>
      <c r="H487" s="62"/>
      <c r="I487" s="62"/>
      <c r="J487" s="62"/>
      <c r="K487" s="62"/>
      <c r="L487" s="62"/>
      <c r="M487" s="62"/>
      <c r="N487" s="62"/>
      <c r="O487" s="62"/>
      <c r="P487" s="62"/>
      <c r="Q487" s="62"/>
      <c r="R487" s="62"/>
      <c r="S487" s="62"/>
      <c r="T487" s="62"/>
      <c r="U487" s="62"/>
      <c r="V487" s="62"/>
      <c r="W487" s="62"/>
      <c r="X487" s="62"/>
      <c r="Y487" s="62"/>
      <c r="Z487" s="62"/>
    </row>
    <row r="488" spans="1:26">
      <c r="A488" s="88" t="s">
        <v>2711</v>
      </c>
      <c r="B488" s="62"/>
      <c r="C488" s="62"/>
      <c r="D488" s="62"/>
      <c r="E488" s="62"/>
      <c r="F488" s="62"/>
      <c r="G488" s="62"/>
      <c r="H488" s="62"/>
      <c r="I488" s="62"/>
      <c r="J488" s="62"/>
      <c r="K488" s="62"/>
      <c r="L488" s="62"/>
      <c r="M488" s="62"/>
      <c r="N488" s="62"/>
      <c r="O488" s="62"/>
      <c r="P488" s="62"/>
      <c r="Q488" s="62"/>
      <c r="R488" s="62"/>
      <c r="S488" s="62"/>
      <c r="T488" s="62"/>
      <c r="U488" s="62"/>
      <c r="V488" s="62"/>
      <c r="W488" s="62"/>
      <c r="X488" s="62"/>
      <c r="Y488" s="62"/>
      <c r="Z488" s="62"/>
    </row>
    <row r="489" spans="1:26">
      <c r="A489" s="94" t="s">
        <v>2712</v>
      </c>
      <c r="B489" s="62"/>
      <c r="C489" s="62"/>
      <c r="D489" s="62"/>
      <c r="E489" s="62"/>
      <c r="F489" s="62"/>
      <c r="G489" s="62"/>
      <c r="H489" s="62"/>
      <c r="I489" s="62"/>
      <c r="J489" s="62"/>
      <c r="K489" s="62"/>
      <c r="L489" s="62"/>
      <c r="M489" s="62"/>
      <c r="N489" s="62"/>
      <c r="O489" s="62"/>
      <c r="P489" s="62"/>
      <c r="Q489" s="62"/>
      <c r="R489" s="62"/>
      <c r="S489" s="62"/>
      <c r="T489" s="62"/>
      <c r="U489" s="62"/>
      <c r="V489" s="62"/>
      <c r="W489" s="62"/>
      <c r="X489" s="62"/>
      <c r="Y489" s="62"/>
      <c r="Z489" s="62"/>
    </row>
    <row r="490" spans="1:26">
      <c r="A490" s="88" t="s">
        <v>2713</v>
      </c>
      <c r="B490" s="62"/>
      <c r="C490" s="62"/>
      <c r="D490" s="62"/>
      <c r="E490" s="62"/>
      <c r="F490" s="62"/>
      <c r="G490" s="62"/>
      <c r="H490" s="62"/>
      <c r="I490" s="62"/>
      <c r="J490" s="62"/>
      <c r="K490" s="62"/>
      <c r="L490" s="62"/>
      <c r="M490" s="62"/>
      <c r="N490" s="62"/>
      <c r="O490" s="62"/>
      <c r="P490" s="62"/>
      <c r="Q490" s="62"/>
      <c r="R490" s="62"/>
      <c r="S490" s="62"/>
      <c r="T490" s="62"/>
      <c r="U490" s="62"/>
      <c r="V490" s="62"/>
      <c r="W490" s="62"/>
      <c r="X490" s="62"/>
      <c r="Y490" s="62"/>
      <c r="Z490" s="62"/>
    </row>
    <row r="491" spans="1:26">
      <c r="A491" s="94" t="s">
        <v>2714</v>
      </c>
      <c r="B491" s="62"/>
      <c r="C491" s="62"/>
      <c r="D491" s="62"/>
      <c r="E491" s="62"/>
      <c r="F491" s="62"/>
      <c r="G491" s="62"/>
      <c r="H491" s="62"/>
      <c r="I491" s="62"/>
      <c r="J491" s="62"/>
      <c r="K491" s="62"/>
      <c r="L491" s="62"/>
      <c r="M491" s="62"/>
      <c r="N491" s="62"/>
      <c r="O491" s="62"/>
      <c r="P491" s="62"/>
      <c r="Q491" s="62"/>
      <c r="R491" s="62"/>
      <c r="S491" s="62"/>
      <c r="T491" s="62"/>
      <c r="U491" s="62"/>
      <c r="V491" s="62"/>
      <c r="W491" s="62"/>
      <c r="X491" s="62"/>
      <c r="Y491" s="62"/>
      <c r="Z491" s="62"/>
    </row>
    <row r="492" spans="1:26">
      <c r="A492" s="94" t="s">
        <v>2715</v>
      </c>
      <c r="B492" s="62"/>
      <c r="C492" s="62"/>
      <c r="D492" s="62"/>
      <c r="E492" s="62"/>
      <c r="F492" s="62"/>
      <c r="G492" s="62"/>
      <c r="H492" s="62"/>
      <c r="I492" s="62"/>
      <c r="J492" s="62"/>
      <c r="K492" s="62"/>
      <c r="L492" s="62"/>
      <c r="M492" s="62"/>
      <c r="N492" s="62"/>
      <c r="O492" s="62"/>
      <c r="P492" s="62"/>
      <c r="Q492" s="62"/>
      <c r="R492" s="62"/>
      <c r="S492" s="62"/>
      <c r="T492" s="62"/>
      <c r="U492" s="62"/>
      <c r="V492" s="62"/>
      <c r="W492" s="62"/>
      <c r="X492" s="62"/>
      <c r="Y492" s="62"/>
      <c r="Z492" s="62"/>
    </row>
    <row r="493" spans="1:26">
      <c r="A493" s="94" t="s">
        <v>2716</v>
      </c>
      <c r="B493" s="62"/>
      <c r="C493" s="62"/>
      <c r="D493" s="62"/>
      <c r="E493" s="62"/>
      <c r="F493" s="62"/>
      <c r="G493" s="62"/>
      <c r="H493" s="62"/>
      <c r="I493" s="62"/>
      <c r="J493" s="62"/>
      <c r="K493" s="62"/>
      <c r="L493" s="62"/>
      <c r="M493" s="62"/>
      <c r="N493" s="62"/>
      <c r="O493" s="62"/>
      <c r="P493" s="62"/>
      <c r="Q493" s="62"/>
      <c r="R493" s="62"/>
      <c r="S493" s="62"/>
      <c r="T493" s="62"/>
      <c r="U493" s="62"/>
      <c r="V493" s="62"/>
      <c r="W493" s="62"/>
      <c r="X493" s="62"/>
      <c r="Y493" s="62"/>
      <c r="Z493" s="62"/>
    </row>
    <row r="494" spans="1:26">
      <c r="A494" s="249" t="s">
        <v>2717</v>
      </c>
      <c r="B494" s="62"/>
      <c r="C494" s="62"/>
      <c r="D494" s="62"/>
      <c r="E494" s="62"/>
      <c r="F494" s="62"/>
      <c r="G494" s="62"/>
      <c r="H494" s="62"/>
      <c r="I494" s="62"/>
      <c r="J494" s="62"/>
      <c r="K494" s="62"/>
      <c r="L494" s="62"/>
      <c r="M494" s="62"/>
      <c r="N494" s="62"/>
      <c r="O494" s="62"/>
      <c r="P494" s="62"/>
      <c r="Q494" s="62"/>
      <c r="R494" s="62"/>
      <c r="S494" s="62"/>
      <c r="T494" s="62"/>
      <c r="U494" s="62"/>
      <c r="V494" s="62"/>
      <c r="W494" s="62"/>
      <c r="X494" s="62"/>
      <c r="Y494" s="62"/>
      <c r="Z494" s="62"/>
    </row>
    <row r="495" spans="1:26">
      <c r="A495" s="94" t="s">
        <v>2718</v>
      </c>
      <c r="B495" s="62"/>
      <c r="C495" s="62"/>
      <c r="D495" s="62"/>
      <c r="E495" s="62"/>
      <c r="F495" s="62"/>
      <c r="G495" s="62"/>
      <c r="H495" s="62"/>
      <c r="I495" s="62"/>
      <c r="J495" s="62"/>
      <c r="K495" s="62"/>
      <c r="L495" s="62"/>
      <c r="M495" s="62"/>
      <c r="N495" s="62"/>
      <c r="O495" s="62"/>
      <c r="P495" s="62"/>
      <c r="Q495" s="62"/>
      <c r="R495" s="62"/>
      <c r="S495" s="62"/>
      <c r="T495" s="62"/>
      <c r="U495" s="62"/>
      <c r="V495" s="62"/>
      <c r="W495" s="62"/>
      <c r="X495" s="62"/>
      <c r="Y495" s="62"/>
      <c r="Z495" s="62"/>
    </row>
    <row r="496" spans="1:26">
      <c r="A496" s="94" t="s">
        <v>2719</v>
      </c>
      <c r="B496" s="62"/>
      <c r="C496" s="62"/>
      <c r="D496" s="62"/>
      <c r="E496" s="62"/>
      <c r="F496" s="62"/>
      <c r="G496" s="62"/>
      <c r="H496" s="62"/>
      <c r="I496" s="62"/>
      <c r="J496" s="62"/>
      <c r="K496" s="62"/>
      <c r="L496" s="62"/>
      <c r="M496" s="62"/>
      <c r="N496" s="62"/>
      <c r="O496" s="62"/>
      <c r="P496" s="62"/>
      <c r="Q496" s="62"/>
      <c r="R496" s="62"/>
      <c r="S496" s="62"/>
      <c r="T496" s="62"/>
      <c r="U496" s="62"/>
      <c r="V496" s="62"/>
      <c r="W496" s="62"/>
      <c r="X496" s="62"/>
      <c r="Y496" s="62"/>
      <c r="Z496" s="62"/>
    </row>
    <row r="497" spans="1:26">
      <c r="A497" s="94" t="s">
        <v>2720</v>
      </c>
      <c r="B497" s="62"/>
      <c r="C497" s="62"/>
      <c r="D497" s="62"/>
      <c r="E497" s="62"/>
      <c r="F497" s="62"/>
      <c r="G497" s="62"/>
      <c r="H497" s="62"/>
      <c r="I497" s="62"/>
      <c r="J497" s="62"/>
      <c r="K497" s="62"/>
      <c r="L497" s="62"/>
      <c r="M497" s="62"/>
      <c r="N497" s="62"/>
      <c r="O497" s="62"/>
      <c r="P497" s="62"/>
      <c r="Q497" s="62"/>
      <c r="R497" s="62"/>
      <c r="S497" s="62"/>
      <c r="T497" s="62"/>
      <c r="U497" s="62"/>
      <c r="V497" s="62"/>
      <c r="W497" s="62"/>
      <c r="X497" s="62"/>
      <c r="Y497" s="62"/>
      <c r="Z497" s="62"/>
    </row>
    <row r="498" spans="1:26">
      <c r="A498" s="94" t="s">
        <v>2721</v>
      </c>
      <c r="B498" s="62"/>
      <c r="C498" s="62"/>
      <c r="D498" s="62"/>
      <c r="E498" s="62"/>
      <c r="F498" s="62"/>
      <c r="G498" s="62"/>
      <c r="H498" s="62"/>
      <c r="I498" s="62"/>
      <c r="J498" s="62"/>
      <c r="K498" s="62"/>
      <c r="L498" s="62"/>
      <c r="M498" s="62"/>
      <c r="N498" s="62"/>
      <c r="O498" s="62"/>
      <c r="P498" s="62"/>
      <c r="Q498" s="62"/>
      <c r="R498" s="62"/>
      <c r="S498" s="62"/>
      <c r="T498" s="62"/>
      <c r="U498" s="62"/>
      <c r="V498" s="62"/>
      <c r="W498" s="62"/>
      <c r="X498" s="62"/>
      <c r="Y498" s="62"/>
      <c r="Z498" s="62"/>
    </row>
    <row r="499" spans="1:26">
      <c r="A499" s="88" t="str">
        <f>HYPERLINK("https://leetcode.com/problems/scramble-string/","Scramble string")</f>
        <v>Scramble string</v>
      </c>
      <c r="B499" s="62" t="s">
        <v>2428</v>
      </c>
      <c r="C499" s="62"/>
      <c r="D499" s="62"/>
      <c r="E499" s="62"/>
      <c r="F499" s="62"/>
      <c r="G499" s="62"/>
      <c r="H499" s="62"/>
      <c r="I499" s="62"/>
      <c r="J499" s="62"/>
      <c r="K499" s="62"/>
      <c r="L499" s="62"/>
      <c r="M499" s="62"/>
      <c r="N499" s="62"/>
      <c r="O499" s="62"/>
      <c r="P499" s="62"/>
      <c r="Q499" s="62"/>
      <c r="R499" s="62"/>
      <c r="S499" s="62"/>
      <c r="T499" s="62"/>
      <c r="U499" s="62"/>
      <c r="V499" s="62"/>
      <c r="W499" s="62"/>
      <c r="X499" s="62"/>
      <c r="Y499" s="62"/>
      <c r="Z499" s="62"/>
    </row>
    <row r="500" spans="1:26">
      <c r="A500" s="94" t="s">
        <v>2722</v>
      </c>
      <c r="B500" s="62"/>
      <c r="C500" s="62"/>
      <c r="D500" s="62"/>
      <c r="E500" s="62"/>
      <c r="F500" s="62"/>
      <c r="G500" s="62"/>
      <c r="H500" s="62"/>
      <c r="I500" s="62"/>
      <c r="J500" s="62"/>
      <c r="K500" s="62"/>
      <c r="L500" s="62"/>
      <c r="M500" s="62"/>
      <c r="N500" s="62"/>
      <c r="O500" s="62"/>
      <c r="P500" s="62"/>
      <c r="Q500" s="62"/>
      <c r="R500" s="62"/>
      <c r="S500" s="62"/>
      <c r="T500" s="62"/>
      <c r="U500" s="62"/>
      <c r="V500" s="62"/>
      <c r="W500" s="62"/>
      <c r="X500" s="62"/>
      <c r="Y500" s="62"/>
      <c r="Z500" s="62"/>
    </row>
    <row r="501" spans="1:26">
      <c r="A501" s="94" t="s">
        <v>2723</v>
      </c>
      <c r="B501" s="62"/>
      <c r="C501" s="62"/>
      <c r="D501" s="62"/>
      <c r="E501" s="62"/>
      <c r="F501" s="62"/>
      <c r="G501" s="62"/>
      <c r="H501" s="62"/>
      <c r="I501" s="62"/>
      <c r="J501" s="62"/>
      <c r="K501" s="62"/>
      <c r="L501" s="62"/>
      <c r="M501" s="62"/>
      <c r="N501" s="62"/>
      <c r="O501" s="62"/>
      <c r="P501" s="62"/>
      <c r="Q501" s="62"/>
      <c r="R501" s="62"/>
      <c r="S501" s="62"/>
      <c r="T501" s="62"/>
      <c r="U501" s="62"/>
      <c r="V501" s="62"/>
      <c r="W501" s="62"/>
      <c r="X501" s="62"/>
      <c r="Y501" s="62"/>
      <c r="Z501" s="62"/>
    </row>
    <row r="502" spans="1:26">
      <c r="A502" s="249" t="s">
        <v>2724</v>
      </c>
      <c r="B502" s="62"/>
      <c r="C502" s="62"/>
      <c r="D502" s="62"/>
      <c r="E502" s="62"/>
      <c r="F502" s="62"/>
      <c r="G502" s="62"/>
      <c r="H502" s="62"/>
      <c r="I502" s="62"/>
      <c r="J502" s="62"/>
      <c r="K502" s="62"/>
      <c r="L502" s="62"/>
      <c r="M502" s="62"/>
      <c r="N502" s="62"/>
      <c r="O502" s="62"/>
      <c r="P502" s="62"/>
      <c r="Q502" s="62"/>
      <c r="R502" s="62"/>
      <c r="S502" s="62"/>
      <c r="T502" s="62"/>
      <c r="U502" s="62"/>
      <c r="V502" s="62"/>
      <c r="W502" s="62"/>
      <c r="X502" s="62"/>
      <c r="Y502" s="62"/>
      <c r="Z502" s="62"/>
    </row>
    <row r="503" spans="1:26">
      <c r="A503" s="94" t="s">
        <v>2725</v>
      </c>
      <c r="B503" s="62"/>
      <c r="C503" s="62"/>
      <c r="D503" s="62"/>
      <c r="E503" s="62"/>
      <c r="F503" s="62"/>
      <c r="G503" s="62"/>
      <c r="H503" s="62"/>
      <c r="I503" s="62"/>
      <c r="J503" s="62"/>
      <c r="K503" s="62"/>
      <c r="L503" s="62"/>
      <c r="M503" s="62"/>
      <c r="N503" s="62"/>
      <c r="O503" s="62"/>
      <c r="P503" s="62"/>
      <c r="Q503" s="62"/>
      <c r="R503" s="62"/>
      <c r="S503" s="62"/>
      <c r="T503" s="62"/>
      <c r="U503" s="62"/>
      <c r="V503" s="62"/>
      <c r="W503" s="62"/>
      <c r="X503" s="62"/>
      <c r="Y503" s="62"/>
      <c r="Z503" s="62"/>
    </row>
    <row r="504" spans="1:26">
      <c r="A504" s="94" t="s">
        <v>2409</v>
      </c>
      <c r="B504" s="62"/>
      <c r="C504" s="62"/>
      <c r="D504" s="62"/>
      <c r="E504" s="62"/>
      <c r="F504" s="62"/>
      <c r="G504" s="62"/>
      <c r="H504" s="62"/>
      <c r="I504" s="62"/>
      <c r="J504" s="62"/>
      <c r="K504" s="62"/>
      <c r="L504" s="62"/>
      <c r="M504" s="62"/>
      <c r="N504" s="62"/>
      <c r="O504" s="62"/>
      <c r="P504" s="62"/>
      <c r="Q504" s="62"/>
      <c r="R504" s="62"/>
      <c r="S504" s="62"/>
      <c r="T504" s="62"/>
      <c r="U504" s="62"/>
      <c r="V504" s="62"/>
      <c r="W504" s="62"/>
      <c r="X504" s="62"/>
      <c r="Y504" s="62"/>
      <c r="Z504" s="62"/>
    </row>
    <row r="505" spans="1:26">
      <c r="A505" s="94" t="s">
        <v>2316</v>
      </c>
      <c r="B505" s="62"/>
      <c r="C505" s="62"/>
      <c r="D505" s="62"/>
      <c r="E505" s="62"/>
      <c r="F505" s="62"/>
      <c r="G505" s="62"/>
      <c r="H505" s="62"/>
      <c r="I505" s="62"/>
      <c r="J505" s="62"/>
      <c r="K505" s="62"/>
      <c r="L505" s="62"/>
      <c r="M505" s="62"/>
      <c r="N505" s="62"/>
      <c r="O505" s="62"/>
      <c r="P505" s="62"/>
      <c r="Q505" s="62"/>
      <c r="R505" s="62"/>
      <c r="S505" s="62"/>
      <c r="T505" s="62"/>
      <c r="U505" s="62"/>
      <c r="V505" s="62"/>
      <c r="W505" s="62"/>
      <c r="X505" s="62"/>
      <c r="Y505" s="62"/>
      <c r="Z505" s="62"/>
    </row>
    <row r="506" spans="1:26">
      <c r="A506" s="180" t="s">
        <v>2374</v>
      </c>
      <c r="B506" s="71" t="s">
        <v>2374</v>
      </c>
      <c r="C506" s="62"/>
      <c r="D506" s="62"/>
      <c r="E506" s="62"/>
      <c r="F506" s="62"/>
      <c r="G506" s="62"/>
      <c r="H506" s="62"/>
      <c r="I506" s="62"/>
      <c r="J506" s="62"/>
      <c r="K506" s="62"/>
      <c r="L506" s="62"/>
      <c r="M506" s="62"/>
      <c r="N506" s="62"/>
      <c r="O506" s="62"/>
      <c r="P506" s="62"/>
      <c r="Q506" s="62"/>
      <c r="R506" s="62"/>
      <c r="S506" s="62"/>
      <c r="T506" s="62"/>
      <c r="U506" s="62"/>
      <c r="V506" s="62"/>
      <c r="W506" s="62"/>
      <c r="X506" s="62"/>
      <c r="Y506" s="62"/>
      <c r="Z506" s="62"/>
    </row>
    <row r="507" spans="1:26">
      <c r="A507" s="253" t="s">
        <v>2726</v>
      </c>
      <c r="B507" s="62"/>
      <c r="C507" s="62"/>
      <c r="D507" s="62"/>
      <c r="E507" s="62"/>
      <c r="F507" s="62"/>
      <c r="G507" s="62"/>
      <c r="H507" s="62"/>
      <c r="I507" s="62"/>
      <c r="J507" s="62"/>
      <c r="K507" s="62"/>
      <c r="L507" s="62"/>
      <c r="M507" s="62"/>
      <c r="N507" s="62"/>
      <c r="O507" s="62"/>
      <c r="P507" s="62"/>
      <c r="Q507" s="62"/>
      <c r="R507" s="62"/>
      <c r="S507" s="62"/>
      <c r="T507" s="62"/>
      <c r="U507" s="62"/>
      <c r="V507" s="62"/>
      <c r="W507" s="62"/>
      <c r="X507" s="62"/>
      <c r="Y507" s="62"/>
      <c r="Z507" s="62"/>
    </row>
    <row r="508" spans="1:26">
      <c r="A508" s="279" t="s">
        <v>2727</v>
      </c>
      <c r="B508" s="240"/>
      <c r="C508" s="240"/>
      <c r="D508" s="240"/>
      <c r="E508" s="240"/>
      <c r="F508" s="240"/>
      <c r="G508" s="240"/>
      <c r="H508" s="240"/>
      <c r="I508" s="240"/>
      <c r="J508" s="240"/>
      <c r="K508" s="240"/>
      <c r="L508" s="240"/>
      <c r="M508" s="240"/>
      <c r="N508" s="240"/>
      <c r="O508" s="240"/>
      <c r="P508" s="240"/>
      <c r="Q508" s="240"/>
      <c r="R508" s="240"/>
      <c r="S508" s="240"/>
      <c r="T508" s="240"/>
      <c r="U508" s="240"/>
      <c r="V508" s="240"/>
      <c r="W508" s="240"/>
      <c r="X508" s="240"/>
      <c r="Y508" s="240"/>
      <c r="Z508" s="240"/>
    </row>
    <row r="509" spans="1:26">
      <c r="A509" s="242" t="s">
        <v>2728</v>
      </c>
      <c r="B509" s="252"/>
      <c r="C509" s="252"/>
      <c r="D509" s="252"/>
      <c r="E509" s="252"/>
      <c r="F509" s="252"/>
      <c r="G509" s="252"/>
      <c r="H509" s="252"/>
      <c r="I509" s="252"/>
      <c r="J509" s="252"/>
      <c r="K509" s="252"/>
      <c r="L509" s="252"/>
      <c r="M509" s="252"/>
      <c r="N509" s="252"/>
      <c r="O509" s="252"/>
      <c r="P509" s="252"/>
      <c r="Q509" s="252"/>
      <c r="R509" s="252"/>
      <c r="S509" s="252"/>
      <c r="T509" s="252"/>
      <c r="U509" s="252"/>
      <c r="V509" s="252"/>
      <c r="W509" s="252"/>
      <c r="X509" s="252"/>
      <c r="Y509" s="252"/>
      <c r="Z509" s="252"/>
    </row>
    <row r="510" spans="1:26">
      <c r="A510" s="88" t="str">
        <f>HYPERLINK("https://www.spoj.com/problems/NAJPF/","KMP")</f>
        <v>KMP</v>
      </c>
      <c r="B510" s="95" t="s">
        <v>2414</v>
      </c>
      <c r="C510" s="71"/>
      <c r="D510" s="71"/>
      <c r="E510" s="71"/>
      <c r="F510" s="71"/>
      <c r="G510" s="71"/>
      <c r="H510" s="62"/>
      <c r="I510" s="62"/>
      <c r="J510" s="62"/>
      <c r="K510" s="62"/>
      <c r="L510" s="62"/>
      <c r="M510" s="62"/>
      <c r="N510" s="62"/>
      <c r="O510" s="62"/>
      <c r="P510" s="62"/>
      <c r="Q510" s="62"/>
      <c r="R510" s="62"/>
      <c r="S510" s="62"/>
      <c r="T510" s="62"/>
      <c r="U510" s="62"/>
      <c r="V510" s="62"/>
      <c r="W510" s="62"/>
      <c r="X510" s="62"/>
      <c r="Y510" s="62"/>
      <c r="Z510" s="62"/>
    </row>
    <row r="511" spans="1:26">
      <c r="A511" s="88" t="s">
        <v>2729</v>
      </c>
      <c r="B511" s="95" t="s">
        <v>2730</v>
      </c>
      <c r="C511" s="71"/>
      <c r="D511" s="71"/>
      <c r="E511" s="71"/>
      <c r="F511" s="71"/>
      <c r="G511" s="71"/>
      <c r="H511" s="62"/>
      <c r="I511" s="62"/>
      <c r="J511" s="62"/>
      <c r="K511" s="62"/>
      <c r="L511" s="62"/>
      <c r="M511" s="62"/>
      <c r="N511" s="62"/>
      <c r="O511" s="62"/>
      <c r="P511" s="62"/>
      <c r="Q511" s="62"/>
      <c r="R511" s="62"/>
      <c r="S511" s="62"/>
      <c r="T511" s="62"/>
      <c r="U511" s="62"/>
      <c r="V511" s="62"/>
      <c r="W511" s="62"/>
      <c r="X511" s="62"/>
      <c r="Y511" s="62"/>
      <c r="Z511" s="62"/>
    </row>
    <row r="512" spans="1:26">
      <c r="A512" s="132" t="s">
        <v>2415</v>
      </c>
      <c r="B512" s="243" t="s">
        <v>2416</v>
      </c>
      <c r="C512" s="71"/>
      <c r="D512" s="71"/>
      <c r="E512" s="71"/>
      <c r="F512" s="71"/>
      <c r="G512" s="71"/>
      <c r="H512" s="62"/>
      <c r="I512" s="62"/>
      <c r="J512" s="62"/>
      <c r="K512" s="62"/>
      <c r="L512" s="62"/>
      <c r="M512" s="62"/>
      <c r="N512" s="62"/>
      <c r="O512" s="62"/>
      <c r="P512" s="62"/>
      <c r="Q512" s="62"/>
      <c r="R512" s="62"/>
      <c r="S512" s="62"/>
      <c r="T512" s="62"/>
      <c r="U512" s="62"/>
      <c r="V512" s="62"/>
      <c r="W512" s="62"/>
      <c r="X512" s="62"/>
      <c r="Y512" s="62"/>
      <c r="Z512" s="62"/>
    </row>
    <row r="513" spans="1:26">
      <c r="A513" s="88" t="str">
        <f>HYPERLINK("https://www.geeksforgeeks.org/z-algorithm-linear-time-pattern-searching-algorithm/","Z algo")</f>
        <v>Z algo</v>
      </c>
      <c r="B513" s="62" t="s">
        <v>2418</v>
      </c>
      <c r="C513" s="62"/>
      <c r="D513" s="62"/>
      <c r="E513" s="62"/>
      <c r="F513" s="62"/>
      <c r="G513" s="62"/>
      <c r="H513" s="62"/>
      <c r="I513" s="62"/>
      <c r="J513" s="62"/>
      <c r="K513" s="62"/>
      <c r="L513" s="62"/>
      <c r="M513" s="62"/>
      <c r="N513" s="62"/>
      <c r="O513" s="62"/>
      <c r="P513" s="62"/>
      <c r="Q513" s="62"/>
      <c r="R513" s="62"/>
      <c r="S513" s="62"/>
      <c r="T513" s="62"/>
      <c r="U513" s="62"/>
      <c r="V513" s="62"/>
      <c r="W513" s="62"/>
      <c r="X513" s="62"/>
      <c r="Y513" s="62"/>
      <c r="Z513" s="62"/>
    </row>
    <row r="514" spans="1:26">
      <c r="A514" s="88" t="str">
        <f>HYPERLINK("https://www.codechef.com/COOK103B/problems/SECPASS","chef and secret password")</f>
        <v>chef and secret password</v>
      </c>
      <c r="B514" s="62" t="s">
        <v>2421</v>
      </c>
      <c r="C514" s="62"/>
      <c r="D514" s="62"/>
      <c r="E514" s="62"/>
      <c r="F514" s="62"/>
      <c r="G514" s="62"/>
      <c r="H514" s="62"/>
      <c r="I514" s="62"/>
      <c r="J514" s="62"/>
      <c r="K514" s="62"/>
      <c r="L514" s="62"/>
      <c r="M514" s="62"/>
      <c r="N514" s="62"/>
      <c r="O514" s="62"/>
      <c r="P514" s="62"/>
      <c r="Q514" s="62"/>
      <c r="R514" s="62"/>
      <c r="S514" s="62"/>
      <c r="T514" s="62"/>
      <c r="U514" s="62"/>
      <c r="V514" s="62"/>
      <c r="W514" s="62"/>
      <c r="X514" s="62"/>
      <c r="Y514" s="62"/>
      <c r="Z514" s="62"/>
    </row>
    <row r="515" spans="1:26">
      <c r="A515" s="88" t="str">
        <f>HYPERLINK("https://www.geeksforgeeks.org/manachers-algorithm-linear-time-longest-palindromic-substring-part-1/","Manacher's algo")</f>
        <v>Manacher's algo</v>
      </c>
      <c r="B515" s="62" t="s">
        <v>2423</v>
      </c>
      <c r="C515" s="62"/>
      <c r="D515" s="62"/>
      <c r="E515" s="62"/>
      <c r="F515" s="62"/>
      <c r="G515" s="62"/>
      <c r="H515" s="62"/>
      <c r="I515" s="62"/>
      <c r="J515" s="62"/>
      <c r="K515" s="62"/>
      <c r="L515" s="62"/>
      <c r="M515" s="62"/>
      <c r="N515" s="62"/>
      <c r="O515" s="62"/>
      <c r="P515" s="62"/>
      <c r="Q515" s="62"/>
      <c r="R515" s="62"/>
      <c r="S515" s="62"/>
      <c r="T515" s="62"/>
      <c r="U515" s="62"/>
      <c r="V515" s="62"/>
      <c r="W515" s="62"/>
      <c r="X515" s="62"/>
      <c r="Y515" s="62"/>
      <c r="Z515" s="62"/>
    </row>
    <row r="516" spans="1:26">
      <c r="A516" s="242" t="s">
        <v>2731</v>
      </c>
      <c r="B516" s="62"/>
      <c r="C516" s="62"/>
      <c r="D516" s="62"/>
      <c r="E516" s="62"/>
      <c r="F516" s="62"/>
      <c r="G516" s="62"/>
      <c r="H516" s="62"/>
      <c r="I516" s="62"/>
      <c r="J516" s="62"/>
      <c r="K516" s="62"/>
      <c r="L516" s="62"/>
      <c r="M516" s="62"/>
      <c r="N516" s="62"/>
      <c r="O516" s="62"/>
      <c r="P516" s="62"/>
      <c r="Q516" s="62"/>
      <c r="R516" s="62"/>
      <c r="S516" s="62"/>
      <c r="T516" s="62"/>
      <c r="U516" s="62"/>
      <c r="V516" s="62"/>
      <c r="W516" s="62"/>
      <c r="X516" s="62"/>
      <c r="Y516" s="62"/>
      <c r="Z516" s="62"/>
    </row>
    <row r="517" spans="1:26">
      <c r="A517" s="280" t="s">
        <v>2425</v>
      </c>
      <c r="B517" s="62" t="s">
        <v>2426</v>
      </c>
      <c r="C517" s="62"/>
      <c r="D517" s="62"/>
      <c r="E517" s="62"/>
      <c r="F517" s="62"/>
      <c r="G517" s="62"/>
      <c r="H517" s="62"/>
      <c r="I517" s="62"/>
      <c r="J517" s="62"/>
      <c r="K517" s="62"/>
      <c r="L517" s="62"/>
      <c r="M517" s="62"/>
      <c r="N517" s="62"/>
      <c r="O517" s="62"/>
      <c r="P517" s="62"/>
      <c r="Q517" s="62"/>
      <c r="R517" s="62"/>
      <c r="S517" s="62"/>
      <c r="T517" s="62"/>
      <c r="U517" s="62"/>
      <c r="V517" s="62"/>
      <c r="W517" s="62"/>
      <c r="X517" s="62"/>
      <c r="Y517" s="62"/>
      <c r="Z517" s="62"/>
    </row>
    <row r="518" spans="1:26">
      <c r="A518" s="268" t="str">
        <f>HYPERLINK("https://leetcode.com/problems/scramble-string/","Scramble string")</f>
        <v>Scramble string</v>
      </c>
      <c r="B518" s="62" t="s">
        <v>2428</v>
      </c>
      <c r="C518" s="62"/>
      <c r="D518" s="62"/>
      <c r="E518" s="62"/>
      <c r="F518" s="62"/>
      <c r="G518" s="62"/>
      <c r="H518" s="62"/>
      <c r="I518" s="62"/>
      <c r="J518" s="62"/>
      <c r="K518" s="62"/>
      <c r="L518" s="62"/>
      <c r="M518" s="62"/>
      <c r="N518" s="62"/>
      <c r="O518" s="62"/>
      <c r="P518" s="62"/>
      <c r="Q518" s="62"/>
      <c r="R518" s="62"/>
      <c r="S518" s="62"/>
      <c r="T518" s="62"/>
      <c r="U518" s="62"/>
      <c r="V518" s="62"/>
      <c r="W518" s="62"/>
      <c r="X518" s="62"/>
      <c r="Y518" s="62"/>
      <c r="Z518" s="62"/>
    </row>
    <row r="519" spans="1:26">
      <c r="A519" s="281" t="s">
        <v>2430</v>
      </c>
      <c r="B519" s="62"/>
      <c r="C519" s="62"/>
      <c r="D519" s="62"/>
      <c r="E519" s="62"/>
      <c r="F519" s="62"/>
      <c r="G519" s="62"/>
      <c r="H519" s="62"/>
      <c r="I519" s="62"/>
      <c r="J519" s="62"/>
      <c r="K519" s="62"/>
      <c r="L519" s="62"/>
      <c r="M519" s="62"/>
      <c r="N519" s="62"/>
      <c r="O519" s="62"/>
      <c r="P519" s="62"/>
      <c r="Q519" s="62"/>
      <c r="R519" s="62"/>
      <c r="S519" s="62"/>
      <c r="T519" s="62"/>
      <c r="U519" s="62"/>
      <c r="V519" s="62"/>
      <c r="W519" s="62"/>
      <c r="X519" s="62"/>
      <c r="Y519" s="62"/>
      <c r="Z519" s="62"/>
    </row>
    <row r="520" spans="1:26">
      <c r="A520" s="88" t="s">
        <v>2431</v>
      </c>
      <c r="B520" s="62"/>
      <c r="C520" s="62"/>
      <c r="D520" s="62"/>
      <c r="E520" s="62"/>
      <c r="F520" s="62"/>
      <c r="G520" s="62"/>
      <c r="H520" s="62"/>
      <c r="I520" s="62"/>
      <c r="J520" s="62"/>
      <c r="K520" s="62"/>
      <c r="L520" s="62"/>
      <c r="M520" s="62"/>
      <c r="N520" s="62"/>
      <c r="O520" s="62"/>
      <c r="P520" s="62"/>
      <c r="Q520" s="62"/>
      <c r="R520" s="62"/>
      <c r="S520" s="62"/>
      <c r="T520" s="62"/>
      <c r="U520" s="62"/>
      <c r="V520" s="62"/>
      <c r="W520" s="62"/>
      <c r="X520" s="62"/>
      <c r="Y520" s="62"/>
      <c r="Z520" s="62"/>
    </row>
    <row r="521" spans="1:26">
      <c r="A521" s="88" t="s">
        <v>2432</v>
      </c>
      <c r="B521" s="62" t="s">
        <v>2433</v>
      </c>
      <c r="C521" s="62"/>
      <c r="D521" s="62"/>
      <c r="E521" s="62"/>
      <c r="F521" s="62"/>
      <c r="G521" s="62"/>
      <c r="H521" s="62"/>
      <c r="I521" s="62"/>
      <c r="J521" s="62"/>
      <c r="K521" s="62"/>
      <c r="L521" s="62"/>
      <c r="M521" s="62"/>
      <c r="N521" s="62"/>
      <c r="O521" s="62"/>
      <c r="P521" s="62"/>
      <c r="Q521" s="62"/>
      <c r="R521" s="62"/>
      <c r="S521" s="62"/>
      <c r="T521" s="62"/>
      <c r="U521" s="62"/>
      <c r="V521" s="62"/>
      <c r="W521" s="62"/>
      <c r="X521" s="62"/>
      <c r="Y521" s="62"/>
      <c r="Z521" s="62"/>
    </row>
    <row r="522" spans="1:26" ht="18">
      <c r="A522" s="282" t="s">
        <v>914</v>
      </c>
      <c r="B522" s="223"/>
      <c r="C522" s="223"/>
      <c r="D522" s="223"/>
      <c r="E522" s="223"/>
      <c r="F522" s="223"/>
      <c r="G522" s="223"/>
      <c r="H522" s="223"/>
      <c r="I522" s="223"/>
      <c r="J522" s="223"/>
      <c r="K522" s="223"/>
      <c r="L522" s="223"/>
      <c r="M522" s="223"/>
      <c r="N522" s="223"/>
      <c r="O522" s="223"/>
      <c r="P522" s="223"/>
      <c r="Q522" s="223"/>
      <c r="R522" s="223"/>
      <c r="S522" s="223"/>
      <c r="T522" s="223"/>
      <c r="U522" s="223"/>
      <c r="V522" s="223"/>
      <c r="W522" s="223"/>
      <c r="X522" s="223"/>
      <c r="Y522" s="223"/>
      <c r="Z522" s="223"/>
    </row>
    <row r="523" spans="1:26">
      <c r="A523" s="242" t="s">
        <v>2732</v>
      </c>
      <c r="B523" s="252"/>
      <c r="C523" s="252"/>
      <c r="D523" s="252"/>
      <c r="E523" s="252"/>
      <c r="F523" s="252"/>
      <c r="G523" s="252"/>
      <c r="H523" s="252"/>
      <c r="I523" s="62"/>
      <c r="J523" s="62"/>
      <c r="K523" s="62"/>
      <c r="L523" s="62"/>
      <c r="M523" s="62"/>
      <c r="N523" s="62"/>
      <c r="O523" s="62"/>
      <c r="P523" s="62"/>
      <c r="Q523" s="62"/>
      <c r="R523" s="62"/>
      <c r="S523" s="62"/>
      <c r="T523" s="62"/>
      <c r="U523" s="62"/>
      <c r="V523" s="62"/>
      <c r="W523" s="62"/>
      <c r="X523" s="62"/>
      <c r="Y523" s="62"/>
      <c r="Z523" s="62"/>
    </row>
    <row r="524" spans="1:26">
      <c r="A524" s="255" t="s">
        <v>915</v>
      </c>
      <c r="B524" s="252"/>
      <c r="C524" s="252"/>
      <c r="D524" s="252"/>
      <c r="E524" s="252"/>
      <c r="F524" s="252"/>
      <c r="G524" s="252"/>
      <c r="H524" s="252"/>
      <c r="I524" s="62"/>
      <c r="J524" s="62"/>
      <c r="K524" s="62"/>
      <c r="L524" s="62"/>
      <c r="M524" s="62"/>
      <c r="N524" s="62"/>
      <c r="O524" s="62"/>
      <c r="P524" s="62"/>
      <c r="Q524" s="62"/>
      <c r="R524" s="62"/>
      <c r="S524" s="62"/>
      <c r="T524" s="62"/>
      <c r="U524" s="62"/>
      <c r="V524" s="62"/>
      <c r="W524" s="62"/>
      <c r="X524" s="62"/>
      <c r="Y524" s="62"/>
      <c r="Z524" s="62"/>
    </row>
    <row r="525" spans="1:26">
      <c r="A525" s="255" t="s">
        <v>219</v>
      </c>
      <c r="B525" s="252"/>
      <c r="C525" s="252"/>
      <c r="D525" s="252"/>
      <c r="E525" s="252"/>
      <c r="F525" s="252"/>
      <c r="G525" s="252"/>
      <c r="H525" s="252"/>
      <c r="I525" s="62"/>
      <c r="J525" s="62"/>
      <c r="K525" s="62"/>
      <c r="L525" s="62"/>
      <c r="M525" s="62"/>
      <c r="N525" s="62"/>
      <c r="O525" s="62"/>
      <c r="P525" s="62"/>
      <c r="Q525" s="62"/>
      <c r="R525" s="62"/>
      <c r="S525" s="62"/>
      <c r="T525" s="62"/>
      <c r="U525" s="62"/>
      <c r="V525" s="62"/>
      <c r="W525" s="62"/>
      <c r="X525" s="62"/>
      <c r="Y525" s="62"/>
      <c r="Z525" s="62"/>
    </row>
    <row r="526" spans="1:26">
      <c r="A526" s="144" t="s">
        <v>916</v>
      </c>
      <c r="B526" s="252"/>
      <c r="C526" s="252"/>
      <c r="D526" s="252"/>
      <c r="E526" s="252"/>
      <c r="F526" s="252"/>
      <c r="G526" s="252"/>
      <c r="H526" s="252"/>
      <c r="I526" s="62"/>
      <c r="J526" s="62"/>
      <c r="K526" s="62"/>
      <c r="L526" s="62"/>
      <c r="M526" s="62"/>
      <c r="N526" s="62"/>
      <c r="O526" s="62"/>
      <c r="P526" s="62"/>
      <c r="Q526" s="62"/>
      <c r="R526" s="62"/>
      <c r="S526" s="62"/>
      <c r="T526" s="62"/>
      <c r="U526" s="62"/>
      <c r="V526" s="62"/>
      <c r="W526" s="62"/>
      <c r="X526" s="62"/>
      <c r="Y526" s="62"/>
      <c r="Z526" s="62"/>
    </row>
    <row r="527" spans="1:26">
      <c r="A527" s="144" t="s">
        <v>917</v>
      </c>
      <c r="B527" s="252"/>
      <c r="C527" s="252"/>
      <c r="D527" s="252"/>
      <c r="E527" s="252"/>
      <c r="F527" s="252"/>
      <c r="G527" s="252"/>
      <c r="H527" s="252"/>
      <c r="I527" s="62"/>
      <c r="J527" s="62"/>
      <c r="K527" s="62"/>
      <c r="L527" s="62"/>
      <c r="M527" s="62"/>
      <c r="N527" s="62"/>
      <c r="O527" s="62"/>
      <c r="P527" s="62"/>
      <c r="Q527" s="62"/>
      <c r="R527" s="62"/>
      <c r="S527" s="62"/>
      <c r="T527" s="62"/>
      <c r="U527" s="62"/>
      <c r="V527" s="62"/>
      <c r="W527" s="62"/>
      <c r="X527" s="62"/>
      <c r="Y527" s="62"/>
      <c r="Z527" s="62"/>
    </row>
    <row r="528" spans="1:26">
      <c r="A528" s="255" t="s">
        <v>919</v>
      </c>
      <c r="B528" s="252"/>
      <c r="C528" s="252"/>
      <c r="D528" s="252"/>
      <c r="E528" s="252"/>
      <c r="F528" s="252"/>
      <c r="G528" s="252"/>
      <c r="H528" s="252"/>
      <c r="I528" s="62"/>
      <c r="J528" s="62"/>
      <c r="K528" s="62"/>
      <c r="L528" s="62"/>
      <c r="M528" s="62"/>
      <c r="N528" s="62"/>
      <c r="O528" s="62"/>
      <c r="P528" s="62"/>
      <c r="Q528" s="62"/>
      <c r="R528" s="62"/>
      <c r="S528" s="62"/>
      <c r="T528" s="62"/>
      <c r="U528" s="62"/>
      <c r="V528" s="62"/>
      <c r="W528" s="62"/>
      <c r="X528" s="62"/>
      <c r="Y528" s="62"/>
      <c r="Z528" s="62"/>
    </row>
    <row r="529" spans="1:26">
      <c r="A529" s="144" t="s">
        <v>921</v>
      </c>
      <c r="B529" s="252"/>
      <c r="C529" s="252"/>
      <c r="D529" s="252"/>
      <c r="E529" s="252"/>
      <c r="F529" s="252"/>
      <c r="G529" s="252"/>
      <c r="H529" s="252"/>
      <c r="I529" s="62"/>
      <c r="J529" s="62"/>
      <c r="K529" s="62"/>
      <c r="L529" s="62"/>
      <c r="M529" s="62"/>
      <c r="N529" s="62"/>
      <c r="O529" s="62"/>
      <c r="P529" s="62"/>
      <c r="Q529" s="62"/>
      <c r="R529" s="62"/>
      <c r="S529" s="62"/>
      <c r="T529" s="62"/>
      <c r="U529" s="62"/>
      <c r="V529" s="62"/>
      <c r="W529" s="62"/>
      <c r="X529" s="62"/>
      <c r="Y529" s="62"/>
      <c r="Z529" s="62"/>
    </row>
    <row r="530" spans="1:26">
      <c r="A530" s="144" t="s">
        <v>923</v>
      </c>
      <c r="B530" s="252"/>
      <c r="C530" s="252"/>
      <c r="D530" s="252"/>
      <c r="E530" s="252"/>
      <c r="F530" s="252"/>
      <c r="G530" s="252"/>
      <c r="H530" s="252"/>
      <c r="I530" s="62"/>
      <c r="J530" s="62"/>
      <c r="K530" s="62"/>
      <c r="L530" s="62"/>
      <c r="M530" s="62"/>
      <c r="N530" s="62"/>
      <c r="O530" s="62"/>
      <c r="P530" s="62"/>
      <c r="Q530" s="62"/>
      <c r="R530" s="62"/>
      <c r="S530" s="62"/>
      <c r="T530" s="62"/>
      <c r="U530" s="62"/>
      <c r="V530" s="62"/>
      <c r="W530" s="62"/>
      <c r="X530" s="62"/>
      <c r="Y530" s="62"/>
      <c r="Z530" s="62"/>
    </row>
    <row r="531" spans="1:26">
      <c r="A531" s="283" t="s">
        <v>2733</v>
      </c>
      <c r="B531" s="252"/>
      <c r="C531" s="252"/>
      <c r="D531" s="252"/>
      <c r="E531" s="252"/>
      <c r="F531" s="252"/>
      <c r="G531" s="252"/>
      <c r="H531" s="252"/>
      <c r="I531" s="62"/>
      <c r="J531" s="62"/>
      <c r="K531" s="62"/>
      <c r="L531" s="62"/>
      <c r="M531" s="62"/>
      <c r="N531" s="62"/>
      <c r="O531" s="62"/>
      <c r="P531" s="62"/>
      <c r="Q531" s="62"/>
      <c r="R531" s="62"/>
      <c r="S531" s="62"/>
      <c r="T531" s="62"/>
      <c r="U531" s="62"/>
      <c r="V531" s="62"/>
      <c r="W531" s="62"/>
      <c r="X531" s="62"/>
      <c r="Y531" s="62"/>
      <c r="Z531" s="62"/>
    </row>
    <row r="532" spans="1:26">
      <c r="A532" s="284" t="s">
        <v>2734</v>
      </c>
      <c r="B532" s="252"/>
      <c r="C532" s="252"/>
      <c r="D532" s="252"/>
      <c r="E532" s="252"/>
      <c r="F532" s="252"/>
      <c r="G532" s="252"/>
      <c r="H532" s="252"/>
      <c r="I532" s="62"/>
      <c r="J532" s="62"/>
      <c r="K532" s="62"/>
      <c r="L532" s="62"/>
      <c r="M532" s="62"/>
      <c r="N532" s="62"/>
      <c r="O532" s="62"/>
      <c r="P532" s="62"/>
      <c r="Q532" s="62"/>
      <c r="R532" s="62"/>
      <c r="S532" s="62"/>
      <c r="T532" s="62"/>
      <c r="U532" s="62"/>
      <c r="V532" s="62"/>
      <c r="W532" s="62"/>
      <c r="X532" s="62"/>
      <c r="Y532" s="62"/>
      <c r="Z532" s="62"/>
    </row>
    <row r="533" spans="1:26">
      <c r="A533" s="255" t="s">
        <v>2735</v>
      </c>
      <c r="B533" s="252"/>
      <c r="C533" s="252"/>
      <c r="D533" s="252"/>
      <c r="E533" s="252"/>
      <c r="F533" s="252"/>
      <c r="G533" s="252"/>
      <c r="H533" s="252"/>
      <c r="I533" s="62"/>
      <c r="J533" s="62"/>
      <c r="K533" s="62"/>
      <c r="L533" s="62"/>
      <c r="M533" s="62"/>
      <c r="N533" s="62"/>
      <c r="O533" s="62"/>
      <c r="P533" s="62"/>
      <c r="Q533" s="62"/>
      <c r="R533" s="62"/>
      <c r="S533" s="62"/>
      <c r="T533" s="62"/>
      <c r="U533" s="62"/>
      <c r="V533" s="62"/>
      <c r="W533" s="62"/>
      <c r="X533" s="62"/>
      <c r="Y533" s="62"/>
      <c r="Z533" s="62"/>
    </row>
    <row r="534" spans="1:26">
      <c r="A534" s="255" t="s">
        <v>2736</v>
      </c>
      <c r="B534" s="252"/>
      <c r="C534" s="252"/>
      <c r="D534" s="252"/>
      <c r="E534" s="252"/>
      <c r="F534" s="252"/>
      <c r="G534" s="252"/>
      <c r="H534" s="252"/>
      <c r="I534" s="62"/>
      <c r="J534" s="62"/>
      <c r="K534" s="62"/>
      <c r="L534" s="62"/>
      <c r="M534" s="62"/>
      <c r="N534" s="62"/>
      <c r="O534" s="62"/>
      <c r="P534" s="62"/>
      <c r="Q534" s="62"/>
      <c r="R534" s="62"/>
      <c r="S534" s="62"/>
      <c r="T534" s="62"/>
      <c r="U534" s="62"/>
      <c r="V534" s="62"/>
      <c r="W534" s="62"/>
      <c r="X534" s="62"/>
      <c r="Y534" s="62"/>
      <c r="Z534" s="62"/>
    </row>
    <row r="535" spans="1:26">
      <c r="A535" s="255" t="s">
        <v>2737</v>
      </c>
      <c r="B535" s="252"/>
      <c r="C535" s="252"/>
      <c r="D535" s="252"/>
      <c r="E535" s="252"/>
      <c r="F535" s="252"/>
      <c r="G535" s="252"/>
      <c r="H535" s="252"/>
      <c r="I535" s="62"/>
      <c r="J535" s="62"/>
      <c r="K535" s="62"/>
      <c r="L535" s="62"/>
      <c r="M535" s="62"/>
      <c r="N535" s="62"/>
      <c r="O535" s="62"/>
      <c r="P535" s="62"/>
      <c r="Q535" s="62"/>
      <c r="R535" s="62"/>
      <c r="S535" s="62"/>
      <c r="T535" s="62"/>
      <c r="U535" s="62"/>
      <c r="V535" s="62"/>
      <c r="W535" s="62"/>
      <c r="X535" s="62"/>
      <c r="Y535" s="62"/>
      <c r="Z535" s="62"/>
    </row>
    <row r="536" spans="1:26">
      <c r="A536" s="255" t="s">
        <v>2738</v>
      </c>
      <c r="B536" s="252"/>
      <c r="C536" s="252"/>
      <c r="D536" s="252"/>
      <c r="E536" s="252"/>
      <c r="F536" s="252"/>
      <c r="G536" s="252"/>
      <c r="H536" s="252"/>
      <c r="I536" s="62"/>
      <c r="J536" s="62"/>
      <c r="K536" s="62"/>
      <c r="L536" s="62"/>
      <c r="M536" s="62"/>
      <c r="N536" s="62"/>
      <c r="O536" s="62"/>
      <c r="P536" s="62"/>
      <c r="Q536" s="62"/>
      <c r="R536" s="62"/>
      <c r="S536" s="62"/>
      <c r="T536" s="62"/>
      <c r="U536" s="62"/>
      <c r="V536" s="62"/>
      <c r="W536" s="62"/>
      <c r="X536" s="62"/>
      <c r="Y536" s="62"/>
      <c r="Z536" s="62"/>
    </row>
    <row r="537" spans="1:26">
      <c r="A537" s="255" t="s">
        <v>2739</v>
      </c>
      <c r="B537" s="252"/>
      <c r="C537" s="252"/>
      <c r="D537" s="252"/>
      <c r="E537" s="252"/>
      <c r="F537" s="252"/>
      <c r="G537" s="252"/>
      <c r="H537" s="252"/>
      <c r="I537" s="62"/>
      <c r="J537" s="62"/>
      <c r="K537" s="62"/>
      <c r="L537" s="62"/>
      <c r="M537" s="62"/>
      <c r="N537" s="62"/>
      <c r="O537" s="62"/>
      <c r="P537" s="62"/>
      <c r="Q537" s="62"/>
      <c r="R537" s="62"/>
      <c r="S537" s="62"/>
      <c r="T537" s="62"/>
      <c r="U537" s="62"/>
      <c r="V537" s="62"/>
      <c r="W537" s="62"/>
      <c r="X537" s="62"/>
      <c r="Y537" s="62"/>
      <c r="Z537" s="62"/>
    </row>
    <row r="538" spans="1:26">
      <c r="A538" s="255" t="s">
        <v>2740</v>
      </c>
      <c r="B538" s="252"/>
      <c r="C538" s="252"/>
      <c r="D538" s="252"/>
      <c r="E538" s="252"/>
      <c r="F538" s="252"/>
      <c r="G538" s="252"/>
      <c r="H538" s="252"/>
      <c r="I538" s="62"/>
      <c r="J538" s="62"/>
      <c r="K538" s="62"/>
      <c r="L538" s="62"/>
      <c r="M538" s="62"/>
      <c r="N538" s="62"/>
      <c r="O538" s="62"/>
      <c r="P538" s="62"/>
      <c r="Q538" s="62"/>
      <c r="R538" s="62"/>
      <c r="S538" s="62"/>
      <c r="T538" s="62"/>
      <c r="U538" s="62"/>
      <c r="V538" s="62"/>
      <c r="W538" s="62"/>
      <c r="X538" s="62"/>
      <c r="Y538" s="62"/>
      <c r="Z538" s="62"/>
    </row>
    <row r="539" spans="1:26">
      <c r="A539" s="255"/>
      <c r="B539" s="252"/>
      <c r="C539" s="252"/>
      <c r="D539" s="252"/>
      <c r="E539" s="252"/>
      <c r="F539" s="252"/>
      <c r="G539" s="252"/>
      <c r="H539" s="252"/>
      <c r="I539" s="62"/>
      <c r="J539" s="62"/>
      <c r="K539" s="62"/>
      <c r="L539" s="62"/>
      <c r="M539" s="62"/>
      <c r="N539" s="62"/>
      <c r="O539" s="62"/>
      <c r="P539" s="62"/>
      <c r="Q539" s="62"/>
      <c r="R539" s="62"/>
      <c r="S539" s="62"/>
      <c r="T539" s="62"/>
      <c r="U539" s="62"/>
      <c r="V539" s="62"/>
      <c r="W539" s="62"/>
      <c r="X539" s="62"/>
      <c r="Y539" s="62"/>
      <c r="Z539" s="62"/>
    </row>
    <row r="540" spans="1:26" ht="18">
      <c r="A540" s="285" t="s">
        <v>2543</v>
      </c>
      <c r="B540" s="223"/>
      <c r="C540" s="223"/>
      <c r="D540" s="223"/>
      <c r="E540" s="223"/>
      <c r="F540" s="223"/>
      <c r="G540" s="223"/>
      <c r="H540" s="223"/>
      <c r="I540" s="223"/>
      <c r="J540" s="223"/>
      <c r="K540" s="223"/>
      <c r="L540" s="223"/>
      <c r="M540" s="223"/>
      <c r="N540" s="223"/>
      <c r="O540" s="223"/>
      <c r="P540" s="223"/>
      <c r="Q540" s="223"/>
      <c r="R540" s="223"/>
      <c r="S540" s="223"/>
      <c r="T540" s="223"/>
      <c r="U540" s="223"/>
      <c r="V540" s="223"/>
      <c r="W540" s="223"/>
      <c r="X540" s="223"/>
      <c r="Y540" s="223"/>
      <c r="Z540" s="223"/>
    </row>
    <row r="541" spans="1:26">
      <c r="A541" s="286" t="s">
        <v>2741</v>
      </c>
      <c r="B541" s="252"/>
      <c r="C541" s="252"/>
      <c r="D541" s="252"/>
      <c r="E541" s="252"/>
      <c r="F541" s="252"/>
      <c r="G541" s="252"/>
      <c r="H541" s="252"/>
      <c r="I541" s="62"/>
      <c r="J541" s="62"/>
      <c r="K541" s="62"/>
      <c r="L541" s="62"/>
      <c r="M541" s="62"/>
      <c r="N541" s="62"/>
      <c r="O541" s="62"/>
      <c r="P541" s="62"/>
      <c r="Q541" s="62"/>
      <c r="R541" s="62"/>
      <c r="S541" s="62"/>
      <c r="T541" s="62"/>
      <c r="U541" s="62"/>
      <c r="V541" s="62"/>
      <c r="W541" s="62"/>
      <c r="X541" s="62"/>
      <c r="Y541" s="62"/>
      <c r="Z541" s="62"/>
    </row>
    <row r="542" spans="1:26">
      <c r="A542" s="88" t="s">
        <v>2742</v>
      </c>
      <c r="B542" s="62" t="s">
        <v>2743</v>
      </c>
      <c r="C542" s="252"/>
      <c r="D542" s="252"/>
      <c r="E542" s="252"/>
      <c r="F542" s="252"/>
      <c r="G542" s="252"/>
      <c r="H542" s="252"/>
      <c r="I542" s="62"/>
      <c r="J542" s="62"/>
      <c r="K542" s="62"/>
      <c r="L542" s="62"/>
      <c r="M542" s="62"/>
      <c r="N542" s="62"/>
      <c r="O542" s="62"/>
      <c r="P542" s="62"/>
      <c r="Q542" s="62"/>
      <c r="R542" s="62"/>
      <c r="S542" s="62"/>
      <c r="T542" s="62"/>
      <c r="U542" s="62"/>
      <c r="V542" s="62"/>
      <c r="W542" s="62"/>
      <c r="X542" s="62"/>
      <c r="Y542" s="62"/>
      <c r="Z542" s="62"/>
    </row>
    <row r="543" spans="1:26">
      <c r="A543" s="255" t="s">
        <v>2744</v>
      </c>
      <c r="B543" s="252" t="s">
        <v>2745</v>
      </c>
      <c r="C543" s="252"/>
      <c r="D543" s="252"/>
      <c r="E543" s="252"/>
      <c r="F543" s="252"/>
      <c r="G543" s="252"/>
      <c r="H543" s="252"/>
      <c r="I543" s="252"/>
      <c r="J543" s="252"/>
      <c r="K543" s="252"/>
      <c r="L543" s="252"/>
      <c r="M543" s="252"/>
      <c r="N543" s="252"/>
      <c r="O543" s="252"/>
      <c r="P543" s="252"/>
      <c r="Q543" s="252"/>
      <c r="R543" s="252"/>
      <c r="S543" s="252"/>
      <c r="T543" s="252"/>
      <c r="U543" s="252"/>
      <c r="V543" s="252"/>
      <c r="W543" s="252"/>
      <c r="X543" s="252"/>
      <c r="Y543" s="252"/>
      <c r="Z543" s="252"/>
    </row>
    <row r="544" spans="1:26">
      <c r="A544" s="88" t="s">
        <v>2746</v>
      </c>
      <c r="B544" s="62" t="s">
        <v>2747</v>
      </c>
      <c r="C544" s="252"/>
      <c r="D544" s="252"/>
      <c r="E544" s="62"/>
      <c r="F544" s="62"/>
      <c r="G544" s="62"/>
      <c r="H544" s="62"/>
      <c r="I544" s="62"/>
      <c r="J544" s="62"/>
      <c r="K544" s="62"/>
      <c r="L544" s="62"/>
      <c r="M544" s="62"/>
      <c r="N544" s="62"/>
      <c r="O544" s="62"/>
      <c r="P544" s="62"/>
      <c r="Q544" s="62"/>
      <c r="R544" s="62"/>
      <c r="S544" s="62"/>
      <c r="T544" s="62"/>
      <c r="U544" s="62"/>
      <c r="V544" s="62"/>
      <c r="W544" s="62"/>
      <c r="X544" s="62"/>
      <c r="Y544" s="62"/>
      <c r="Z544" s="62"/>
    </row>
    <row r="545" spans="1:26">
      <c r="A545" s="88" t="s">
        <v>2748</v>
      </c>
      <c r="B545" s="62" t="s">
        <v>2749</v>
      </c>
      <c r="C545" s="252"/>
      <c r="D545" s="252"/>
      <c r="E545" s="62"/>
      <c r="F545" s="62"/>
      <c r="G545" s="62"/>
      <c r="H545" s="62"/>
      <c r="I545" s="62"/>
      <c r="J545" s="62"/>
      <c r="K545" s="62"/>
      <c r="L545" s="62"/>
      <c r="M545" s="62"/>
      <c r="N545" s="62"/>
      <c r="O545" s="62"/>
      <c r="P545" s="62"/>
      <c r="Q545" s="62"/>
      <c r="R545" s="62"/>
      <c r="S545" s="62"/>
      <c r="T545" s="62"/>
      <c r="U545" s="62"/>
      <c r="V545" s="62"/>
      <c r="W545" s="62"/>
      <c r="X545" s="62"/>
      <c r="Y545" s="62"/>
      <c r="Z545" s="62"/>
    </row>
    <row r="546" spans="1:26">
      <c r="A546" s="88" t="s">
        <v>2750</v>
      </c>
      <c r="B546" s="62" t="s">
        <v>2751</v>
      </c>
      <c r="C546" s="252"/>
      <c r="D546" s="252"/>
      <c r="E546" s="62"/>
      <c r="F546" s="62"/>
      <c r="G546" s="62"/>
      <c r="H546" s="62"/>
      <c r="I546" s="62"/>
      <c r="J546" s="62"/>
      <c r="K546" s="62"/>
      <c r="L546" s="62"/>
      <c r="M546" s="62"/>
      <c r="N546" s="62"/>
      <c r="O546" s="62"/>
      <c r="P546" s="62"/>
      <c r="Q546" s="62"/>
      <c r="R546" s="62"/>
      <c r="S546" s="62"/>
      <c r="T546" s="62"/>
      <c r="U546" s="62"/>
      <c r="V546" s="62"/>
      <c r="W546" s="62"/>
      <c r="X546" s="62"/>
      <c r="Y546" s="62"/>
      <c r="Z546" s="62"/>
    </row>
    <row r="547" spans="1:26">
      <c r="A547" s="88" t="s">
        <v>2752</v>
      </c>
      <c r="B547" s="62" t="s">
        <v>2753</v>
      </c>
      <c r="C547" s="252"/>
      <c r="D547" s="252"/>
      <c r="E547" s="62"/>
      <c r="F547" s="62"/>
      <c r="G547" s="62"/>
      <c r="H547" s="62"/>
      <c r="I547" s="62"/>
      <c r="J547" s="62"/>
      <c r="K547" s="62"/>
      <c r="L547" s="62"/>
      <c r="M547" s="62"/>
      <c r="N547" s="62"/>
      <c r="O547" s="62"/>
      <c r="P547" s="62"/>
      <c r="Q547" s="62"/>
      <c r="R547" s="62"/>
      <c r="S547" s="62"/>
      <c r="T547" s="62"/>
      <c r="U547" s="62"/>
      <c r="V547" s="62"/>
      <c r="W547" s="62"/>
      <c r="X547" s="62"/>
      <c r="Y547" s="62"/>
      <c r="Z547" s="62"/>
    </row>
    <row r="548" spans="1:26" ht="30">
      <c r="A548" s="228"/>
      <c r="B548" s="287" t="s">
        <v>2754</v>
      </c>
      <c r="C548" s="228"/>
      <c r="D548" s="228"/>
      <c r="E548" s="228"/>
      <c r="F548" s="228"/>
      <c r="G548" s="228"/>
      <c r="H548" s="228"/>
      <c r="I548" s="228"/>
      <c r="J548" s="228"/>
      <c r="K548" s="228"/>
      <c r="L548" s="228"/>
      <c r="M548" s="228"/>
      <c r="N548" s="228"/>
      <c r="O548" s="228"/>
      <c r="P548" s="228"/>
      <c r="Q548" s="228"/>
      <c r="R548" s="228"/>
      <c r="S548" s="228"/>
      <c r="T548" s="228"/>
      <c r="U548" s="228"/>
      <c r="V548" s="228"/>
      <c r="W548" s="228"/>
      <c r="X548" s="228"/>
      <c r="Y548" s="228"/>
      <c r="Z548" s="228"/>
    </row>
    <row r="591" spans="1:26" ht="15.75">
      <c r="A591" s="88"/>
      <c r="B591" s="288"/>
    </row>
    <row r="592" spans="1:26" ht="45">
      <c r="A592" s="252"/>
      <c r="B592" s="289"/>
      <c r="C592" s="252"/>
      <c r="D592" s="252"/>
      <c r="E592" s="252"/>
      <c r="F592" s="252"/>
      <c r="G592" s="252"/>
      <c r="H592" s="252"/>
      <c r="I592" s="252"/>
      <c r="J592" s="252"/>
      <c r="K592" s="252"/>
      <c r="L592" s="252"/>
      <c r="M592" s="252"/>
      <c r="N592" s="252"/>
      <c r="O592" s="252"/>
      <c r="P592" s="252"/>
      <c r="Q592" s="252"/>
      <c r="R592" s="252"/>
      <c r="S592" s="252"/>
      <c r="T592" s="252"/>
      <c r="U592" s="252"/>
      <c r="V592" s="252"/>
      <c r="W592" s="252"/>
      <c r="X592" s="252"/>
      <c r="Y592" s="252"/>
      <c r="Z592" s="252"/>
    </row>
    <row r="593" spans="1:26">
      <c r="A593" s="252"/>
      <c r="B593" s="252"/>
      <c r="C593" s="252"/>
      <c r="D593" s="252"/>
      <c r="E593" s="252"/>
      <c r="F593" s="252"/>
      <c r="G593" s="252"/>
      <c r="H593" s="252"/>
      <c r="I593" s="252"/>
      <c r="J593" s="252"/>
      <c r="K593" s="252"/>
      <c r="L593" s="252"/>
      <c r="M593" s="252"/>
      <c r="N593" s="252"/>
      <c r="O593" s="252"/>
      <c r="P593" s="252"/>
      <c r="Q593" s="252"/>
      <c r="R593" s="252"/>
      <c r="S593" s="252"/>
      <c r="T593" s="252"/>
      <c r="U593" s="252"/>
      <c r="V593" s="252"/>
      <c r="W593" s="252"/>
      <c r="X593" s="252"/>
      <c r="Y593" s="252"/>
      <c r="Z593" s="252"/>
    </row>
    <row r="594" spans="1:26" ht="19.5">
      <c r="A594" s="290"/>
      <c r="B594" s="254"/>
      <c r="C594" s="252"/>
      <c r="D594" s="252"/>
      <c r="E594" s="252"/>
      <c r="F594" s="252"/>
      <c r="G594" s="252"/>
      <c r="H594" s="252"/>
      <c r="I594" s="252"/>
      <c r="J594" s="252"/>
      <c r="K594" s="252"/>
      <c r="L594" s="252"/>
      <c r="M594" s="252"/>
      <c r="N594" s="252"/>
      <c r="O594" s="252"/>
      <c r="P594" s="252"/>
      <c r="Q594" s="252"/>
      <c r="R594" s="252"/>
      <c r="S594" s="252"/>
      <c r="T594" s="252"/>
      <c r="U594" s="252"/>
      <c r="V594" s="252"/>
      <c r="W594" s="252"/>
      <c r="X594" s="252"/>
      <c r="Y594" s="252"/>
      <c r="Z594" s="252"/>
    </row>
    <row r="595" spans="1:26" ht="21">
      <c r="A595" s="290"/>
      <c r="B595" s="291"/>
      <c r="C595" s="252"/>
      <c r="D595" s="252"/>
      <c r="E595" s="252"/>
      <c r="F595" s="252"/>
      <c r="G595" s="252"/>
      <c r="H595" s="252"/>
      <c r="I595" s="252"/>
      <c r="J595" s="252"/>
      <c r="K595" s="252"/>
      <c r="L595" s="252"/>
      <c r="M595" s="252"/>
      <c r="N595" s="252"/>
      <c r="O595" s="252"/>
      <c r="P595" s="252"/>
      <c r="Q595" s="252"/>
      <c r="R595" s="252"/>
      <c r="S595" s="252"/>
      <c r="T595" s="252"/>
      <c r="U595" s="252"/>
      <c r="V595" s="252"/>
      <c r="W595" s="252"/>
      <c r="X595" s="252"/>
      <c r="Y595" s="252"/>
      <c r="Z595" s="252"/>
    </row>
    <row r="596" spans="1:26" ht="21">
      <c r="A596" s="290"/>
      <c r="B596" s="291"/>
      <c r="C596" s="252"/>
      <c r="D596" s="252"/>
      <c r="E596" s="252"/>
      <c r="F596" s="252"/>
      <c r="G596" s="252"/>
      <c r="H596" s="252"/>
      <c r="I596" s="252"/>
      <c r="J596" s="252"/>
      <c r="K596" s="252"/>
      <c r="L596" s="252"/>
      <c r="M596" s="252"/>
      <c r="N596" s="252"/>
      <c r="O596" s="252"/>
      <c r="P596" s="252"/>
      <c r="Q596" s="252"/>
      <c r="R596" s="252"/>
      <c r="S596" s="252"/>
      <c r="T596" s="252"/>
      <c r="U596" s="252"/>
      <c r="V596" s="252"/>
      <c r="W596" s="252"/>
      <c r="X596" s="252"/>
      <c r="Y596" s="252"/>
      <c r="Z596" s="252"/>
    </row>
    <row r="597" spans="1:26">
      <c r="A597" s="252"/>
      <c r="B597" s="252"/>
      <c r="C597" s="252"/>
      <c r="D597" s="252"/>
      <c r="E597" s="252"/>
      <c r="F597" s="252"/>
      <c r="G597" s="252"/>
      <c r="H597" s="252"/>
      <c r="I597" s="252"/>
      <c r="J597" s="252"/>
      <c r="K597" s="252"/>
      <c r="L597" s="252"/>
      <c r="M597" s="252"/>
      <c r="N597" s="252"/>
      <c r="O597" s="252"/>
      <c r="P597" s="252"/>
      <c r="Q597" s="252"/>
      <c r="R597" s="252"/>
      <c r="S597" s="252"/>
      <c r="T597" s="252"/>
      <c r="U597" s="252"/>
      <c r="V597" s="252"/>
      <c r="W597" s="252"/>
      <c r="X597" s="252"/>
      <c r="Y597" s="252"/>
      <c r="Z597" s="252"/>
    </row>
    <row r="598" spans="1:26">
      <c r="A598" s="292"/>
      <c r="B598" s="88"/>
    </row>
    <row r="599" spans="1:26">
      <c r="A599" s="292"/>
      <c r="B599" s="88"/>
    </row>
    <row r="600" spans="1:26">
      <c r="A600" s="292"/>
      <c r="B600" s="132"/>
    </row>
    <row r="601" spans="1:26">
      <c r="A601" s="292"/>
      <c r="B601" s="132"/>
    </row>
    <row r="602" spans="1:26">
      <c r="A602" s="292"/>
      <c r="B602" s="88"/>
    </row>
    <row r="603" spans="1:26">
      <c r="A603" s="292"/>
      <c r="B603" s="132"/>
    </row>
    <row r="604" spans="1:26">
      <c r="A604" s="292"/>
      <c r="B604" s="132"/>
    </row>
    <row r="605" spans="1:26">
      <c r="A605" s="292"/>
      <c r="B605" s="293"/>
    </row>
    <row r="606" spans="1:26">
      <c r="A606" s="292"/>
      <c r="B606" s="88"/>
    </row>
    <row r="607" spans="1:26">
      <c r="A607" s="292"/>
      <c r="B607" s="88"/>
    </row>
    <row r="608" spans="1:26">
      <c r="A608" s="292"/>
      <c r="B608" s="88"/>
    </row>
    <row r="609" spans="1:2">
      <c r="A609" s="292"/>
      <c r="B609" s="88"/>
    </row>
    <row r="610" spans="1:2">
      <c r="A610" s="292"/>
      <c r="B610" s="88"/>
    </row>
    <row r="611" spans="1:2">
      <c r="A611" s="292"/>
      <c r="B611" s="88"/>
    </row>
    <row r="612" spans="1:2">
      <c r="A612" s="62"/>
      <c r="B612" s="62"/>
    </row>
    <row r="613" spans="1:2">
      <c r="A613" s="292"/>
      <c r="B613" s="60"/>
    </row>
    <row r="614" spans="1:2">
      <c r="A614" s="292"/>
      <c r="B614" s="60"/>
    </row>
    <row r="615" spans="1:2">
      <c r="A615" s="292"/>
      <c r="B615" s="60"/>
    </row>
    <row r="616" spans="1:2">
      <c r="A616" s="292"/>
      <c r="B616" s="60"/>
    </row>
    <row r="617" spans="1:2">
      <c r="A617" s="292"/>
      <c r="B617" s="60"/>
    </row>
    <row r="618" spans="1:2">
      <c r="A618" s="292"/>
      <c r="B618" s="60"/>
    </row>
  </sheetData>
  <hyperlinks>
    <hyperlink ref="B4" r:id="rId1" xr:uid="{6E9ADF0B-B4B2-456F-875B-39D6000AA82E}"/>
    <hyperlink ref="A18" r:id="rId2" xr:uid="{E767785B-5CB2-4503-956E-5602128ADEAB}"/>
    <hyperlink ref="A19" r:id="rId3" xr:uid="{A1BD1D69-BA61-4383-92C7-064899EDFA18}"/>
    <hyperlink ref="A20" r:id="rId4" xr:uid="{0A9FDBEB-2C6E-4832-836B-3AB0EDF2EF81}"/>
    <hyperlink ref="A21" r:id="rId5" xr:uid="{62ECC0E6-4662-4768-9363-14ECBD98D867}"/>
    <hyperlink ref="A22" r:id="rId6" xr:uid="{97B8C2CA-4382-48C2-8120-2EF15B314DA2}"/>
    <hyperlink ref="A28" r:id="rId7" xr:uid="{CBCCE472-8D6D-4812-8A41-93C9BF18A1D4}"/>
    <hyperlink ref="A31" r:id="rId8" xr:uid="{4E9CDD3C-E70C-4DF7-856B-CD4FA305937F}"/>
    <hyperlink ref="A38" r:id="rId9" xr:uid="{F1FBFA4A-1138-41C7-90D9-5877FDBAC03B}"/>
    <hyperlink ref="A39" r:id="rId10" xr:uid="{BBD5441C-1660-46AE-96D6-0EEF850A1730}"/>
    <hyperlink ref="A41" r:id="rId11" xr:uid="{562C6A12-77D3-495C-BF77-6BEDF6B5ACB0}"/>
    <hyperlink ref="A42" r:id="rId12" xr:uid="{2665BFB5-FB2E-4525-A07D-0AAC383AD1E2}"/>
    <hyperlink ref="A43" r:id="rId13" xr:uid="{E8837BFF-C9F2-4D2F-8651-5DC5655003CF}"/>
    <hyperlink ref="A44" r:id="rId14" xr:uid="{8CA79EEA-CF1D-4EFD-8CFA-69EE65BF0595}"/>
    <hyperlink ref="A45" r:id="rId15" xr:uid="{8FC90098-87D6-44C0-95A2-B7A4ED90293E}"/>
    <hyperlink ref="A48" r:id="rId16" xr:uid="{1EF15BBF-790F-4822-B3D5-13FFE3687A0C}"/>
    <hyperlink ref="A51" r:id="rId17" xr:uid="{DD8E5F78-D0A6-4256-8EB3-D0E1EB9CC43C}"/>
    <hyperlink ref="A53" r:id="rId18" xr:uid="{6EEA53F0-C366-49A4-B415-3B403895EED3}"/>
    <hyperlink ref="A60" r:id="rId19" xr:uid="{A35A4B6E-51C9-4D2B-B401-D94F4BC20A90}"/>
    <hyperlink ref="A69" r:id="rId20" xr:uid="{240ACD2D-F79A-4106-9A69-8CEE34CBAB9A}"/>
    <hyperlink ref="A72" r:id="rId21" xr:uid="{B17B61A3-8A61-42B3-9BCD-1C0C398898F8}"/>
    <hyperlink ref="A73" r:id="rId22" xr:uid="{215EB6CD-B855-4161-B670-6D9B2A361F39}"/>
    <hyperlink ref="A75" r:id="rId23" xr:uid="{B38CFE96-1A52-4204-8E61-3FA25110A4C5}"/>
    <hyperlink ref="A77" r:id="rId24" xr:uid="{1ECC9434-9628-45C6-93C6-EEB8360FE6EC}"/>
    <hyperlink ref="A78" r:id="rId25" xr:uid="{64D7AD0A-A380-43EE-836D-AEDD82468DF5}"/>
    <hyperlink ref="A79" r:id="rId26" xr:uid="{21068966-B545-495D-9C27-3AB2FF36468A}"/>
    <hyperlink ref="A81" r:id="rId27" xr:uid="{51F48AC4-9FF4-459B-A3CC-D883811895AF}"/>
    <hyperlink ref="A84" r:id="rId28" xr:uid="{A41FD141-DDC6-4DA0-9999-F86C9A52261A}"/>
    <hyperlink ref="A85" r:id="rId29" xr:uid="{84E54930-FB26-4D64-9535-DC10414DA9F5}"/>
    <hyperlink ref="A87" r:id="rId30" xr:uid="{B4C9E9E9-66F2-42E4-A1B5-A99ECF3EF181}"/>
    <hyperlink ref="A88" r:id="rId31" xr:uid="{761383A1-E1BD-4C65-B618-B2A72413E13B}"/>
    <hyperlink ref="A92" r:id="rId32" xr:uid="{351A4929-DE5F-4223-A31A-A924D416E543}"/>
    <hyperlink ref="A93" r:id="rId33" xr:uid="{141B8890-191C-403B-A9DE-9F07036F1D6C}"/>
    <hyperlink ref="A94" r:id="rId34" xr:uid="{553935C3-FBD8-4C4E-8C0F-3A1B49455692}"/>
    <hyperlink ref="A95" r:id="rId35" xr:uid="{FBFA0AA7-9A5F-44D4-9D28-C98C1FBF7054}"/>
    <hyperlink ref="A96" r:id="rId36" xr:uid="{B75B07C6-DAD9-4C57-8408-82BE883524AA}"/>
    <hyperlink ref="A97" r:id="rId37" xr:uid="{D93657E6-9255-4B42-A0CE-AD6DC3393655}"/>
    <hyperlink ref="A98" r:id="rId38" xr:uid="{CD083334-A543-4199-90AA-A0BB1DC7F6C2}"/>
    <hyperlink ref="A99" r:id="rId39" xr:uid="{A2B5779F-AC39-491E-B9AC-2CBD6F6DC8E0}"/>
    <hyperlink ref="A100" r:id="rId40" xr:uid="{BE1138DD-0BCD-4B34-8BBC-A999FA845257}"/>
    <hyperlink ref="A101" r:id="rId41" xr:uid="{B8528753-9C7C-4D68-8E11-DE12C7F8B0E1}"/>
    <hyperlink ref="A110" r:id="rId42" xr:uid="{56F3E0A8-3FF8-4941-AB60-5B9F737420C9}"/>
    <hyperlink ref="A113" r:id="rId43" xr:uid="{01DE2741-51D2-402D-915C-47F75AFB70E1}"/>
    <hyperlink ref="A116" r:id="rId44" xr:uid="{BAE8EF64-917D-44AD-9C40-45052137F78C}"/>
    <hyperlink ref="A117" r:id="rId45" xr:uid="{A6024D0D-C2E6-483A-BDAD-608A248ED3C1}"/>
    <hyperlink ref="A118" r:id="rId46" xr:uid="{05E5A06B-311E-433E-AD5E-1C6685ECA1B8}"/>
    <hyperlink ref="A125" r:id="rId47" xr:uid="{3682B15E-D2AB-4C5F-99A9-5B191B40297E}"/>
    <hyperlink ref="A129" r:id="rId48" xr:uid="{1854B0FE-D7B8-4A2B-97A8-27FECEB60517}"/>
    <hyperlink ref="A130" r:id="rId49" xr:uid="{6C75997E-7308-4CB8-A95F-A92CB5D260DC}"/>
    <hyperlink ref="A131" r:id="rId50" xr:uid="{9228708D-8E18-4066-AB62-881FBAE241FD}"/>
    <hyperlink ref="A133" r:id="rId51" xr:uid="{34EED49A-78F9-4CEB-BD67-A636179E8A63}"/>
    <hyperlink ref="A134" r:id="rId52" xr:uid="{945F20BF-A52A-43B4-92E0-8728AE0CA297}"/>
    <hyperlink ref="A135" r:id="rId53" xr:uid="{025CDF01-5D62-460D-9961-3508293C695D}"/>
    <hyperlink ref="A136" r:id="rId54" xr:uid="{B34E6E41-CCD4-4FE6-ACC3-8B45388ECC29}"/>
    <hyperlink ref="A137" r:id="rId55" xr:uid="{2F4E35AB-CC26-4939-8E22-09546A3DFA34}"/>
    <hyperlink ref="A138" r:id="rId56" xr:uid="{42B4C539-BFC8-4B87-9A17-33F139FEC7B2}"/>
    <hyperlink ref="A139" r:id="rId57" xr:uid="{DDC8495B-AFC1-446B-A7C3-49A84D2D0A19}"/>
    <hyperlink ref="A140" r:id="rId58" xr:uid="{CC46F902-17F3-446C-952C-D7DE51D69120}"/>
    <hyperlink ref="A141" r:id="rId59" xr:uid="{AD4C147C-AE66-46A3-9391-D3A4337CAE58}"/>
    <hyperlink ref="A142" r:id="rId60" xr:uid="{00B90199-6FD8-4431-813E-31E04DC318EB}"/>
    <hyperlink ref="A143" r:id="rId61" xr:uid="{3F0CC2F2-80EA-4439-9FDA-2A605DEC84C5}"/>
    <hyperlink ref="A168" r:id="rId62" xr:uid="{BD18776B-3EEB-4550-8917-43CA9AC0A109}"/>
    <hyperlink ref="A171" r:id="rId63" xr:uid="{9BA2C0CE-07E0-4E20-BCB2-879054B426A5}"/>
    <hyperlink ref="A179" r:id="rId64" xr:uid="{10D2DCD6-C7E8-4321-8F39-E30E1F7BA861}"/>
    <hyperlink ref="A180" r:id="rId65" xr:uid="{83CA6C34-D597-419E-AACC-012C6BAB74A0}"/>
    <hyperlink ref="A187" r:id="rId66" xr:uid="{328F04FF-8A5D-4805-8AD6-D8BCF2C6A7BB}"/>
    <hyperlink ref="A188" r:id="rId67" xr:uid="{D09AECEB-A66D-4B1A-84A0-3B34C31CBDDA}"/>
    <hyperlink ref="A189" r:id="rId68" xr:uid="{4267606D-5085-4356-A772-076C2A8E9F0B}"/>
    <hyperlink ref="A194" r:id="rId69" xr:uid="{8A6828D8-187C-45E8-9A99-6B4B1DB8932F}"/>
    <hyperlink ref="A197" r:id="rId70" xr:uid="{2F65E1B0-36F0-4101-BADF-79DB9A96873A}"/>
    <hyperlink ref="A198" r:id="rId71" xr:uid="{C047D547-6B2B-436F-9CFA-25F82ECC27D9}"/>
    <hyperlink ref="A199" r:id="rId72" xr:uid="{D687DDCE-914E-4010-8768-3909E2B9214D}"/>
    <hyperlink ref="A201" r:id="rId73" xr:uid="{9A423D75-139E-426D-8947-29ECA706771C}"/>
    <hyperlink ref="A202" r:id="rId74" xr:uid="{030A3931-9EA4-45DC-BC40-0B68A6FF0F15}"/>
    <hyperlink ref="A208" r:id="rId75" xr:uid="{2FFD80CE-006E-4DB6-99CF-831DCC9D87ED}"/>
    <hyperlink ref="A209" r:id="rId76" xr:uid="{98E7C4E1-F4A8-4B9B-BF38-36C23FDDEB7D}"/>
    <hyperlink ref="A216" r:id="rId77" xr:uid="{C9A4F70D-18D1-4608-A337-28D7D03C9A67}"/>
    <hyperlink ref="A221" r:id="rId78" xr:uid="{8D7AB33C-3389-4E09-8DAD-91E2B73592FD}"/>
    <hyperlink ref="A222" r:id="rId79" xr:uid="{CAE12B8D-BF0F-48DE-8800-6D62AD323A61}"/>
    <hyperlink ref="A223" r:id="rId80" xr:uid="{F6825754-9731-4DA3-93B0-9C79C1F9B45F}"/>
    <hyperlink ref="A224" r:id="rId81" xr:uid="{29B69524-7BD6-4117-8C8F-B585795CF431}"/>
    <hyperlink ref="A226" r:id="rId82" xr:uid="{D547B06F-C5BD-41AB-A22B-E0392521F77F}"/>
    <hyperlink ref="A227" r:id="rId83" xr:uid="{E7FDCE2D-4126-4F12-BBE3-E3E591138697}"/>
    <hyperlink ref="A228" r:id="rId84" xr:uid="{93EDB8BC-DAF6-4767-8B1B-F6628B3A20D8}"/>
    <hyperlink ref="A229" r:id="rId85" xr:uid="{6F6FAD75-714C-454A-9024-3BDD700901CA}"/>
    <hyperlink ref="A230" r:id="rId86" xr:uid="{81C72922-EFCE-494A-AADB-8B02E6B5E8C5}"/>
    <hyperlink ref="A231" r:id="rId87" xr:uid="{38BD7C5E-0549-48AA-A7D0-27F9A2F2F4F7}"/>
    <hyperlink ref="A232" r:id="rId88" xr:uid="{FEA6949B-8430-49EF-83F3-C505DA69B815}"/>
    <hyperlink ref="A233" r:id="rId89" xr:uid="{CDBEA54C-A7D2-47D5-87FB-78AC814D1C97}"/>
    <hyperlink ref="A234" r:id="rId90" xr:uid="{0553AD76-FE15-4D2E-A1C6-D4FA649D3DD0}"/>
    <hyperlink ref="A235" r:id="rId91" xr:uid="{8C224352-8903-4224-98A9-A5014A9842F6}"/>
    <hyperlink ref="A237" r:id="rId92" xr:uid="{630E029B-C67E-4463-AD04-D7F98C7FD93B}"/>
    <hyperlink ref="A241" r:id="rId93" xr:uid="{16BC8423-D522-40CD-8820-36541B936336}"/>
    <hyperlink ref="A245" r:id="rId94" xr:uid="{487F56C2-B61A-4042-86CF-19A2C671D965}"/>
    <hyperlink ref="A248" r:id="rId95" xr:uid="{F9D55E52-2FB7-4EF2-B6ED-EDA89AE177D6}"/>
    <hyperlink ref="A249" r:id="rId96" xr:uid="{E5A29BF2-714D-4D64-8779-5A1BFF363E63}"/>
    <hyperlink ref="A250" r:id="rId97" xr:uid="{D1A7D2F0-C4E8-4FD2-9514-99D8D1EB21EC}"/>
    <hyperlink ref="A252" r:id="rId98" xr:uid="{8AE7D74C-A1B1-420C-BFAD-B5481044BB26}"/>
    <hyperlink ref="A253" r:id="rId99" xr:uid="{0E7519F0-1CF4-47F8-97AC-8BA1439C8884}"/>
    <hyperlink ref="A254" r:id="rId100" xr:uid="{E74BA9C2-664C-4B41-A114-2412CF68C3A5}"/>
    <hyperlink ref="A255" r:id="rId101" xr:uid="{A2F2A2A0-36F6-4220-88A2-06F7549A0616}"/>
    <hyperlink ref="A257" r:id="rId102" xr:uid="{6780401F-2BB1-4DA6-A2E9-58B503777AE9}"/>
    <hyperlink ref="A258" r:id="rId103" xr:uid="{9E089741-B6E0-4BE5-A9BF-9F5F96145428}"/>
    <hyperlink ref="A261" r:id="rId104" xr:uid="{7818436C-08AD-4EF4-9FF2-7C4BCB89643F}"/>
    <hyperlink ref="A262" r:id="rId105" xr:uid="{E7F281B7-9666-435C-8B82-58AB93194EA5}"/>
    <hyperlink ref="A267" r:id="rId106" xr:uid="{7E1F8738-F1F3-4723-92E8-9D84C0D9C588}"/>
    <hyperlink ref="A268" r:id="rId107" xr:uid="{206663BE-BE47-4660-B067-E7E84CC32ED8}"/>
    <hyperlink ref="A269" r:id="rId108" xr:uid="{81F0B199-5DB8-4334-982C-62ECA6B5D78C}"/>
    <hyperlink ref="A270" r:id="rId109" xr:uid="{BA2CD7F4-D9A1-4C93-89CC-6A7BBBB28153}"/>
    <hyperlink ref="A273" r:id="rId110" xr:uid="{9680A78F-F5CE-456A-9432-C1B034D30284}"/>
    <hyperlink ref="A274" r:id="rId111" xr:uid="{6AADA228-B955-4A97-8269-1113233FA626}"/>
    <hyperlink ref="A275" r:id="rId112" xr:uid="{276A4D0F-0F56-44F1-91A9-5AD918923A7A}"/>
    <hyperlink ref="A276" r:id="rId113" xr:uid="{FAE13051-8C86-4C2E-AF24-273E1615FD36}"/>
    <hyperlink ref="A277" r:id="rId114" xr:uid="{29E09FAA-D2DB-4258-BFF1-463E299394B9}"/>
    <hyperlink ref="A280" r:id="rId115" xr:uid="{A7525DAE-7725-46FC-A663-AAEAE394B2A4}"/>
    <hyperlink ref="A281" r:id="rId116" xr:uid="{CFBB378F-7662-4C6C-9CD9-89557F3B7A8F}"/>
    <hyperlink ref="A283" r:id="rId117" xr:uid="{2B0D5D36-3ACB-4C24-AD8E-D07E2461421C}"/>
    <hyperlink ref="A284" r:id="rId118" xr:uid="{C04B23BF-C67D-4564-9782-C866E5B44733}"/>
    <hyperlink ref="A287" r:id="rId119" xr:uid="{0AD41EE5-583E-44A8-BF22-C2E234961263}"/>
    <hyperlink ref="A288" r:id="rId120" xr:uid="{91F0C957-8559-4AFF-88A6-3F5BDE292BB4}"/>
    <hyperlink ref="A289" r:id="rId121" xr:uid="{7E0803CC-029D-4070-AA7D-7C13241EB105}"/>
    <hyperlink ref="A292" r:id="rId122" xr:uid="{B38B2A14-934D-470E-A7F1-C350ECA5DC0F}"/>
    <hyperlink ref="A293" r:id="rId123" xr:uid="{30009E42-2E36-421D-B158-58942A25AA9C}"/>
    <hyperlink ref="A294" r:id="rId124" xr:uid="{FDC9E9BB-3865-42B3-878F-B5C89E26EF4C}"/>
    <hyperlink ref="A295" r:id="rId125" xr:uid="{FD846823-E27E-4CAA-A533-5D4EE0D89FA7}"/>
    <hyperlink ref="A296" r:id="rId126" xr:uid="{8058E1D1-F89A-459C-BE6E-A4235A536024}"/>
    <hyperlink ref="A297" r:id="rId127" xr:uid="{B81240C0-3F0A-45D2-9648-E42C9BC3CC39}"/>
    <hyperlink ref="A298" r:id="rId128" xr:uid="{5776ACE5-6F66-4BC1-9A12-C438B88AD2C1}"/>
    <hyperlink ref="A299" r:id="rId129" xr:uid="{C05D6740-F0B5-46E3-B913-36EC285D8943}"/>
    <hyperlink ref="A300" r:id="rId130" xr:uid="{294E59B1-AF08-4E4D-B9F5-9DAD488AD075}"/>
    <hyperlink ref="A301" r:id="rId131" xr:uid="{C8047FD3-5990-4386-8053-F10EBF47D759}"/>
    <hyperlink ref="A302" r:id="rId132" xr:uid="{0ABE7026-F89A-4F55-B13D-216DD7B2A627}"/>
    <hyperlink ref="A303" r:id="rId133" xr:uid="{822FA2E7-B094-46CE-A0F4-FF53B571FB72}"/>
    <hyperlink ref="A304" r:id="rId134" xr:uid="{D7FF702C-C1D5-40C3-9542-948E2E875A15}"/>
    <hyperlink ref="A305" r:id="rId135" xr:uid="{0331B0AE-B25A-4BF6-9872-3E8CACB5B9DE}"/>
    <hyperlink ref="A306" r:id="rId136" xr:uid="{F38C38B2-DB48-4412-B87C-9DC31ADC181A}"/>
    <hyperlink ref="A307" r:id="rId137" xr:uid="{34F77A2B-E26B-44D3-8013-AD7567CD2ACA}"/>
    <hyperlink ref="A312" r:id="rId138" xr:uid="{F3F7BF6F-2BF9-4A5B-BEF8-B1C513EF91F0}"/>
    <hyperlink ref="A320" r:id="rId139" xr:uid="{BBF9D344-91FA-4853-8348-5BFD52A265D9}"/>
    <hyperlink ref="A328" r:id="rId140" xr:uid="{F36E6795-D65C-4BAB-B66A-81832B99EE09}"/>
    <hyperlink ref="A340" r:id="rId141" xr:uid="{9B768E8E-107C-4A4D-84C3-1CEEDA681985}"/>
    <hyperlink ref="A356" r:id="rId142" xr:uid="{E0D9B987-202F-4FBE-B67D-40770C4123FC}"/>
    <hyperlink ref="A361" r:id="rId143" xr:uid="{34A77C50-4101-47C8-9002-3BE1D3417A15}"/>
    <hyperlink ref="A362" r:id="rId144" xr:uid="{4D3388D9-9C7B-48D5-B2E1-568C1AA1F10E}"/>
    <hyperlink ref="A369" r:id="rId145" xr:uid="{10A4E9C6-6B4D-4F76-86D1-CF4056C2E1EB}"/>
    <hyperlink ref="A370" r:id="rId146" xr:uid="{F7190340-3C66-47F1-9CD8-506765F3C2A1}"/>
    <hyperlink ref="A371" r:id="rId147" xr:uid="{C75C67FD-C8CF-42C5-ACCA-C53064BF08A5}"/>
    <hyperlink ref="A372" r:id="rId148" xr:uid="{137E3BD7-1B7C-482A-A571-53CC9E875767}"/>
    <hyperlink ref="A373" r:id="rId149" xr:uid="{D9A1C8B3-FF75-4D95-8C86-FEF70F02B5EB}"/>
    <hyperlink ref="A374" r:id="rId150" xr:uid="{AE9D98C5-1279-4E20-9BE0-895BAA90C31A}"/>
    <hyperlink ref="A375" r:id="rId151" xr:uid="{A1E8CDA5-5706-40F6-8D88-74D876BF2AEA}"/>
    <hyperlink ref="A376" r:id="rId152" xr:uid="{0B1E9535-16FB-4728-9653-92E58ABFF322}"/>
    <hyperlink ref="A377" r:id="rId153" xr:uid="{288BBD4F-3292-4849-BC38-52F7A91ED007}"/>
    <hyperlink ref="A378" r:id="rId154" xr:uid="{78FDB446-02F1-4565-989E-411965600FD0}"/>
    <hyperlink ref="A379" r:id="rId155" xr:uid="{77F772EC-4C52-4C5B-AF78-E03D883B64AF}"/>
    <hyperlink ref="A380" r:id="rId156" xr:uid="{F38297BF-1239-470A-8903-30037EF44514}"/>
    <hyperlink ref="A381" r:id="rId157" xr:uid="{4C58B24A-ECCF-4BAE-B5F1-979DC1163B0B}"/>
    <hyperlink ref="A382" r:id="rId158" xr:uid="{6B0B87B9-33A5-4D86-971D-3277015E8AD6}"/>
    <hyperlink ref="A383" r:id="rId159" xr:uid="{BF656248-B5D6-4AEB-8680-AB231D3DD0C2}"/>
    <hyperlink ref="A384" r:id="rId160" xr:uid="{209969BC-39A4-41EF-90A4-E29E08836856}"/>
    <hyperlink ref="A385" r:id="rId161" xr:uid="{FF80E630-D8C3-40F5-99CE-D19F40EEB80F}"/>
    <hyperlink ref="A386" r:id="rId162" xr:uid="{83AFB93B-DCEA-457F-A3D2-60E0C260638C}"/>
    <hyperlink ref="A387" r:id="rId163" xr:uid="{EB81B588-B902-499F-9631-FCF1550AD2A7}"/>
    <hyperlink ref="A388" r:id="rId164" xr:uid="{5285ADC9-B4A8-4B63-AA36-00D63D2BF70D}"/>
    <hyperlink ref="A389" r:id="rId165" xr:uid="{D6323173-EB3A-497B-91E4-70E99F586D2D}"/>
    <hyperlink ref="A390" r:id="rId166" xr:uid="{284787F2-7A07-4462-A3EF-15151917D4ED}"/>
    <hyperlink ref="A391" r:id="rId167" xr:uid="{2E23B5D5-B11F-4621-B0B5-C6F50724F4A0}"/>
    <hyperlink ref="A392" r:id="rId168" xr:uid="{C2B83F77-364B-491B-A8BA-19D4C11EEBC5}"/>
    <hyperlink ref="A393" r:id="rId169" xr:uid="{C07E6B84-0354-4D24-B35C-A7801906B06B}"/>
    <hyperlink ref="A394" r:id="rId170" xr:uid="{1C3359AD-B2E6-4C0B-9BFD-64AE46BB09A9}"/>
    <hyperlink ref="A395" r:id="rId171" xr:uid="{15693262-3B37-4607-89BD-84979BEF7D23}"/>
    <hyperlink ref="A396" r:id="rId172" xr:uid="{953A4B6C-9BF1-4728-9A01-F4A6324F08E9}"/>
    <hyperlink ref="A397" r:id="rId173" xr:uid="{F4C8F11A-9F58-4970-B633-40E5566AF55E}"/>
    <hyperlink ref="A398" r:id="rId174" xr:uid="{725BF240-A8CD-42F2-8DC7-B6605A5C3D9F}"/>
    <hyperlink ref="A399" r:id="rId175" xr:uid="{971BEB2F-0983-4B33-8A57-80CF54763FB7}"/>
    <hyperlink ref="A400" r:id="rId176" xr:uid="{59838F8B-E28E-4F42-AEB5-6D346E5080DB}"/>
    <hyperlink ref="A401" r:id="rId177" xr:uid="{B549BF72-559A-4291-9809-4A056D4DB4E3}"/>
    <hyperlink ref="A402" r:id="rId178" xr:uid="{117B4BF4-BCB6-4841-A46D-684346DEFF06}"/>
    <hyperlink ref="A403" r:id="rId179" xr:uid="{14043230-A3E7-469C-96FB-4C4F93BE53C6}"/>
    <hyperlink ref="A404" r:id="rId180" xr:uid="{05FB36FD-D704-4616-A5A0-CDBD8065D82F}"/>
    <hyperlink ref="A405" r:id="rId181" xr:uid="{00AEF522-E9D3-4BCC-ADE9-0BD39D7A2B03}"/>
    <hyperlink ref="A406" r:id="rId182" xr:uid="{1AD5E97B-C1CF-46C7-8DD6-90A00F83232F}"/>
    <hyperlink ref="A407" r:id="rId183" xr:uid="{C6C95ABA-28EF-46A7-A93E-8B52B9D07BB7}"/>
    <hyperlink ref="A408" r:id="rId184" xr:uid="{E1015642-75B9-402F-938F-D2DBB1B3CDFE}"/>
    <hyperlink ref="A410" r:id="rId185" xr:uid="{CEE232A8-860B-4DD1-A297-15DF41708555}"/>
    <hyperlink ref="A411" r:id="rId186" xr:uid="{D9F9B8AD-9B3D-4FB8-9659-B481340728C2}"/>
    <hyperlink ref="A412" r:id="rId187" xr:uid="{B660370A-5C27-49B8-B295-ECB6C0392D22}"/>
    <hyperlink ref="A413" r:id="rId188" xr:uid="{1AEB2EC8-A8D8-4063-B7E3-C8A538DD1C76}"/>
    <hyperlink ref="A414" r:id="rId189" xr:uid="{05C511E9-651E-4BA3-ADEE-38C0F77D1618}"/>
    <hyperlink ref="A415" r:id="rId190" xr:uid="{90FFA852-0345-4B9C-8765-5C735D8AF6B5}"/>
    <hyperlink ref="A416" r:id="rId191" xr:uid="{CB889BA1-F280-4791-9D49-960FB4877C80}"/>
    <hyperlink ref="A417" r:id="rId192" xr:uid="{6310FD63-BE66-421C-BEA5-F1195E5D635D}"/>
    <hyperlink ref="A418" r:id="rId193" xr:uid="{80CDDB76-3698-42DD-9B85-68E59EFB2711}"/>
    <hyperlink ref="A419" r:id="rId194" xr:uid="{8FC326E4-F351-47BC-851C-3B3BF1D0D135}"/>
    <hyperlink ref="A420" r:id="rId195" xr:uid="{683BE094-6673-4B8E-884E-A76F9FB4D80D}"/>
    <hyperlink ref="A421" r:id="rId196" xr:uid="{91D38CEB-7B30-4632-95A3-ED4E7A7314C4}"/>
    <hyperlink ref="A422" r:id="rId197" xr:uid="{4CCEB2AA-8C21-48D2-BE66-B0445B6FCE4B}"/>
    <hyperlink ref="A423" r:id="rId198" xr:uid="{ECD6EBFB-FE44-4D31-932E-91543DD1DB11}"/>
    <hyperlink ref="A424" r:id="rId199" xr:uid="{BB547250-1C70-48CE-A365-18AD2D9E44BC}"/>
    <hyperlink ref="A425" r:id="rId200" xr:uid="{0C37AC6E-125F-4A76-93CD-1A95BC109C42}"/>
    <hyperlink ref="A426" r:id="rId201" xr:uid="{E23AFEF3-0B8C-49A8-9937-B57D28C92C4F}"/>
    <hyperlink ref="A427" r:id="rId202" xr:uid="{C2239687-A79A-4A05-91C4-1D22D7656230}"/>
    <hyperlink ref="A428" r:id="rId203" xr:uid="{F01AD86D-BDFF-453C-A60F-C01967290059}"/>
    <hyperlink ref="A429" r:id="rId204" xr:uid="{038F54E4-2057-48D6-9427-A4B93976EC78}"/>
    <hyperlink ref="A430" r:id="rId205" xr:uid="{D0678316-1C91-46FE-8D1A-68EF959856F2}"/>
    <hyperlink ref="A431" r:id="rId206" xr:uid="{57C423DA-7548-4E77-8E81-C73626C96DD2}"/>
    <hyperlink ref="A435" r:id="rId207" xr:uid="{A4F23762-31A6-47EA-A436-103C759F1664}"/>
    <hyperlink ref="A436" r:id="rId208" xr:uid="{DBDA0DEB-78DA-41AA-815C-A1067E9B55CE}"/>
    <hyperlink ref="A437" r:id="rId209" xr:uid="{5F5A990A-E711-4EDC-8204-1679CE82B406}"/>
    <hyperlink ref="A439" r:id="rId210" xr:uid="{24883B84-4A26-4E34-9113-BD8AC1EE8295}"/>
    <hyperlink ref="A440" r:id="rId211" xr:uid="{675CBC14-0293-4B1F-9E51-FCE861BCDB58}"/>
    <hyperlink ref="A441" r:id="rId212" xr:uid="{4E25890F-023E-4EFC-828E-8A7DB97895D4}"/>
    <hyperlink ref="A442" r:id="rId213" xr:uid="{A5AB6DCD-069E-4141-9895-F752EF679F65}"/>
    <hyperlink ref="A443" r:id="rId214" xr:uid="{9B4CC2E0-892C-4D6F-A572-4C654382C04A}"/>
    <hyperlink ref="A444" r:id="rId215" xr:uid="{9C1431AD-1E28-45FA-A553-D4CABE15D4A3}"/>
    <hyperlink ref="A445" r:id="rId216" xr:uid="{B0F5D8FA-34C1-47C5-AED7-F7FDD8A38770}"/>
    <hyperlink ref="A446" r:id="rId217" xr:uid="{7FE09C07-0BFB-449C-A3A2-1CA139E86C08}"/>
    <hyperlink ref="A447" r:id="rId218" xr:uid="{39324909-AF9C-4389-B42A-10EBB4F0F564}"/>
    <hyperlink ref="A448" r:id="rId219" xr:uid="{88E8EC99-8290-49FE-BBCF-D36D48C7066A}"/>
    <hyperlink ref="A449" r:id="rId220" xr:uid="{EA602464-F090-4FD0-834A-644FB65867C7}"/>
    <hyperlink ref="A450" r:id="rId221" xr:uid="{5819F227-5486-49FF-BBCF-86C0DB368A49}"/>
    <hyperlink ref="A451" r:id="rId222" xr:uid="{5F640542-BFA6-425E-AA84-87437510B619}"/>
    <hyperlink ref="A452" r:id="rId223" xr:uid="{B3B07229-92EB-4F0B-A0A2-4D0FB9ABE6D6}"/>
    <hyperlink ref="A453" r:id="rId224" xr:uid="{9E9E65B4-7190-433C-AA7E-E24E10C0B719}"/>
    <hyperlink ref="A454" r:id="rId225" xr:uid="{B3FD8F1D-DEA6-40FF-B7F1-618EE380486F}"/>
    <hyperlink ref="A457" r:id="rId226" xr:uid="{91187C59-5D19-4A59-85F7-79D933559EA3}"/>
    <hyperlink ref="A461" r:id="rId227" xr:uid="{30E33E9C-5339-4528-B1C5-AD0AB6A240C2}"/>
    <hyperlink ref="A462" r:id="rId228" xr:uid="{3634256D-F727-40A9-B570-D9EA4C90FA2D}"/>
    <hyperlink ref="A464" r:id="rId229" xr:uid="{8BAE3596-2C8B-4AC8-8EA6-B233EBA2A8DF}"/>
    <hyperlink ref="A465" r:id="rId230" xr:uid="{70E8CAE1-092B-4779-9DC1-1A5ED2E0E744}"/>
    <hyperlink ref="A466" r:id="rId231" xr:uid="{BC5FAF54-895F-4938-8790-14BF0D3A00FF}"/>
    <hyperlink ref="A468" r:id="rId232" xr:uid="{7406F1EB-38B4-4297-B4DC-75399F2C50A2}"/>
    <hyperlink ref="A469" r:id="rId233" xr:uid="{069C3345-CAFB-46FE-9781-9386EBABCBC3}"/>
    <hyperlink ref="A470" r:id="rId234" xr:uid="{7D5D32CF-CCE9-45BD-A4EE-C4A72B60EDD1}"/>
    <hyperlink ref="A471" r:id="rId235" xr:uid="{B884B754-8ADF-46AF-9BE3-A7856BE4FEDC}"/>
    <hyperlink ref="A472" r:id="rId236" xr:uid="{BB0574C6-5DB9-4558-A42B-20539F6FB614}"/>
    <hyperlink ref="A475" r:id="rId237" xr:uid="{A362B1D3-0A77-4303-B481-12B3CDC1083C}"/>
    <hyperlink ref="A477" r:id="rId238" xr:uid="{3E3DCDA4-A00A-4D7D-ACFF-B7BEBCADF5AC}"/>
    <hyperlink ref="A478" r:id="rId239" xr:uid="{CB18995F-2F5A-4826-962F-6C5BE5ECCBCA}"/>
    <hyperlink ref="A479" r:id="rId240" xr:uid="{0BFCCDD1-2750-4F1C-BA05-D1CF102CDD0B}"/>
    <hyperlink ref="A480" r:id="rId241" xr:uid="{C17A1714-230F-4465-A448-0D9AE416522B}"/>
    <hyperlink ref="A481" r:id="rId242" xr:uid="{813EEFC6-53E4-404F-AC11-65B9F3355FE2}"/>
    <hyperlink ref="A482" r:id="rId243" xr:uid="{F1B21FC6-B5EE-48A7-A4CA-2E3514972288}"/>
    <hyperlink ref="A483" r:id="rId244" xr:uid="{11006565-2CFD-4EA1-B4BC-0D74A2F380EF}"/>
    <hyperlink ref="A485" r:id="rId245" xr:uid="{12899C72-D30C-495A-AD32-947047CD1C63}"/>
    <hyperlink ref="A486" r:id="rId246" xr:uid="{DDF465D0-D47C-4655-8754-A25073654422}"/>
    <hyperlink ref="A487" r:id="rId247" xr:uid="{C0F1225B-B2F4-48EB-ACE7-02CE75E17619}"/>
    <hyperlink ref="A488" r:id="rId248" xr:uid="{56C9C5AF-28B6-49A3-9A5D-4627E4BC5369}"/>
    <hyperlink ref="A489" r:id="rId249" xr:uid="{5B066718-B195-4B77-929B-F735CB9EDB2C}"/>
    <hyperlink ref="A490" r:id="rId250" xr:uid="{D1BFDA0D-229A-4292-8A95-824706942ED1}"/>
    <hyperlink ref="A491" r:id="rId251" xr:uid="{C2E3EF4D-B46B-4B0F-B5D0-CAC89871AC4F}"/>
    <hyperlink ref="A492" r:id="rId252" xr:uid="{A12E6C9C-4114-4804-AFDE-30D1D08531CE}"/>
    <hyperlink ref="A493" r:id="rId253" xr:uid="{3E0FD8B6-D8F6-4D65-B87B-B361626FCCE3}"/>
    <hyperlink ref="A494" r:id="rId254" xr:uid="{6420007F-0CEF-4693-B628-B81F3BFF9F08}"/>
    <hyperlink ref="A495" r:id="rId255" xr:uid="{D81B1B40-9167-4182-98E2-54D2A52DDE2E}"/>
    <hyperlink ref="A496" r:id="rId256" xr:uid="{FB47EB80-74B1-4840-8436-5D4F20E01627}"/>
    <hyperlink ref="A497" r:id="rId257" xr:uid="{1727A29F-8C65-4738-B46C-B56691E837AF}"/>
    <hyperlink ref="A498" r:id="rId258" xr:uid="{B525CB4B-AD3D-4A32-BB7B-58C926E46427}"/>
    <hyperlink ref="A500" r:id="rId259" xr:uid="{3F420D0F-54B0-48BD-B9C4-EC87FA489642}"/>
    <hyperlink ref="A501" r:id="rId260" xr:uid="{B94EF83A-AD9E-4804-99CF-74A3CCB8F416}"/>
    <hyperlink ref="A502" r:id="rId261" xr:uid="{767A5D75-FEF6-4E56-8276-3858C98DEF96}"/>
    <hyperlink ref="A503" r:id="rId262" xr:uid="{49A8B68E-40A5-4674-AC06-131A3DE6D5B4}"/>
    <hyperlink ref="A504" r:id="rId263" xr:uid="{1507FE92-0CA9-4591-B733-6D871E194C74}"/>
    <hyperlink ref="A505" r:id="rId264" xr:uid="{BA645EA8-D022-43D1-9C96-FC9BEC569263}"/>
    <hyperlink ref="A506" r:id="rId265" xr:uid="{DACA7F55-0412-4599-9267-2A92A3B61200}"/>
    <hyperlink ref="A507" r:id="rId266" xr:uid="{6F232B84-F8C6-45B9-8EB6-E25BDBEEC0EC}"/>
    <hyperlink ref="A508" r:id="rId267" xr:uid="{4AB29020-71B1-4449-B2AD-E915F9D8E652}"/>
    <hyperlink ref="A511" r:id="rId268" xr:uid="{D7601324-2560-4B7C-B090-227EDD15ADEE}"/>
    <hyperlink ref="A512" r:id="rId269" xr:uid="{10D66BB2-6B8F-40C6-AE8B-184963FF943C}"/>
    <hyperlink ref="A517" r:id="rId270" xr:uid="{00D041F2-5BAF-4C3E-9CA8-F35C065C66FB}"/>
    <hyperlink ref="A519" r:id="rId271" xr:uid="{B10F6D2D-7C89-4092-9B52-39BE42319BDB}"/>
    <hyperlink ref="A520" r:id="rId272" xr:uid="{CAA89C31-12CB-44A4-B968-DF070C0CD716}"/>
    <hyperlink ref="A521" r:id="rId273" xr:uid="{5BC178E9-762C-4EA4-A858-53A6BB285E54}"/>
    <hyperlink ref="A522" r:id="rId274" xr:uid="{8B9303C4-92CD-4748-8FF8-D8FE1D848269}"/>
    <hyperlink ref="A524" r:id="rId275" xr:uid="{A24667D9-B3FE-469B-88A0-F5D543B7B5F5}"/>
    <hyperlink ref="A525" r:id="rId276" xr:uid="{C45142B9-D700-4D98-8C2E-C990BA3697A8}"/>
    <hyperlink ref="A526" r:id="rId277" xr:uid="{BACFF95D-F9B1-4441-9C82-B4339261AD6C}"/>
    <hyperlink ref="A527" r:id="rId278" xr:uid="{F33099B5-F98A-4EC4-B134-82664EFD0A3B}"/>
    <hyperlink ref="A528" r:id="rId279" xr:uid="{4314839A-8615-4748-856F-1B851A186093}"/>
    <hyperlink ref="A529" r:id="rId280" xr:uid="{6958FCCF-6ADF-4BCA-A603-22B1D48A38A5}"/>
    <hyperlink ref="A530" r:id="rId281" xr:uid="{130D0F81-F09B-4C86-A9B8-5F5715812532}"/>
    <hyperlink ref="A531" r:id="rId282" xr:uid="{9AB3F74D-4BE9-4404-A5B7-C11CD4D0DA46}"/>
    <hyperlink ref="A533" r:id="rId283" xr:uid="{30461553-4211-49C5-885D-5BA8DB920C1E}"/>
    <hyperlink ref="A534" r:id="rId284" xr:uid="{B6BFB253-A7E5-4CEB-9CB4-A095AA007168}"/>
    <hyperlink ref="A535" r:id="rId285" xr:uid="{E1143936-E3BE-43D6-867A-2B00646FC7D5}"/>
    <hyperlink ref="A536" r:id="rId286" xr:uid="{476D2004-5524-4CDF-AADE-34A35B3EB54F}"/>
    <hyperlink ref="A537" r:id="rId287" xr:uid="{633C3145-CB6E-4BDD-90A7-73F77AC89DBD}"/>
    <hyperlink ref="A538" r:id="rId288" xr:uid="{924BE913-B31F-48C5-AAFE-BF37CEA7ED49}"/>
    <hyperlink ref="A542" r:id="rId289" xr:uid="{95A9DFAD-3329-4C08-A723-D996F17538ED}"/>
    <hyperlink ref="A543" r:id="rId290" xr:uid="{D72E62F9-A6A6-4084-ACD3-0D897932E026}"/>
    <hyperlink ref="A544" r:id="rId291" xr:uid="{90B6D490-39BC-49D2-BA91-11925E14DA22}"/>
    <hyperlink ref="A545" r:id="rId292" xr:uid="{79CE9BFC-C744-4A54-A223-E5EB471C3B21}"/>
    <hyperlink ref="A546" r:id="rId293" xr:uid="{42CEFBE4-C754-4CAB-AA82-A84896CA1609}"/>
    <hyperlink ref="A547" r:id="rId294" xr:uid="{24B6A528-620D-4602-8EA1-50733AF858BC}"/>
  </hyperlinks>
  <pageMargins left="0.7" right="0.7" top="0.75" bottom="0.75" header="0.3" footer="0.3"/>
  <pageSetup paperSize="9" orientation="portrait" r:id="rId29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567FBF-1375-4574-9C79-828E3B940266}">
  <dimension ref="A1:C481"/>
  <sheetViews>
    <sheetView workbookViewId="0">
      <selection sqref="A1:C481"/>
    </sheetView>
  </sheetViews>
  <sheetFormatPr defaultRowHeight="15"/>
  <cols>
    <col min="1" max="1" width="28.85546875" bestFit="1" customWidth="1"/>
    <col min="2" max="2" width="131.5703125" bestFit="1" customWidth="1"/>
    <col min="3" max="3" width="23" bestFit="1" customWidth="1"/>
  </cols>
  <sheetData>
    <row r="1" spans="1:3" ht="26.25">
      <c r="A1" s="6"/>
      <c r="B1" s="7" t="s">
        <v>470</v>
      </c>
      <c r="C1" s="6"/>
    </row>
    <row r="2" spans="1:3" ht="15.75">
      <c r="A2" s="6"/>
      <c r="B2" s="16" t="s">
        <v>471</v>
      </c>
      <c r="C2" s="6"/>
    </row>
    <row r="4" spans="1:3" ht="21">
      <c r="A4" s="8" t="s">
        <v>472</v>
      </c>
      <c r="B4" s="8" t="s">
        <v>473</v>
      </c>
      <c r="C4" s="9" t="s">
        <v>474</v>
      </c>
    </row>
    <row r="5" spans="1:3" ht="15.75">
      <c r="A5" s="6"/>
      <c r="B5" s="6"/>
      <c r="C5" s="10" t="s">
        <v>475</v>
      </c>
    </row>
    <row r="6" spans="1:3" ht="21">
      <c r="A6" s="11" t="s">
        <v>476</v>
      </c>
      <c r="B6" s="12" t="s">
        <v>477</v>
      </c>
      <c r="C6" s="10" t="s">
        <v>475</v>
      </c>
    </row>
    <row r="7" spans="1:3" ht="21">
      <c r="A7" s="11" t="s">
        <v>476</v>
      </c>
      <c r="B7" s="12" t="s">
        <v>478</v>
      </c>
      <c r="C7" s="10" t="s">
        <v>475</v>
      </c>
    </row>
    <row r="8" spans="1:3" ht="21">
      <c r="A8" s="11" t="s">
        <v>476</v>
      </c>
      <c r="B8" s="12" t="s">
        <v>479</v>
      </c>
      <c r="C8" s="10" t="s">
        <v>475</v>
      </c>
    </row>
    <row r="9" spans="1:3" ht="21">
      <c r="A9" s="11" t="s">
        <v>476</v>
      </c>
      <c r="B9" s="12" t="s">
        <v>480</v>
      </c>
      <c r="C9" s="10" t="s">
        <v>475</v>
      </c>
    </row>
    <row r="10" spans="1:3" ht="21">
      <c r="A10" s="11" t="s">
        <v>476</v>
      </c>
      <c r="B10" s="12" t="s">
        <v>481</v>
      </c>
      <c r="C10" s="10" t="s">
        <v>475</v>
      </c>
    </row>
    <row r="11" spans="1:3" ht="21">
      <c r="A11" s="11" t="s">
        <v>476</v>
      </c>
      <c r="B11" s="12" t="s">
        <v>482</v>
      </c>
      <c r="C11" s="10" t="s">
        <v>475</v>
      </c>
    </row>
    <row r="12" spans="1:3" ht="21">
      <c r="A12" s="11" t="s">
        <v>476</v>
      </c>
      <c r="B12" s="12" t="s">
        <v>483</v>
      </c>
      <c r="C12" s="10" t="s">
        <v>475</v>
      </c>
    </row>
    <row r="13" spans="1:3" ht="21">
      <c r="A13" s="11" t="s">
        <v>476</v>
      </c>
      <c r="B13" s="12" t="s">
        <v>484</v>
      </c>
      <c r="C13" s="10" t="s">
        <v>475</v>
      </c>
    </row>
    <row r="14" spans="1:3" ht="21">
      <c r="A14" s="11" t="s">
        <v>476</v>
      </c>
      <c r="B14" s="12" t="s">
        <v>485</v>
      </c>
      <c r="C14" s="10" t="s">
        <v>475</v>
      </c>
    </row>
    <row r="15" spans="1:3" ht="21">
      <c r="A15" s="11" t="s">
        <v>476</v>
      </c>
      <c r="B15" s="12" t="s">
        <v>486</v>
      </c>
      <c r="C15" s="10" t="s">
        <v>475</v>
      </c>
    </row>
    <row r="16" spans="1:3" ht="21">
      <c r="A16" s="11" t="s">
        <v>476</v>
      </c>
      <c r="B16" s="12" t="s">
        <v>487</v>
      </c>
      <c r="C16" s="10" t="s">
        <v>475</v>
      </c>
    </row>
    <row r="17" spans="1:3" ht="21">
      <c r="A17" s="11" t="s">
        <v>476</v>
      </c>
      <c r="B17" s="12" t="s">
        <v>488</v>
      </c>
      <c r="C17" s="10" t="s">
        <v>475</v>
      </c>
    </row>
    <row r="18" spans="1:3" ht="21">
      <c r="A18" s="11" t="s">
        <v>476</v>
      </c>
      <c r="B18" s="12" t="s">
        <v>489</v>
      </c>
      <c r="C18" s="10" t="s">
        <v>475</v>
      </c>
    </row>
    <row r="19" spans="1:3" ht="21">
      <c r="A19" s="11" t="s">
        <v>476</v>
      </c>
      <c r="B19" s="12" t="s">
        <v>305</v>
      </c>
      <c r="C19" s="10" t="s">
        <v>475</v>
      </c>
    </row>
    <row r="20" spans="1:3" ht="21">
      <c r="A20" s="11" t="s">
        <v>476</v>
      </c>
      <c r="B20" s="12" t="s">
        <v>490</v>
      </c>
      <c r="C20" s="10" t="s">
        <v>475</v>
      </c>
    </row>
    <row r="21" spans="1:3" ht="21">
      <c r="A21" s="11" t="s">
        <v>476</v>
      </c>
      <c r="B21" s="12" t="s">
        <v>491</v>
      </c>
      <c r="C21" s="10" t="s">
        <v>475</v>
      </c>
    </row>
    <row r="22" spans="1:3" ht="21">
      <c r="A22" s="11" t="s">
        <v>476</v>
      </c>
      <c r="B22" s="12" t="s">
        <v>492</v>
      </c>
      <c r="C22" s="10" t="s">
        <v>475</v>
      </c>
    </row>
    <row r="23" spans="1:3" ht="21">
      <c r="A23" s="11" t="s">
        <v>476</v>
      </c>
      <c r="B23" s="12" t="s">
        <v>493</v>
      </c>
      <c r="C23" s="10" t="s">
        <v>475</v>
      </c>
    </row>
    <row r="24" spans="1:3" ht="21">
      <c r="A24" s="11" t="s">
        <v>476</v>
      </c>
      <c r="B24" s="12" t="s">
        <v>494</v>
      </c>
      <c r="C24" s="10" t="s">
        <v>475</v>
      </c>
    </row>
    <row r="25" spans="1:3" ht="21">
      <c r="A25" s="11" t="s">
        <v>476</v>
      </c>
      <c r="B25" s="12" t="s">
        <v>495</v>
      </c>
      <c r="C25" s="10" t="s">
        <v>475</v>
      </c>
    </row>
    <row r="26" spans="1:3" ht="21">
      <c r="A26" s="11" t="s">
        <v>476</v>
      </c>
      <c r="B26" s="12" t="s">
        <v>496</v>
      </c>
      <c r="C26" s="10" t="s">
        <v>475</v>
      </c>
    </row>
    <row r="27" spans="1:3" ht="21">
      <c r="A27" s="11" t="s">
        <v>476</v>
      </c>
      <c r="B27" s="12" t="s">
        <v>497</v>
      </c>
      <c r="C27" s="10" t="s">
        <v>475</v>
      </c>
    </row>
    <row r="28" spans="1:3" ht="21">
      <c r="A28" s="11" t="s">
        <v>476</v>
      </c>
      <c r="B28" s="12" t="s">
        <v>498</v>
      </c>
      <c r="C28" s="10" t="s">
        <v>475</v>
      </c>
    </row>
    <row r="29" spans="1:3" ht="21">
      <c r="A29" s="11" t="s">
        <v>476</v>
      </c>
      <c r="B29" s="12" t="s">
        <v>499</v>
      </c>
      <c r="C29" s="10" t="s">
        <v>475</v>
      </c>
    </row>
    <row r="30" spans="1:3" ht="21">
      <c r="A30" s="11" t="s">
        <v>476</v>
      </c>
      <c r="B30" s="12" t="s">
        <v>500</v>
      </c>
      <c r="C30" s="10" t="s">
        <v>475</v>
      </c>
    </row>
    <row r="31" spans="1:3" ht="21">
      <c r="A31" s="11" t="s">
        <v>476</v>
      </c>
      <c r="B31" s="12" t="s">
        <v>501</v>
      </c>
      <c r="C31" s="10" t="s">
        <v>475</v>
      </c>
    </row>
    <row r="32" spans="1:3" ht="21">
      <c r="A32" s="11" t="s">
        <v>476</v>
      </c>
      <c r="B32" s="12" t="s">
        <v>502</v>
      </c>
      <c r="C32" s="10" t="s">
        <v>475</v>
      </c>
    </row>
    <row r="33" spans="1:3" ht="21">
      <c r="A33" s="11" t="s">
        <v>476</v>
      </c>
      <c r="B33" s="12" t="s">
        <v>503</v>
      </c>
      <c r="C33" s="10" t="s">
        <v>475</v>
      </c>
    </row>
    <row r="34" spans="1:3" ht="21">
      <c r="A34" s="11" t="s">
        <v>476</v>
      </c>
      <c r="B34" s="12" t="s">
        <v>504</v>
      </c>
      <c r="C34" s="10" t="s">
        <v>475</v>
      </c>
    </row>
    <row r="35" spans="1:3" ht="21">
      <c r="A35" s="11" t="s">
        <v>476</v>
      </c>
      <c r="B35" s="12" t="s">
        <v>505</v>
      </c>
      <c r="C35" s="10" t="s">
        <v>475</v>
      </c>
    </row>
    <row r="36" spans="1:3" ht="21">
      <c r="A36" s="11" t="s">
        <v>476</v>
      </c>
      <c r="B36" s="12" t="s">
        <v>506</v>
      </c>
      <c r="C36" s="10" t="s">
        <v>475</v>
      </c>
    </row>
    <row r="37" spans="1:3" ht="21">
      <c r="A37" s="11" t="s">
        <v>476</v>
      </c>
      <c r="B37" s="12" t="s">
        <v>507</v>
      </c>
      <c r="C37" s="10" t="s">
        <v>475</v>
      </c>
    </row>
    <row r="38" spans="1:3" ht="21">
      <c r="A38" s="11" t="s">
        <v>476</v>
      </c>
      <c r="B38" s="12" t="s">
        <v>508</v>
      </c>
      <c r="C38" s="10" t="s">
        <v>475</v>
      </c>
    </row>
    <row r="39" spans="1:3" ht="21">
      <c r="A39" s="11" t="s">
        <v>476</v>
      </c>
      <c r="B39" s="12" t="s">
        <v>509</v>
      </c>
      <c r="C39" s="10" t="s">
        <v>475</v>
      </c>
    </row>
    <row r="40" spans="1:3" ht="21">
      <c r="A40" s="11" t="s">
        <v>476</v>
      </c>
      <c r="B40" s="12" t="s">
        <v>510</v>
      </c>
      <c r="C40" s="10" t="s">
        <v>475</v>
      </c>
    </row>
    <row r="41" spans="1:3" ht="21">
      <c r="A41" s="11" t="s">
        <v>476</v>
      </c>
      <c r="B41" s="12" t="s">
        <v>511</v>
      </c>
      <c r="C41" s="10" t="s">
        <v>475</v>
      </c>
    </row>
    <row r="42" spans="1:3" ht="21">
      <c r="A42" s="6"/>
      <c r="B42" s="13"/>
      <c r="C42" s="10" t="s">
        <v>475</v>
      </c>
    </row>
    <row r="43" spans="1:3" ht="21">
      <c r="A43" s="11"/>
      <c r="B43" s="13"/>
      <c r="C43" s="10" t="s">
        <v>475</v>
      </c>
    </row>
    <row r="44" spans="1:3" ht="21">
      <c r="A44" s="14" t="s">
        <v>346</v>
      </c>
      <c r="B44" s="12" t="s">
        <v>512</v>
      </c>
      <c r="C44" s="10" t="s">
        <v>475</v>
      </c>
    </row>
    <row r="45" spans="1:3" ht="21">
      <c r="A45" s="14" t="s">
        <v>346</v>
      </c>
      <c r="B45" s="12" t="s">
        <v>513</v>
      </c>
      <c r="C45" s="10" t="s">
        <v>475</v>
      </c>
    </row>
    <row r="46" spans="1:3" ht="21">
      <c r="A46" s="14" t="s">
        <v>346</v>
      </c>
      <c r="B46" s="12" t="s">
        <v>514</v>
      </c>
      <c r="C46" s="10" t="s">
        <v>475</v>
      </c>
    </row>
    <row r="47" spans="1:3" ht="21">
      <c r="A47" s="14" t="s">
        <v>346</v>
      </c>
      <c r="B47" s="12" t="s">
        <v>515</v>
      </c>
      <c r="C47" s="10" t="s">
        <v>475</v>
      </c>
    </row>
    <row r="48" spans="1:3" ht="21">
      <c r="A48" s="14" t="s">
        <v>346</v>
      </c>
      <c r="B48" s="12" t="s">
        <v>516</v>
      </c>
      <c r="C48" s="10" t="s">
        <v>475</v>
      </c>
    </row>
    <row r="49" spans="1:3" ht="21">
      <c r="A49" s="14" t="s">
        <v>346</v>
      </c>
      <c r="B49" s="12" t="s">
        <v>517</v>
      </c>
      <c r="C49" s="10" t="s">
        <v>475</v>
      </c>
    </row>
    <row r="50" spans="1:3" ht="21">
      <c r="A50" s="14" t="s">
        <v>346</v>
      </c>
      <c r="B50" s="12" t="s">
        <v>518</v>
      </c>
      <c r="C50" s="10" t="s">
        <v>475</v>
      </c>
    </row>
    <row r="51" spans="1:3" ht="21">
      <c r="A51" s="14" t="s">
        <v>346</v>
      </c>
      <c r="B51" s="12" t="s">
        <v>519</v>
      </c>
      <c r="C51" s="10" t="s">
        <v>475</v>
      </c>
    </row>
    <row r="52" spans="1:3" ht="21">
      <c r="A52" s="14" t="s">
        <v>346</v>
      </c>
      <c r="B52" s="12" t="s">
        <v>520</v>
      </c>
      <c r="C52" s="10" t="s">
        <v>475</v>
      </c>
    </row>
    <row r="53" spans="1:3" ht="21">
      <c r="A53" s="14" t="s">
        <v>346</v>
      </c>
      <c r="B53" s="12" t="s">
        <v>521</v>
      </c>
      <c r="C53" s="10" t="s">
        <v>475</v>
      </c>
    </row>
    <row r="55" spans="1:3" ht="21">
      <c r="A55" s="11"/>
      <c r="B55" s="13"/>
      <c r="C55" s="10"/>
    </row>
    <row r="56" spans="1:3" ht="21">
      <c r="A56" s="11" t="s">
        <v>363</v>
      </c>
      <c r="B56" s="12" t="s">
        <v>522</v>
      </c>
      <c r="C56" s="10" t="s">
        <v>475</v>
      </c>
    </row>
    <row r="57" spans="1:3" ht="21">
      <c r="A57" s="11" t="s">
        <v>363</v>
      </c>
      <c r="B57" s="12" t="s">
        <v>523</v>
      </c>
      <c r="C57" s="10" t="s">
        <v>475</v>
      </c>
    </row>
    <row r="58" spans="1:3" ht="21">
      <c r="A58" s="11" t="s">
        <v>363</v>
      </c>
      <c r="B58" s="12" t="s">
        <v>524</v>
      </c>
      <c r="C58" s="10" t="s">
        <v>475</v>
      </c>
    </row>
    <row r="59" spans="1:3" ht="21">
      <c r="A59" s="11" t="s">
        <v>363</v>
      </c>
      <c r="B59" s="13" t="s">
        <v>525</v>
      </c>
      <c r="C59" s="10" t="s">
        <v>475</v>
      </c>
    </row>
    <row r="60" spans="1:3" ht="21">
      <c r="A60" s="11" t="s">
        <v>363</v>
      </c>
      <c r="B60" s="12" t="s">
        <v>526</v>
      </c>
      <c r="C60" s="10" t="s">
        <v>475</v>
      </c>
    </row>
    <row r="61" spans="1:3" ht="21">
      <c r="A61" s="11" t="s">
        <v>363</v>
      </c>
      <c r="B61" s="12" t="s">
        <v>527</v>
      </c>
      <c r="C61" s="10" t="s">
        <v>475</v>
      </c>
    </row>
    <row r="62" spans="1:3" ht="21">
      <c r="A62" s="11" t="s">
        <v>363</v>
      </c>
      <c r="B62" s="12" t="s">
        <v>528</v>
      </c>
      <c r="C62" s="10" t="s">
        <v>475</v>
      </c>
    </row>
    <row r="63" spans="1:3" ht="21">
      <c r="A63" s="11" t="s">
        <v>363</v>
      </c>
      <c r="B63" s="12" t="s">
        <v>529</v>
      </c>
      <c r="C63" s="10" t="s">
        <v>475</v>
      </c>
    </row>
    <row r="64" spans="1:3" ht="21">
      <c r="A64" s="11" t="s">
        <v>363</v>
      </c>
      <c r="B64" s="12" t="s">
        <v>530</v>
      </c>
      <c r="C64" s="10" t="s">
        <v>475</v>
      </c>
    </row>
    <row r="65" spans="1:3" ht="21">
      <c r="A65" s="11" t="s">
        <v>363</v>
      </c>
      <c r="B65" s="12" t="s">
        <v>531</v>
      </c>
      <c r="C65" s="10" t="s">
        <v>475</v>
      </c>
    </row>
    <row r="66" spans="1:3" ht="21">
      <c r="A66" s="11" t="s">
        <v>363</v>
      </c>
      <c r="B66" s="12" t="s">
        <v>532</v>
      </c>
      <c r="C66" s="10" t="s">
        <v>475</v>
      </c>
    </row>
    <row r="67" spans="1:3" ht="21">
      <c r="A67" s="11" t="s">
        <v>363</v>
      </c>
      <c r="B67" s="12" t="s">
        <v>533</v>
      </c>
      <c r="C67" s="10" t="s">
        <v>475</v>
      </c>
    </row>
    <row r="68" spans="1:3" ht="21">
      <c r="A68" s="11" t="s">
        <v>363</v>
      </c>
      <c r="B68" s="12" t="s">
        <v>534</v>
      </c>
      <c r="C68" s="10" t="s">
        <v>475</v>
      </c>
    </row>
    <row r="69" spans="1:3" ht="21">
      <c r="A69" s="11" t="s">
        <v>363</v>
      </c>
      <c r="B69" s="12" t="s">
        <v>535</v>
      </c>
      <c r="C69" s="10" t="s">
        <v>475</v>
      </c>
    </row>
    <row r="70" spans="1:3" ht="21">
      <c r="A70" s="11" t="s">
        <v>363</v>
      </c>
      <c r="B70" s="12" t="s">
        <v>536</v>
      </c>
      <c r="C70" s="10" t="s">
        <v>475</v>
      </c>
    </row>
    <row r="71" spans="1:3" ht="21">
      <c r="A71" s="11" t="s">
        <v>363</v>
      </c>
      <c r="B71" s="12" t="s">
        <v>537</v>
      </c>
      <c r="C71" s="10" t="s">
        <v>475</v>
      </c>
    </row>
    <row r="72" spans="1:3" ht="21">
      <c r="A72" s="11" t="s">
        <v>363</v>
      </c>
      <c r="B72" s="12" t="s">
        <v>538</v>
      </c>
      <c r="C72" s="10" t="s">
        <v>475</v>
      </c>
    </row>
    <row r="73" spans="1:3" ht="21">
      <c r="A73" s="11" t="s">
        <v>363</v>
      </c>
      <c r="B73" s="12" t="s">
        <v>539</v>
      </c>
      <c r="C73" s="10" t="s">
        <v>475</v>
      </c>
    </row>
    <row r="74" spans="1:3" ht="21">
      <c r="A74" s="11" t="s">
        <v>363</v>
      </c>
      <c r="B74" s="12" t="s">
        <v>540</v>
      </c>
      <c r="C74" s="10" t="s">
        <v>475</v>
      </c>
    </row>
    <row r="75" spans="1:3" ht="21">
      <c r="A75" s="11" t="s">
        <v>363</v>
      </c>
      <c r="B75" s="12" t="s">
        <v>541</v>
      </c>
      <c r="C75" s="10" t="s">
        <v>475</v>
      </c>
    </row>
    <row r="76" spans="1:3" ht="21">
      <c r="A76" s="11" t="s">
        <v>363</v>
      </c>
      <c r="B76" s="12" t="s">
        <v>542</v>
      </c>
      <c r="C76" s="10" t="s">
        <v>475</v>
      </c>
    </row>
    <row r="77" spans="1:3" ht="21">
      <c r="A77" s="11" t="s">
        <v>363</v>
      </c>
      <c r="B77" s="12" t="s">
        <v>543</v>
      </c>
      <c r="C77" s="10" t="s">
        <v>475</v>
      </c>
    </row>
    <row r="78" spans="1:3" ht="21">
      <c r="A78" s="11" t="s">
        <v>363</v>
      </c>
      <c r="B78" s="12" t="s">
        <v>544</v>
      </c>
      <c r="C78" s="10" t="s">
        <v>475</v>
      </c>
    </row>
    <row r="79" spans="1:3" ht="21">
      <c r="A79" s="11" t="s">
        <v>363</v>
      </c>
      <c r="B79" s="12" t="s">
        <v>545</v>
      </c>
      <c r="C79" s="10" t="s">
        <v>475</v>
      </c>
    </row>
    <row r="80" spans="1:3" ht="21">
      <c r="A80" s="11" t="s">
        <v>363</v>
      </c>
      <c r="B80" s="12" t="s">
        <v>546</v>
      </c>
      <c r="C80" s="10" t="s">
        <v>475</v>
      </c>
    </row>
    <row r="81" spans="1:3" ht="21">
      <c r="A81" s="11" t="s">
        <v>363</v>
      </c>
      <c r="B81" s="12" t="s">
        <v>547</v>
      </c>
      <c r="C81" s="10" t="s">
        <v>475</v>
      </c>
    </row>
    <row r="82" spans="1:3" ht="21">
      <c r="A82" s="11" t="s">
        <v>363</v>
      </c>
      <c r="B82" s="12" t="s">
        <v>548</v>
      </c>
      <c r="C82" s="10" t="s">
        <v>475</v>
      </c>
    </row>
    <row r="83" spans="1:3" ht="21">
      <c r="A83" s="11" t="s">
        <v>363</v>
      </c>
      <c r="B83" s="12" t="s">
        <v>549</v>
      </c>
      <c r="C83" s="10" t="s">
        <v>475</v>
      </c>
    </row>
    <row r="84" spans="1:3" ht="21">
      <c r="A84" s="11" t="s">
        <v>363</v>
      </c>
      <c r="B84" s="12" t="s">
        <v>550</v>
      </c>
      <c r="C84" s="10" t="s">
        <v>475</v>
      </c>
    </row>
    <row r="85" spans="1:3" ht="21">
      <c r="A85" s="11" t="s">
        <v>363</v>
      </c>
      <c r="B85" s="12" t="s">
        <v>551</v>
      </c>
      <c r="C85" s="10" t="s">
        <v>475</v>
      </c>
    </row>
    <row r="86" spans="1:3" ht="21">
      <c r="A86" s="11" t="s">
        <v>363</v>
      </c>
      <c r="B86" s="12" t="s">
        <v>552</v>
      </c>
      <c r="C86" s="10" t="s">
        <v>475</v>
      </c>
    </row>
    <row r="87" spans="1:3" ht="21">
      <c r="A87" s="11" t="s">
        <v>363</v>
      </c>
      <c r="B87" s="12" t="s">
        <v>553</v>
      </c>
      <c r="C87" s="10" t="s">
        <v>475</v>
      </c>
    </row>
    <row r="88" spans="1:3" ht="21">
      <c r="A88" s="11" t="s">
        <v>363</v>
      </c>
      <c r="B88" s="12" t="s">
        <v>554</v>
      </c>
      <c r="C88" s="10" t="s">
        <v>475</v>
      </c>
    </row>
    <row r="89" spans="1:3" ht="21">
      <c r="A89" s="11" t="s">
        <v>363</v>
      </c>
      <c r="B89" s="12" t="s">
        <v>555</v>
      </c>
      <c r="C89" s="10" t="s">
        <v>475</v>
      </c>
    </row>
    <row r="90" spans="1:3" ht="21">
      <c r="A90" s="11" t="s">
        <v>363</v>
      </c>
      <c r="B90" s="12" t="s">
        <v>556</v>
      </c>
      <c r="C90" s="10" t="s">
        <v>475</v>
      </c>
    </row>
    <row r="91" spans="1:3" ht="21">
      <c r="A91" s="11" t="s">
        <v>363</v>
      </c>
      <c r="B91" s="12" t="s">
        <v>557</v>
      </c>
      <c r="C91" s="10" t="s">
        <v>475</v>
      </c>
    </row>
    <row r="92" spans="1:3" ht="21">
      <c r="A92" s="11" t="s">
        <v>363</v>
      </c>
      <c r="B92" s="12" t="s">
        <v>558</v>
      </c>
      <c r="C92" s="10" t="s">
        <v>475</v>
      </c>
    </row>
    <row r="93" spans="1:3" ht="21">
      <c r="A93" s="11" t="s">
        <v>363</v>
      </c>
      <c r="B93" s="12" t="s">
        <v>559</v>
      </c>
      <c r="C93" s="10" t="s">
        <v>475</v>
      </c>
    </row>
    <row r="94" spans="1:3" ht="21">
      <c r="A94" s="11" t="s">
        <v>363</v>
      </c>
      <c r="B94" s="12" t="s">
        <v>560</v>
      </c>
      <c r="C94" s="10" t="s">
        <v>475</v>
      </c>
    </row>
    <row r="95" spans="1:3" ht="21">
      <c r="A95" s="11" t="s">
        <v>363</v>
      </c>
      <c r="B95" s="12" t="s">
        <v>561</v>
      </c>
      <c r="C95" s="10" t="s">
        <v>475</v>
      </c>
    </row>
    <row r="96" spans="1:3" ht="21">
      <c r="A96" s="11" t="s">
        <v>363</v>
      </c>
      <c r="B96" s="12" t="s">
        <v>562</v>
      </c>
      <c r="C96" s="10" t="s">
        <v>475</v>
      </c>
    </row>
    <row r="97" spans="1:3" ht="21">
      <c r="A97" s="11" t="s">
        <v>363</v>
      </c>
      <c r="B97" s="12" t="s">
        <v>563</v>
      </c>
      <c r="C97" s="10" t="s">
        <v>475</v>
      </c>
    </row>
    <row r="98" spans="1:3" ht="21">
      <c r="A98" s="11" t="s">
        <v>363</v>
      </c>
      <c r="B98" s="12" t="s">
        <v>564</v>
      </c>
      <c r="C98" s="10" t="s">
        <v>475</v>
      </c>
    </row>
    <row r="100" spans="1:3" ht="21">
      <c r="A100" s="14"/>
      <c r="B100" s="13"/>
      <c r="C100" s="10"/>
    </row>
    <row r="101" spans="1:3" ht="21">
      <c r="A101" s="11" t="s">
        <v>565</v>
      </c>
      <c r="B101" s="12" t="s">
        <v>566</v>
      </c>
      <c r="C101" s="10" t="s">
        <v>475</v>
      </c>
    </row>
    <row r="102" spans="1:3" ht="21">
      <c r="A102" s="11" t="s">
        <v>565</v>
      </c>
      <c r="B102" s="12" t="s">
        <v>567</v>
      </c>
      <c r="C102" s="10" t="s">
        <v>475</v>
      </c>
    </row>
    <row r="103" spans="1:3" ht="21">
      <c r="A103" s="11" t="s">
        <v>565</v>
      </c>
      <c r="B103" s="12" t="s">
        <v>568</v>
      </c>
      <c r="C103" s="10" t="s">
        <v>475</v>
      </c>
    </row>
    <row r="104" spans="1:3" ht="21">
      <c r="A104" s="11" t="s">
        <v>565</v>
      </c>
      <c r="B104" s="12" t="s">
        <v>569</v>
      </c>
      <c r="C104" s="10" t="s">
        <v>475</v>
      </c>
    </row>
    <row r="105" spans="1:3" ht="21">
      <c r="A105" s="11" t="s">
        <v>565</v>
      </c>
      <c r="B105" s="12" t="s">
        <v>570</v>
      </c>
      <c r="C105" s="10" t="s">
        <v>475</v>
      </c>
    </row>
    <row r="106" spans="1:3" ht="21">
      <c r="A106" s="11" t="s">
        <v>565</v>
      </c>
      <c r="B106" s="12" t="s">
        <v>571</v>
      </c>
      <c r="C106" s="10" t="s">
        <v>475</v>
      </c>
    </row>
    <row r="107" spans="1:3" ht="21">
      <c r="A107" s="11" t="s">
        <v>565</v>
      </c>
      <c r="B107" s="12" t="s">
        <v>572</v>
      </c>
      <c r="C107" s="10" t="s">
        <v>475</v>
      </c>
    </row>
    <row r="108" spans="1:3" ht="21">
      <c r="A108" s="11" t="s">
        <v>565</v>
      </c>
      <c r="B108" s="12" t="s">
        <v>573</v>
      </c>
      <c r="C108" s="10" t="s">
        <v>475</v>
      </c>
    </row>
    <row r="109" spans="1:3" ht="21">
      <c r="A109" s="11" t="s">
        <v>565</v>
      </c>
      <c r="B109" s="12" t="s">
        <v>574</v>
      </c>
      <c r="C109" s="10" t="s">
        <v>475</v>
      </c>
    </row>
    <row r="110" spans="1:3" ht="21">
      <c r="A110" s="11" t="s">
        <v>565</v>
      </c>
      <c r="B110" s="12" t="s">
        <v>575</v>
      </c>
      <c r="C110" s="10" t="s">
        <v>475</v>
      </c>
    </row>
    <row r="111" spans="1:3" ht="21">
      <c r="A111" s="11" t="s">
        <v>565</v>
      </c>
      <c r="B111" s="12" t="s">
        <v>576</v>
      </c>
      <c r="C111" s="10" t="s">
        <v>475</v>
      </c>
    </row>
    <row r="112" spans="1:3" ht="21">
      <c r="A112" s="11" t="s">
        <v>565</v>
      </c>
      <c r="B112" s="12" t="s">
        <v>577</v>
      </c>
      <c r="C112" s="10" t="s">
        <v>475</v>
      </c>
    </row>
    <row r="113" spans="1:3" ht="21">
      <c r="A113" s="11" t="s">
        <v>565</v>
      </c>
      <c r="B113" s="12" t="s">
        <v>578</v>
      </c>
      <c r="C113" s="10" t="s">
        <v>475</v>
      </c>
    </row>
    <row r="114" spans="1:3" ht="21">
      <c r="A114" s="11" t="s">
        <v>565</v>
      </c>
      <c r="B114" s="12" t="s">
        <v>579</v>
      </c>
      <c r="C114" s="10" t="s">
        <v>475</v>
      </c>
    </row>
    <row r="115" spans="1:3" ht="21">
      <c r="A115" s="11" t="s">
        <v>565</v>
      </c>
      <c r="B115" s="12" t="s">
        <v>580</v>
      </c>
      <c r="C115" s="10" t="s">
        <v>475</v>
      </c>
    </row>
    <row r="116" spans="1:3" ht="21">
      <c r="A116" s="11" t="s">
        <v>565</v>
      </c>
      <c r="B116" s="12" t="s">
        <v>581</v>
      </c>
      <c r="C116" s="10" t="s">
        <v>475</v>
      </c>
    </row>
    <row r="117" spans="1:3" ht="21">
      <c r="A117" s="11" t="s">
        <v>565</v>
      </c>
      <c r="B117" s="12" t="s">
        <v>582</v>
      </c>
      <c r="C117" s="10" t="s">
        <v>475</v>
      </c>
    </row>
    <row r="118" spans="1:3" ht="21">
      <c r="A118" s="11" t="s">
        <v>565</v>
      </c>
      <c r="B118" s="12" t="s">
        <v>583</v>
      </c>
      <c r="C118" s="10" t="s">
        <v>475</v>
      </c>
    </row>
    <row r="119" spans="1:3" ht="21">
      <c r="A119" s="11" t="s">
        <v>565</v>
      </c>
      <c r="B119" s="12" t="s">
        <v>584</v>
      </c>
      <c r="C119" s="10" t="s">
        <v>475</v>
      </c>
    </row>
    <row r="120" spans="1:3" ht="21">
      <c r="A120" s="11" t="s">
        <v>565</v>
      </c>
      <c r="B120" s="12" t="s">
        <v>585</v>
      </c>
      <c r="C120" s="10" t="s">
        <v>475</v>
      </c>
    </row>
    <row r="121" spans="1:3" ht="21">
      <c r="A121" s="11" t="s">
        <v>565</v>
      </c>
      <c r="B121" s="12" t="s">
        <v>586</v>
      </c>
      <c r="C121" s="10" t="s">
        <v>475</v>
      </c>
    </row>
    <row r="122" spans="1:3" ht="21">
      <c r="A122" s="11" t="s">
        <v>565</v>
      </c>
      <c r="B122" s="12" t="s">
        <v>587</v>
      </c>
      <c r="C122" s="10" t="s">
        <v>475</v>
      </c>
    </row>
    <row r="123" spans="1:3" ht="21">
      <c r="A123" s="11" t="s">
        <v>565</v>
      </c>
      <c r="B123" s="12" t="s">
        <v>588</v>
      </c>
      <c r="C123" s="10" t="s">
        <v>475</v>
      </c>
    </row>
    <row r="124" spans="1:3" ht="21">
      <c r="A124" s="11" t="s">
        <v>565</v>
      </c>
      <c r="B124" s="12" t="s">
        <v>589</v>
      </c>
      <c r="C124" s="10" t="s">
        <v>475</v>
      </c>
    </row>
    <row r="125" spans="1:3" ht="21">
      <c r="A125" s="11" t="s">
        <v>565</v>
      </c>
      <c r="B125" s="12" t="s">
        <v>590</v>
      </c>
      <c r="C125" s="10" t="s">
        <v>475</v>
      </c>
    </row>
    <row r="126" spans="1:3" ht="21">
      <c r="A126" s="11" t="s">
        <v>565</v>
      </c>
      <c r="B126" s="12" t="s">
        <v>591</v>
      </c>
      <c r="C126" s="10" t="s">
        <v>475</v>
      </c>
    </row>
    <row r="127" spans="1:3" ht="21">
      <c r="A127" s="11" t="s">
        <v>565</v>
      </c>
      <c r="B127" s="12" t="s">
        <v>592</v>
      </c>
      <c r="C127" s="10" t="s">
        <v>475</v>
      </c>
    </row>
    <row r="128" spans="1:3" ht="21">
      <c r="A128" s="11" t="s">
        <v>565</v>
      </c>
      <c r="B128" s="12" t="s">
        <v>593</v>
      </c>
      <c r="C128" s="10" t="s">
        <v>475</v>
      </c>
    </row>
    <row r="129" spans="1:3" ht="21">
      <c r="A129" s="11" t="s">
        <v>565</v>
      </c>
      <c r="B129" s="12" t="s">
        <v>594</v>
      </c>
      <c r="C129" s="10" t="s">
        <v>475</v>
      </c>
    </row>
    <row r="130" spans="1:3" ht="21">
      <c r="A130" s="11" t="s">
        <v>565</v>
      </c>
      <c r="B130" s="12" t="s">
        <v>595</v>
      </c>
      <c r="C130" s="10" t="s">
        <v>475</v>
      </c>
    </row>
    <row r="131" spans="1:3" ht="21">
      <c r="A131" s="11" t="s">
        <v>565</v>
      </c>
      <c r="B131" s="12" t="s">
        <v>596</v>
      </c>
      <c r="C131" s="10" t="s">
        <v>475</v>
      </c>
    </row>
    <row r="132" spans="1:3" ht="21">
      <c r="A132" s="11" t="s">
        <v>565</v>
      </c>
      <c r="B132" s="12" t="s">
        <v>597</v>
      </c>
      <c r="C132" s="10" t="s">
        <v>475</v>
      </c>
    </row>
    <row r="133" spans="1:3" ht="21">
      <c r="A133" s="11" t="s">
        <v>565</v>
      </c>
      <c r="B133" s="12" t="s">
        <v>598</v>
      </c>
      <c r="C133" s="10" t="s">
        <v>475</v>
      </c>
    </row>
    <row r="134" spans="1:3" ht="21">
      <c r="A134" s="11" t="s">
        <v>565</v>
      </c>
      <c r="B134" s="12" t="s">
        <v>599</v>
      </c>
      <c r="C134" s="10" t="s">
        <v>475</v>
      </c>
    </row>
    <row r="135" spans="1:3" ht="21">
      <c r="A135" s="11" t="s">
        <v>565</v>
      </c>
      <c r="B135" s="12" t="s">
        <v>600</v>
      </c>
      <c r="C135" s="10" t="s">
        <v>475</v>
      </c>
    </row>
    <row r="136" spans="1:3" ht="21">
      <c r="A136" s="11" t="s">
        <v>565</v>
      </c>
      <c r="B136" s="12" t="s">
        <v>601</v>
      </c>
      <c r="C136" s="10" t="s">
        <v>475</v>
      </c>
    </row>
    <row r="138" spans="1:3" ht="21">
      <c r="A138" s="6"/>
      <c r="B138" s="13"/>
      <c r="C138" s="10"/>
    </row>
    <row r="139" spans="1:3" ht="21">
      <c r="A139" s="14" t="s">
        <v>602</v>
      </c>
      <c r="B139" s="12" t="s">
        <v>603</v>
      </c>
      <c r="C139" s="10" t="s">
        <v>475</v>
      </c>
    </row>
    <row r="140" spans="1:3" ht="21">
      <c r="A140" s="14" t="s">
        <v>602</v>
      </c>
      <c r="B140" s="12" t="s">
        <v>604</v>
      </c>
      <c r="C140" s="10" t="s">
        <v>475</v>
      </c>
    </row>
    <row r="141" spans="1:3" ht="21">
      <c r="A141" s="14" t="s">
        <v>602</v>
      </c>
      <c r="B141" s="12" t="s">
        <v>605</v>
      </c>
      <c r="C141" s="10" t="s">
        <v>475</v>
      </c>
    </row>
    <row r="142" spans="1:3" ht="21">
      <c r="A142" s="14" t="s">
        <v>602</v>
      </c>
      <c r="B142" s="12" t="s">
        <v>606</v>
      </c>
      <c r="C142" s="10" t="s">
        <v>475</v>
      </c>
    </row>
    <row r="143" spans="1:3" ht="21">
      <c r="A143" s="14" t="s">
        <v>602</v>
      </c>
      <c r="B143" s="12" t="s">
        <v>607</v>
      </c>
      <c r="C143" s="10" t="s">
        <v>475</v>
      </c>
    </row>
    <row r="144" spans="1:3" ht="21">
      <c r="A144" s="14" t="s">
        <v>602</v>
      </c>
      <c r="B144" s="12" t="s">
        <v>608</v>
      </c>
      <c r="C144" s="10" t="s">
        <v>475</v>
      </c>
    </row>
    <row r="145" spans="1:3" ht="21">
      <c r="A145" s="14" t="s">
        <v>602</v>
      </c>
      <c r="B145" s="12" t="s">
        <v>609</v>
      </c>
      <c r="C145" s="10" t="s">
        <v>475</v>
      </c>
    </row>
    <row r="146" spans="1:3" ht="21">
      <c r="A146" s="14" t="s">
        <v>602</v>
      </c>
      <c r="B146" s="12" t="s">
        <v>610</v>
      </c>
      <c r="C146" s="10" t="s">
        <v>475</v>
      </c>
    </row>
    <row r="147" spans="1:3" ht="21">
      <c r="A147" s="14" t="s">
        <v>602</v>
      </c>
      <c r="B147" s="12" t="s">
        <v>611</v>
      </c>
      <c r="C147" s="10" t="s">
        <v>475</v>
      </c>
    </row>
    <row r="148" spans="1:3" ht="21">
      <c r="A148" s="14" t="s">
        <v>602</v>
      </c>
      <c r="B148" s="12" t="s">
        <v>612</v>
      </c>
      <c r="C148" s="10" t="s">
        <v>475</v>
      </c>
    </row>
    <row r="149" spans="1:3" ht="21">
      <c r="A149" s="14" t="s">
        <v>602</v>
      </c>
      <c r="B149" s="12" t="s">
        <v>613</v>
      </c>
      <c r="C149" s="10" t="s">
        <v>475</v>
      </c>
    </row>
    <row r="150" spans="1:3" ht="21">
      <c r="A150" s="14" t="s">
        <v>602</v>
      </c>
      <c r="B150" s="12" t="s">
        <v>614</v>
      </c>
      <c r="C150" s="10" t="s">
        <v>475</v>
      </c>
    </row>
    <row r="151" spans="1:3" ht="21">
      <c r="A151" s="14" t="s">
        <v>602</v>
      </c>
      <c r="B151" s="12" t="s">
        <v>615</v>
      </c>
      <c r="C151" s="10" t="s">
        <v>475</v>
      </c>
    </row>
    <row r="152" spans="1:3" ht="21">
      <c r="A152" s="14" t="s">
        <v>602</v>
      </c>
      <c r="B152" s="12" t="s">
        <v>616</v>
      </c>
      <c r="C152" s="10" t="s">
        <v>475</v>
      </c>
    </row>
    <row r="153" spans="1:3" ht="21">
      <c r="A153" s="14" t="s">
        <v>602</v>
      </c>
      <c r="B153" s="12" t="s">
        <v>617</v>
      </c>
      <c r="C153" s="10" t="s">
        <v>475</v>
      </c>
    </row>
    <row r="154" spans="1:3" ht="21">
      <c r="A154" s="14" t="s">
        <v>602</v>
      </c>
      <c r="B154" s="12" t="s">
        <v>618</v>
      </c>
      <c r="C154" s="10" t="s">
        <v>475</v>
      </c>
    </row>
    <row r="155" spans="1:3" ht="21">
      <c r="A155" s="14" t="s">
        <v>602</v>
      </c>
      <c r="B155" s="12" t="s">
        <v>619</v>
      </c>
      <c r="C155" s="10" t="s">
        <v>475</v>
      </c>
    </row>
    <row r="156" spans="1:3" ht="21">
      <c r="A156" s="14" t="s">
        <v>602</v>
      </c>
      <c r="B156" s="12" t="s">
        <v>620</v>
      </c>
      <c r="C156" s="10" t="s">
        <v>475</v>
      </c>
    </row>
    <row r="157" spans="1:3" ht="21">
      <c r="A157" s="14" t="s">
        <v>602</v>
      </c>
      <c r="B157" s="12" t="s">
        <v>621</v>
      </c>
      <c r="C157" s="10" t="s">
        <v>475</v>
      </c>
    </row>
    <row r="158" spans="1:3" ht="21">
      <c r="A158" s="14" t="s">
        <v>602</v>
      </c>
      <c r="B158" s="12" t="s">
        <v>622</v>
      </c>
      <c r="C158" s="10" t="s">
        <v>475</v>
      </c>
    </row>
    <row r="159" spans="1:3" ht="21">
      <c r="A159" s="14" t="s">
        <v>602</v>
      </c>
      <c r="B159" s="12" t="s">
        <v>623</v>
      </c>
      <c r="C159" s="10" t="s">
        <v>475</v>
      </c>
    </row>
    <row r="160" spans="1:3" ht="21">
      <c r="A160" s="14" t="s">
        <v>602</v>
      </c>
      <c r="B160" s="12" t="s">
        <v>624</v>
      </c>
      <c r="C160" s="10" t="s">
        <v>475</v>
      </c>
    </row>
    <row r="161" spans="1:3" ht="21">
      <c r="A161" s="14" t="s">
        <v>602</v>
      </c>
      <c r="B161" s="12" t="s">
        <v>625</v>
      </c>
      <c r="C161" s="10" t="s">
        <v>475</v>
      </c>
    </row>
    <row r="162" spans="1:3" ht="21">
      <c r="A162" s="14" t="s">
        <v>602</v>
      </c>
      <c r="B162" s="12" t="s">
        <v>626</v>
      </c>
      <c r="C162" s="10" t="s">
        <v>475</v>
      </c>
    </row>
    <row r="163" spans="1:3" ht="21">
      <c r="A163" s="14" t="s">
        <v>602</v>
      </c>
      <c r="B163" s="12" t="s">
        <v>627</v>
      </c>
      <c r="C163" s="10" t="s">
        <v>475</v>
      </c>
    </row>
    <row r="164" spans="1:3" ht="21">
      <c r="A164" s="14" t="s">
        <v>602</v>
      </c>
      <c r="B164" s="13" t="s">
        <v>628</v>
      </c>
      <c r="C164" s="10" t="s">
        <v>475</v>
      </c>
    </row>
    <row r="165" spans="1:3" ht="21">
      <c r="A165" s="14" t="s">
        <v>602</v>
      </c>
      <c r="B165" s="13" t="s">
        <v>629</v>
      </c>
      <c r="C165" s="10" t="s">
        <v>475</v>
      </c>
    </row>
    <row r="166" spans="1:3" ht="21">
      <c r="A166" s="14" t="s">
        <v>602</v>
      </c>
      <c r="B166" s="12" t="s">
        <v>630</v>
      </c>
      <c r="C166" s="10" t="s">
        <v>475</v>
      </c>
    </row>
    <row r="167" spans="1:3" ht="21">
      <c r="A167" s="14" t="s">
        <v>602</v>
      </c>
      <c r="B167" s="12" t="s">
        <v>631</v>
      </c>
      <c r="C167" s="10" t="s">
        <v>475</v>
      </c>
    </row>
    <row r="168" spans="1:3" ht="21">
      <c r="A168" s="14" t="s">
        <v>602</v>
      </c>
      <c r="B168" s="12" t="s">
        <v>632</v>
      </c>
      <c r="C168" s="10" t="s">
        <v>475</v>
      </c>
    </row>
    <row r="169" spans="1:3" ht="21">
      <c r="A169" s="14" t="s">
        <v>602</v>
      </c>
      <c r="B169" s="12" t="s">
        <v>633</v>
      </c>
      <c r="C169" s="10" t="s">
        <v>475</v>
      </c>
    </row>
    <row r="170" spans="1:3" ht="21">
      <c r="A170" s="14" t="s">
        <v>602</v>
      </c>
      <c r="B170" s="12" t="s">
        <v>634</v>
      </c>
      <c r="C170" s="10" t="s">
        <v>475</v>
      </c>
    </row>
    <row r="171" spans="1:3" ht="21">
      <c r="A171" s="14" t="s">
        <v>602</v>
      </c>
      <c r="B171" s="12" t="s">
        <v>635</v>
      </c>
      <c r="C171" s="10" t="s">
        <v>475</v>
      </c>
    </row>
    <row r="172" spans="1:3" ht="21">
      <c r="A172" s="14" t="s">
        <v>602</v>
      </c>
      <c r="B172" s="12" t="s">
        <v>636</v>
      </c>
      <c r="C172" s="10" t="s">
        <v>475</v>
      </c>
    </row>
    <row r="173" spans="1:3" ht="21">
      <c r="A173" s="14" t="s">
        <v>602</v>
      </c>
      <c r="B173" s="12" t="s">
        <v>637</v>
      </c>
      <c r="C173" s="10" t="s">
        <v>475</v>
      </c>
    </row>
    <row r="174" spans="1:3" ht="21">
      <c r="A174" s="14" t="s">
        <v>602</v>
      </c>
      <c r="B174" s="12" t="s">
        <v>638</v>
      </c>
      <c r="C174" s="10" t="s">
        <v>475</v>
      </c>
    </row>
    <row r="176" spans="1:3" ht="21">
      <c r="A176" s="6"/>
      <c r="B176" s="13"/>
      <c r="C176" s="10"/>
    </row>
    <row r="177" spans="1:3" ht="21">
      <c r="A177" s="11" t="s">
        <v>639</v>
      </c>
      <c r="B177" s="12" t="s">
        <v>640</v>
      </c>
      <c r="C177" s="10" t="s">
        <v>475</v>
      </c>
    </row>
    <row r="178" spans="1:3" ht="21">
      <c r="A178" s="11" t="s">
        <v>639</v>
      </c>
      <c r="B178" s="12" t="s">
        <v>641</v>
      </c>
      <c r="C178" s="10" t="s">
        <v>475</v>
      </c>
    </row>
    <row r="179" spans="1:3" ht="21">
      <c r="A179" s="11" t="s">
        <v>639</v>
      </c>
      <c r="B179" s="12" t="s">
        <v>642</v>
      </c>
      <c r="C179" s="10" t="s">
        <v>475</v>
      </c>
    </row>
    <row r="180" spans="1:3" ht="21">
      <c r="A180" s="11" t="s">
        <v>639</v>
      </c>
      <c r="B180" s="12" t="s">
        <v>643</v>
      </c>
      <c r="C180" s="10" t="s">
        <v>475</v>
      </c>
    </row>
    <row r="181" spans="1:3" ht="21">
      <c r="A181" s="11" t="s">
        <v>639</v>
      </c>
      <c r="B181" s="12" t="s">
        <v>644</v>
      </c>
      <c r="C181" s="10" t="s">
        <v>475</v>
      </c>
    </row>
    <row r="182" spans="1:3" ht="21">
      <c r="A182" s="11" t="s">
        <v>639</v>
      </c>
      <c r="B182" s="12" t="s">
        <v>645</v>
      </c>
      <c r="C182" s="10" t="s">
        <v>475</v>
      </c>
    </row>
    <row r="183" spans="1:3" ht="21">
      <c r="A183" s="11" t="s">
        <v>639</v>
      </c>
      <c r="B183" s="12" t="s">
        <v>646</v>
      </c>
      <c r="C183" s="10" t="s">
        <v>475</v>
      </c>
    </row>
    <row r="184" spans="1:3" ht="21">
      <c r="A184" s="11" t="s">
        <v>639</v>
      </c>
      <c r="B184" s="12" t="s">
        <v>647</v>
      </c>
      <c r="C184" s="10" t="s">
        <v>475</v>
      </c>
    </row>
    <row r="185" spans="1:3" ht="21">
      <c r="A185" s="11" t="s">
        <v>639</v>
      </c>
      <c r="B185" s="12" t="s">
        <v>648</v>
      </c>
      <c r="C185" s="10" t="s">
        <v>475</v>
      </c>
    </row>
    <row r="186" spans="1:3" ht="21">
      <c r="A186" s="11" t="s">
        <v>639</v>
      </c>
      <c r="B186" s="12" t="s">
        <v>649</v>
      </c>
      <c r="C186" s="10" t="s">
        <v>475</v>
      </c>
    </row>
    <row r="187" spans="1:3" ht="21">
      <c r="A187" s="11" t="s">
        <v>639</v>
      </c>
      <c r="B187" s="12" t="s">
        <v>650</v>
      </c>
      <c r="C187" s="10" t="s">
        <v>475</v>
      </c>
    </row>
    <row r="188" spans="1:3" ht="21">
      <c r="A188" s="11" t="s">
        <v>639</v>
      </c>
      <c r="B188" s="12" t="s">
        <v>651</v>
      </c>
      <c r="C188" s="10" t="s">
        <v>475</v>
      </c>
    </row>
    <row r="189" spans="1:3" ht="21">
      <c r="A189" s="11" t="s">
        <v>639</v>
      </c>
      <c r="B189" s="12" t="s">
        <v>652</v>
      </c>
      <c r="C189" s="10" t="s">
        <v>475</v>
      </c>
    </row>
    <row r="190" spans="1:3" ht="21">
      <c r="A190" s="11" t="s">
        <v>639</v>
      </c>
      <c r="B190" s="12" t="s">
        <v>653</v>
      </c>
      <c r="C190" s="10" t="s">
        <v>475</v>
      </c>
    </row>
    <row r="191" spans="1:3" ht="21">
      <c r="A191" s="11" t="s">
        <v>639</v>
      </c>
      <c r="B191" s="12" t="s">
        <v>654</v>
      </c>
      <c r="C191" s="10" t="s">
        <v>475</v>
      </c>
    </row>
    <row r="192" spans="1:3" ht="21">
      <c r="A192" s="11" t="s">
        <v>639</v>
      </c>
      <c r="B192" s="12" t="s">
        <v>655</v>
      </c>
      <c r="C192" s="10" t="s">
        <v>475</v>
      </c>
    </row>
    <row r="193" spans="1:3" ht="21">
      <c r="A193" s="11" t="s">
        <v>639</v>
      </c>
      <c r="B193" s="12" t="s">
        <v>656</v>
      </c>
      <c r="C193" s="10" t="s">
        <v>475</v>
      </c>
    </row>
    <row r="194" spans="1:3" ht="21">
      <c r="A194" s="11" t="s">
        <v>639</v>
      </c>
      <c r="B194" s="12" t="s">
        <v>657</v>
      </c>
      <c r="C194" s="10" t="s">
        <v>475</v>
      </c>
    </row>
    <row r="195" spans="1:3" ht="21">
      <c r="A195" s="11" t="s">
        <v>639</v>
      </c>
      <c r="B195" s="12" t="s">
        <v>658</v>
      </c>
      <c r="C195" s="10" t="s">
        <v>475</v>
      </c>
    </row>
    <row r="196" spans="1:3" ht="21">
      <c r="A196" s="11" t="s">
        <v>639</v>
      </c>
      <c r="B196" s="12" t="s">
        <v>659</v>
      </c>
      <c r="C196" s="10" t="s">
        <v>475</v>
      </c>
    </row>
    <row r="197" spans="1:3" ht="21">
      <c r="A197" s="11" t="s">
        <v>639</v>
      </c>
      <c r="B197" s="12" t="s">
        <v>660</v>
      </c>
      <c r="C197" s="10" t="s">
        <v>475</v>
      </c>
    </row>
    <row r="198" spans="1:3" ht="21">
      <c r="A198" s="11" t="s">
        <v>639</v>
      </c>
      <c r="B198" s="12" t="s">
        <v>661</v>
      </c>
      <c r="C198" s="10" t="s">
        <v>475</v>
      </c>
    </row>
    <row r="199" spans="1:3" ht="21">
      <c r="A199" s="11" t="s">
        <v>639</v>
      </c>
      <c r="B199" s="12" t="s">
        <v>662</v>
      </c>
      <c r="C199" s="10" t="s">
        <v>475</v>
      </c>
    </row>
    <row r="200" spans="1:3" ht="21">
      <c r="A200" s="11" t="s">
        <v>639</v>
      </c>
      <c r="B200" s="12" t="s">
        <v>663</v>
      </c>
      <c r="C200" s="10" t="s">
        <v>475</v>
      </c>
    </row>
    <row r="201" spans="1:3" ht="21">
      <c r="A201" s="11" t="s">
        <v>639</v>
      </c>
      <c r="B201" s="12" t="s">
        <v>664</v>
      </c>
      <c r="C201" s="10" t="s">
        <v>475</v>
      </c>
    </row>
    <row r="202" spans="1:3" ht="21">
      <c r="A202" s="11" t="s">
        <v>639</v>
      </c>
      <c r="B202" s="12" t="s">
        <v>665</v>
      </c>
      <c r="C202" s="10" t="s">
        <v>475</v>
      </c>
    </row>
    <row r="203" spans="1:3" ht="21">
      <c r="A203" s="11" t="s">
        <v>639</v>
      </c>
      <c r="B203" s="12" t="s">
        <v>666</v>
      </c>
      <c r="C203" s="10" t="s">
        <v>475</v>
      </c>
    </row>
    <row r="204" spans="1:3" ht="21">
      <c r="A204" s="11" t="s">
        <v>639</v>
      </c>
      <c r="B204" s="12" t="s">
        <v>667</v>
      </c>
      <c r="C204" s="10" t="s">
        <v>475</v>
      </c>
    </row>
    <row r="205" spans="1:3" ht="21">
      <c r="A205" s="11" t="s">
        <v>639</v>
      </c>
      <c r="B205" s="12" t="s">
        <v>668</v>
      </c>
      <c r="C205" s="10" t="s">
        <v>475</v>
      </c>
    </row>
    <row r="206" spans="1:3" ht="21">
      <c r="A206" s="11" t="s">
        <v>639</v>
      </c>
      <c r="B206" s="12" t="s">
        <v>669</v>
      </c>
      <c r="C206" s="10" t="s">
        <v>475</v>
      </c>
    </row>
    <row r="207" spans="1:3" ht="21">
      <c r="A207" s="11" t="s">
        <v>639</v>
      </c>
      <c r="B207" s="12" t="s">
        <v>670</v>
      </c>
      <c r="C207" s="10" t="s">
        <v>475</v>
      </c>
    </row>
    <row r="208" spans="1:3" ht="21">
      <c r="A208" s="11" t="s">
        <v>639</v>
      </c>
      <c r="B208" s="12" t="s">
        <v>671</v>
      </c>
      <c r="C208" s="10" t="s">
        <v>475</v>
      </c>
    </row>
    <row r="209" spans="1:3" ht="21">
      <c r="A209" s="11" t="s">
        <v>639</v>
      </c>
      <c r="B209" s="12" t="s">
        <v>672</v>
      </c>
      <c r="C209" s="10" t="s">
        <v>475</v>
      </c>
    </row>
    <row r="210" spans="1:3" ht="21">
      <c r="A210" s="11" t="s">
        <v>639</v>
      </c>
      <c r="B210" s="12" t="s">
        <v>673</v>
      </c>
      <c r="C210" s="10" t="s">
        <v>475</v>
      </c>
    </row>
    <row r="211" spans="1:3" ht="21">
      <c r="A211" s="11" t="s">
        <v>639</v>
      </c>
      <c r="B211" s="12" t="s">
        <v>674</v>
      </c>
      <c r="C211" s="10" t="s">
        <v>475</v>
      </c>
    </row>
    <row r="212" spans="1:3" ht="21">
      <c r="A212" s="14"/>
      <c r="B212" s="13"/>
      <c r="C212" s="10"/>
    </row>
    <row r="213" spans="1:3" ht="21">
      <c r="A213" s="14"/>
      <c r="B213" s="13"/>
      <c r="C213" s="10"/>
    </row>
    <row r="214" spans="1:3" ht="21">
      <c r="A214" s="11" t="s">
        <v>675</v>
      </c>
      <c r="B214" s="12" t="s">
        <v>676</v>
      </c>
      <c r="C214" s="10" t="s">
        <v>475</v>
      </c>
    </row>
    <row r="215" spans="1:3" ht="21">
      <c r="A215" s="11" t="s">
        <v>675</v>
      </c>
      <c r="B215" s="12" t="s">
        <v>677</v>
      </c>
      <c r="C215" s="10" t="s">
        <v>475</v>
      </c>
    </row>
    <row r="216" spans="1:3" ht="21">
      <c r="A216" s="11" t="s">
        <v>675</v>
      </c>
      <c r="B216" s="12" t="s">
        <v>678</v>
      </c>
      <c r="C216" s="10" t="s">
        <v>475</v>
      </c>
    </row>
    <row r="217" spans="1:3" ht="21">
      <c r="A217" s="11" t="s">
        <v>675</v>
      </c>
      <c r="B217" s="12" t="s">
        <v>679</v>
      </c>
      <c r="C217" s="10" t="s">
        <v>475</v>
      </c>
    </row>
    <row r="218" spans="1:3" ht="21">
      <c r="A218" s="11" t="s">
        <v>675</v>
      </c>
      <c r="B218" s="12" t="s">
        <v>680</v>
      </c>
      <c r="C218" s="10" t="s">
        <v>475</v>
      </c>
    </row>
    <row r="219" spans="1:3" ht="21">
      <c r="A219" s="11" t="s">
        <v>675</v>
      </c>
      <c r="B219" s="12" t="s">
        <v>681</v>
      </c>
      <c r="C219" s="10" t="s">
        <v>475</v>
      </c>
    </row>
    <row r="220" spans="1:3" ht="21">
      <c r="A220" s="11" t="s">
        <v>675</v>
      </c>
      <c r="B220" s="15" t="s">
        <v>682</v>
      </c>
      <c r="C220" s="10" t="s">
        <v>475</v>
      </c>
    </row>
    <row r="221" spans="1:3" ht="21">
      <c r="A221" s="11" t="s">
        <v>675</v>
      </c>
      <c r="B221" s="12" t="s">
        <v>683</v>
      </c>
      <c r="C221" s="10" t="s">
        <v>475</v>
      </c>
    </row>
    <row r="222" spans="1:3" ht="21">
      <c r="A222" s="11" t="s">
        <v>675</v>
      </c>
      <c r="B222" s="12" t="s">
        <v>684</v>
      </c>
      <c r="C222" s="10" t="s">
        <v>475</v>
      </c>
    </row>
    <row r="223" spans="1:3" ht="21">
      <c r="A223" s="11" t="s">
        <v>675</v>
      </c>
      <c r="B223" s="12" t="s">
        <v>685</v>
      </c>
      <c r="C223" s="10" t="s">
        <v>475</v>
      </c>
    </row>
    <row r="224" spans="1:3" ht="21">
      <c r="A224" s="11" t="s">
        <v>675</v>
      </c>
      <c r="B224" s="12" t="s">
        <v>686</v>
      </c>
      <c r="C224" s="10" t="s">
        <v>475</v>
      </c>
    </row>
    <row r="225" spans="1:3" ht="21">
      <c r="A225" s="11" t="s">
        <v>675</v>
      </c>
      <c r="B225" s="12" t="s">
        <v>687</v>
      </c>
      <c r="C225" s="10" t="s">
        <v>475</v>
      </c>
    </row>
    <row r="226" spans="1:3" ht="21">
      <c r="A226" s="11" t="s">
        <v>675</v>
      </c>
      <c r="B226" s="12" t="s">
        <v>688</v>
      </c>
      <c r="C226" s="10" t="s">
        <v>475</v>
      </c>
    </row>
    <row r="227" spans="1:3" ht="21">
      <c r="A227" s="11" t="s">
        <v>675</v>
      </c>
      <c r="B227" s="12" t="s">
        <v>689</v>
      </c>
      <c r="C227" s="10" t="s">
        <v>475</v>
      </c>
    </row>
    <row r="228" spans="1:3" ht="21">
      <c r="A228" s="11" t="s">
        <v>675</v>
      </c>
      <c r="B228" s="12" t="s">
        <v>690</v>
      </c>
      <c r="C228" s="10" t="s">
        <v>475</v>
      </c>
    </row>
    <row r="229" spans="1:3" ht="21">
      <c r="A229" s="11" t="s">
        <v>675</v>
      </c>
      <c r="B229" s="12" t="s">
        <v>691</v>
      </c>
      <c r="C229" s="10" t="s">
        <v>475</v>
      </c>
    </row>
    <row r="230" spans="1:3" ht="21">
      <c r="A230" s="11" t="s">
        <v>675</v>
      </c>
      <c r="B230" s="12" t="s">
        <v>692</v>
      </c>
      <c r="C230" s="10" t="s">
        <v>475</v>
      </c>
    </row>
    <row r="231" spans="1:3" ht="21">
      <c r="A231" s="11" t="s">
        <v>675</v>
      </c>
      <c r="B231" s="12" t="s">
        <v>693</v>
      </c>
      <c r="C231" s="10" t="s">
        <v>475</v>
      </c>
    </row>
    <row r="232" spans="1:3" ht="21">
      <c r="A232" s="11" t="s">
        <v>675</v>
      </c>
      <c r="B232" s="12" t="s">
        <v>694</v>
      </c>
      <c r="C232" s="10" t="s">
        <v>475</v>
      </c>
    </row>
    <row r="233" spans="1:3" ht="21">
      <c r="A233" s="11" t="s">
        <v>675</v>
      </c>
      <c r="B233" s="12" t="s">
        <v>695</v>
      </c>
      <c r="C233" s="10" t="s">
        <v>475</v>
      </c>
    </row>
    <row r="234" spans="1:3" ht="21">
      <c r="A234" s="11" t="s">
        <v>675</v>
      </c>
      <c r="B234" s="12" t="s">
        <v>696</v>
      </c>
      <c r="C234" s="10" t="s">
        <v>475</v>
      </c>
    </row>
    <row r="235" spans="1:3" ht="21">
      <c r="A235" s="11" t="s">
        <v>675</v>
      </c>
      <c r="B235" s="12" t="s">
        <v>697</v>
      </c>
      <c r="C235" s="10" t="s">
        <v>475</v>
      </c>
    </row>
    <row r="236" spans="1:3" ht="21">
      <c r="A236" s="6"/>
      <c r="B236" s="13"/>
      <c r="C236" s="10"/>
    </row>
    <row r="237" spans="1:3" ht="21">
      <c r="A237" s="6"/>
      <c r="B237" s="13"/>
      <c r="C237" s="10"/>
    </row>
    <row r="238" spans="1:3" ht="21">
      <c r="A238" s="11" t="s">
        <v>698</v>
      </c>
      <c r="B238" s="12" t="s">
        <v>699</v>
      </c>
      <c r="C238" s="10" t="s">
        <v>475</v>
      </c>
    </row>
    <row r="239" spans="1:3" ht="21">
      <c r="A239" s="11" t="s">
        <v>698</v>
      </c>
      <c r="B239" s="12" t="s">
        <v>700</v>
      </c>
      <c r="C239" s="10" t="s">
        <v>475</v>
      </c>
    </row>
    <row r="240" spans="1:3" ht="21">
      <c r="A240" s="11" t="s">
        <v>698</v>
      </c>
      <c r="B240" s="12" t="s">
        <v>701</v>
      </c>
      <c r="C240" s="10" t="s">
        <v>475</v>
      </c>
    </row>
    <row r="241" spans="1:3" ht="21">
      <c r="A241" s="11" t="s">
        <v>698</v>
      </c>
      <c r="B241" s="12" t="s">
        <v>702</v>
      </c>
      <c r="C241" s="10" t="s">
        <v>475</v>
      </c>
    </row>
    <row r="242" spans="1:3" ht="21">
      <c r="A242" s="11" t="s">
        <v>698</v>
      </c>
      <c r="B242" s="12" t="s">
        <v>703</v>
      </c>
      <c r="C242" s="10" t="s">
        <v>475</v>
      </c>
    </row>
    <row r="243" spans="1:3" ht="21">
      <c r="A243" s="11" t="s">
        <v>698</v>
      </c>
      <c r="B243" s="12" t="s">
        <v>704</v>
      </c>
      <c r="C243" s="10" t="s">
        <v>475</v>
      </c>
    </row>
    <row r="244" spans="1:3" ht="21">
      <c r="A244" s="11" t="s">
        <v>698</v>
      </c>
      <c r="B244" s="12" t="s">
        <v>705</v>
      </c>
      <c r="C244" s="10" t="s">
        <v>475</v>
      </c>
    </row>
    <row r="245" spans="1:3" ht="21">
      <c r="A245" s="11" t="s">
        <v>698</v>
      </c>
      <c r="B245" s="12" t="s">
        <v>706</v>
      </c>
      <c r="C245" s="10" t="s">
        <v>475</v>
      </c>
    </row>
    <row r="246" spans="1:3" ht="21">
      <c r="A246" s="11" t="s">
        <v>698</v>
      </c>
      <c r="B246" s="12" t="s">
        <v>707</v>
      </c>
      <c r="C246" s="10" t="s">
        <v>475</v>
      </c>
    </row>
    <row r="247" spans="1:3" ht="21">
      <c r="A247" s="11" t="s">
        <v>698</v>
      </c>
      <c r="B247" s="12" t="s">
        <v>708</v>
      </c>
      <c r="C247" s="10" t="s">
        <v>475</v>
      </c>
    </row>
    <row r="248" spans="1:3" ht="21">
      <c r="A248" s="11" t="s">
        <v>698</v>
      </c>
      <c r="B248" s="12" t="s">
        <v>709</v>
      </c>
      <c r="C248" s="10" t="s">
        <v>475</v>
      </c>
    </row>
    <row r="249" spans="1:3" ht="21">
      <c r="A249" s="11" t="s">
        <v>698</v>
      </c>
      <c r="B249" s="12" t="s">
        <v>710</v>
      </c>
      <c r="C249" s="10" t="s">
        <v>475</v>
      </c>
    </row>
    <row r="250" spans="1:3" ht="21">
      <c r="A250" s="11" t="s">
        <v>698</v>
      </c>
      <c r="B250" s="12" t="s">
        <v>711</v>
      </c>
      <c r="C250" s="10" t="s">
        <v>475</v>
      </c>
    </row>
    <row r="251" spans="1:3" ht="21">
      <c r="A251" s="11" t="s">
        <v>698</v>
      </c>
      <c r="B251" s="12" t="s">
        <v>712</v>
      </c>
      <c r="C251" s="10" t="s">
        <v>475</v>
      </c>
    </row>
    <row r="252" spans="1:3" ht="21">
      <c r="A252" s="11" t="s">
        <v>698</v>
      </c>
      <c r="B252" s="12" t="s">
        <v>713</v>
      </c>
      <c r="C252" s="10" t="s">
        <v>475</v>
      </c>
    </row>
    <row r="253" spans="1:3" ht="21">
      <c r="A253" s="11" t="s">
        <v>698</v>
      </c>
      <c r="B253" s="12" t="s">
        <v>714</v>
      </c>
      <c r="C253" s="10" t="s">
        <v>475</v>
      </c>
    </row>
    <row r="254" spans="1:3" ht="21">
      <c r="A254" s="11" t="s">
        <v>698</v>
      </c>
      <c r="B254" s="12" t="s">
        <v>715</v>
      </c>
      <c r="C254" s="10" t="s">
        <v>475</v>
      </c>
    </row>
    <row r="255" spans="1:3" ht="21">
      <c r="A255" s="11" t="s">
        <v>698</v>
      </c>
      <c r="B255" s="12" t="s">
        <v>716</v>
      </c>
      <c r="C255" s="10" t="s">
        <v>475</v>
      </c>
    </row>
    <row r="256" spans="1:3" ht="21">
      <c r="A256" s="11" t="s">
        <v>698</v>
      </c>
      <c r="B256" s="12" t="s">
        <v>717</v>
      </c>
      <c r="C256" s="10" t="s">
        <v>475</v>
      </c>
    </row>
    <row r="257" spans="1:3" ht="21">
      <c r="A257" s="11" t="s">
        <v>698</v>
      </c>
      <c r="B257" s="12" t="s">
        <v>718</v>
      </c>
      <c r="C257" s="10" t="s">
        <v>475</v>
      </c>
    </row>
    <row r="258" spans="1:3" ht="21">
      <c r="A258" s="11" t="s">
        <v>698</v>
      </c>
      <c r="B258" s="12" t="s">
        <v>719</v>
      </c>
      <c r="C258" s="10" t="s">
        <v>475</v>
      </c>
    </row>
    <row r="259" spans="1:3" ht="21">
      <c r="A259" s="11" t="s">
        <v>698</v>
      </c>
      <c r="B259" s="12" t="s">
        <v>720</v>
      </c>
      <c r="C259" s="10" t="s">
        <v>475</v>
      </c>
    </row>
    <row r="260" spans="1:3" ht="21">
      <c r="A260" s="11" t="s">
        <v>698</v>
      </c>
      <c r="B260" s="12" t="s">
        <v>721</v>
      </c>
      <c r="C260" s="10" t="s">
        <v>475</v>
      </c>
    </row>
    <row r="261" spans="1:3" ht="21">
      <c r="A261" s="11" t="s">
        <v>698</v>
      </c>
      <c r="B261" s="12" t="s">
        <v>722</v>
      </c>
      <c r="C261" s="10" t="s">
        <v>475</v>
      </c>
    </row>
    <row r="262" spans="1:3" ht="21">
      <c r="A262" s="11" t="s">
        <v>698</v>
      </c>
      <c r="B262" s="12" t="s">
        <v>723</v>
      </c>
      <c r="C262" s="10" t="s">
        <v>475</v>
      </c>
    </row>
    <row r="263" spans="1:3" ht="21">
      <c r="A263" s="11" t="s">
        <v>698</v>
      </c>
      <c r="B263" s="12" t="s">
        <v>724</v>
      </c>
      <c r="C263" s="10" t="s">
        <v>475</v>
      </c>
    </row>
    <row r="264" spans="1:3" ht="21">
      <c r="A264" s="11" t="s">
        <v>698</v>
      </c>
      <c r="B264" s="12" t="s">
        <v>725</v>
      </c>
      <c r="C264" s="10" t="s">
        <v>475</v>
      </c>
    </row>
    <row r="265" spans="1:3" ht="21">
      <c r="A265" s="11" t="s">
        <v>698</v>
      </c>
      <c r="B265" s="12" t="s">
        <v>726</v>
      </c>
      <c r="C265" s="10" t="s">
        <v>475</v>
      </c>
    </row>
    <row r="266" spans="1:3" ht="21">
      <c r="A266" s="11" t="s">
        <v>698</v>
      </c>
      <c r="B266" s="12" t="s">
        <v>727</v>
      </c>
      <c r="C266" s="10" t="s">
        <v>475</v>
      </c>
    </row>
    <row r="267" spans="1:3" ht="21">
      <c r="A267" s="11" t="s">
        <v>698</v>
      </c>
      <c r="B267" s="12" t="s">
        <v>728</v>
      </c>
      <c r="C267" s="10" t="s">
        <v>475</v>
      </c>
    </row>
    <row r="268" spans="1:3" ht="21">
      <c r="A268" s="11" t="s">
        <v>698</v>
      </c>
      <c r="B268" s="12" t="s">
        <v>729</v>
      </c>
      <c r="C268" s="10" t="s">
        <v>475</v>
      </c>
    </row>
    <row r="269" spans="1:3" ht="21">
      <c r="A269" s="11" t="s">
        <v>698</v>
      </c>
      <c r="B269" s="12" t="s">
        <v>730</v>
      </c>
      <c r="C269" s="10" t="s">
        <v>475</v>
      </c>
    </row>
    <row r="270" spans="1:3" ht="21">
      <c r="A270" s="11" t="s">
        <v>698</v>
      </c>
      <c r="B270" s="12" t="s">
        <v>731</v>
      </c>
      <c r="C270" s="10" t="s">
        <v>475</v>
      </c>
    </row>
    <row r="271" spans="1:3" ht="21">
      <c r="A271" s="11" t="s">
        <v>698</v>
      </c>
      <c r="B271" s="12" t="s">
        <v>555</v>
      </c>
      <c r="C271" s="10" t="s">
        <v>475</v>
      </c>
    </row>
    <row r="272" spans="1:3" ht="21">
      <c r="A272" s="11" t="s">
        <v>698</v>
      </c>
      <c r="B272" s="12" t="s">
        <v>732</v>
      </c>
      <c r="C272" s="10" t="s">
        <v>475</v>
      </c>
    </row>
    <row r="273" spans="1:3" ht="21">
      <c r="A273" s="6"/>
      <c r="B273" s="13"/>
      <c r="C273" s="10"/>
    </row>
    <row r="274" spans="1:3" ht="21">
      <c r="A274" s="6"/>
      <c r="B274" s="13"/>
      <c r="C274" s="10"/>
    </row>
    <row r="275" spans="1:3" ht="21">
      <c r="A275" s="11" t="s">
        <v>733</v>
      </c>
      <c r="B275" s="12" t="s">
        <v>734</v>
      </c>
      <c r="C275" s="10" t="s">
        <v>475</v>
      </c>
    </row>
    <row r="276" spans="1:3" ht="21">
      <c r="A276" s="11" t="s">
        <v>733</v>
      </c>
      <c r="B276" s="12" t="s">
        <v>735</v>
      </c>
      <c r="C276" s="10" t="s">
        <v>475</v>
      </c>
    </row>
    <row r="277" spans="1:3" ht="21">
      <c r="A277" s="11" t="s">
        <v>733</v>
      </c>
      <c r="B277" s="12" t="s">
        <v>736</v>
      </c>
      <c r="C277" s="10" t="s">
        <v>475</v>
      </c>
    </row>
    <row r="278" spans="1:3" ht="21">
      <c r="A278" s="11" t="s">
        <v>733</v>
      </c>
      <c r="B278" s="12" t="s">
        <v>737</v>
      </c>
      <c r="C278" s="10" t="s">
        <v>475</v>
      </c>
    </row>
    <row r="279" spans="1:3" ht="21">
      <c r="A279" s="11" t="s">
        <v>733</v>
      </c>
      <c r="B279" s="12" t="s">
        <v>738</v>
      </c>
      <c r="C279" s="10" t="s">
        <v>475</v>
      </c>
    </row>
    <row r="280" spans="1:3" ht="21">
      <c r="A280" s="11" t="s">
        <v>733</v>
      </c>
      <c r="B280" s="12" t="s">
        <v>739</v>
      </c>
      <c r="C280" s="10" t="s">
        <v>475</v>
      </c>
    </row>
    <row r="281" spans="1:3" ht="21">
      <c r="A281" s="11" t="s">
        <v>733</v>
      </c>
      <c r="B281" s="12" t="s">
        <v>740</v>
      </c>
      <c r="C281" s="10" t="s">
        <v>475</v>
      </c>
    </row>
    <row r="282" spans="1:3" ht="21">
      <c r="A282" s="11" t="s">
        <v>733</v>
      </c>
      <c r="B282" s="12" t="s">
        <v>741</v>
      </c>
      <c r="C282" s="10" t="s">
        <v>475</v>
      </c>
    </row>
    <row r="283" spans="1:3" ht="21">
      <c r="A283" s="11" t="s">
        <v>733</v>
      </c>
      <c r="B283" s="12" t="s">
        <v>742</v>
      </c>
      <c r="C283" s="10" t="s">
        <v>475</v>
      </c>
    </row>
    <row r="284" spans="1:3" ht="21">
      <c r="A284" s="11" t="s">
        <v>733</v>
      </c>
      <c r="B284" s="12" t="s">
        <v>743</v>
      </c>
      <c r="C284" s="10" t="s">
        <v>475</v>
      </c>
    </row>
    <row r="285" spans="1:3" ht="21">
      <c r="A285" s="11" t="s">
        <v>733</v>
      </c>
      <c r="B285" s="12" t="s">
        <v>744</v>
      </c>
      <c r="C285" s="10" t="s">
        <v>475</v>
      </c>
    </row>
    <row r="286" spans="1:3" ht="21">
      <c r="A286" s="11" t="s">
        <v>733</v>
      </c>
      <c r="B286" s="12" t="s">
        <v>745</v>
      </c>
      <c r="C286" s="10" t="s">
        <v>475</v>
      </c>
    </row>
    <row r="287" spans="1:3" ht="21">
      <c r="A287" s="11" t="s">
        <v>733</v>
      </c>
      <c r="B287" s="12" t="s">
        <v>746</v>
      </c>
      <c r="C287" s="10" t="s">
        <v>475</v>
      </c>
    </row>
    <row r="288" spans="1:3" ht="21">
      <c r="A288" s="11" t="s">
        <v>733</v>
      </c>
      <c r="B288" s="12" t="s">
        <v>747</v>
      </c>
      <c r="C288" s="10" t="s">
        <v>475</v>
      </c>
    </row>
    <row r="289" spans="1:3" ht="21">
      <c r="A289" s="11" t="s">
        <v>733</v>
      </c>
      <c r="B289" s="12" t="s">
        <v>748</v>
      </c>
      <c r="C289" s="10" t="s">
        <v>475</v>
      </c>
    </row>
    <row r="290" spans="1:3" ht="21">
      <c r="A290" s="11" t="s">
        <v>733</v>
      </c>
      <c r="B290" s="12" t="s">
        <v>749</v>
      </c>
      <c r="C290" s="10" t="s">
        <v>475</v>
      </c>
    </row>
    <row r="291" spans="1:3" ht="21">
      <c r="A291" s="11" t="s">
        <v>733</v>
      </c>
      <c r="B291" s="12" t="s">
        <v>750</v>
      </c>
      <c r="C291" s="10" t="s">
        <v>475</v>
      </c>
    </row>
    <row r="292" spans="1:3" ht="21">
      <c r="A292" s="11" t="s">
        <v>733</v>
      </c>
      <c r="B292" s="12" t="s">
        <v>751</v>
      </c>
      <c r="C292" s="10" t="s">
        <v>475</v>
      </c>
    </row>
    <row r="293" spans="1:3" ht="21">
      <c r="A293" s="11" t="s">
        <v>733</v>
      </c>
      <c r="B293" s="12" t="s">
        <v>752</v>
      </c>
      <c r="C293" s="10" t="s">
        <v>475</v>
      </c>
    </row>
    <row r="294" spans="1:3" ht="21">
      <c r="A294" s="6"/>
      <c r="B294" s="13"/>
      <c r="C294" s="10"/>
    </row>
    <row r="295" spans="1:3" ht="21">
      <c r="A295" s="6"/>
      <c r="B295" s="13"/>
      <c r="C295" s="10"/>
    </row>
    <row r="296" spans="1:3" ht="21">
      <c r="A296" s="11" t="s">
        <v>753</v>
      </c>
      <c r="B296" s="12" t="s">
        <v>754</v>
      </c>
      <c r="C296" s="10" t="s">
        <v>475</v>
      </c>
    </row>
    <row r="297" spans="1:3" ht="21">
      <c r="A297" s="11" t="s">
        <v>753</v>
      </c>
      <c r="B297" s="12" t="s">
        <v>755</v>
      </c>
      <c r="C297" s="10" t="s">
        <v>475</v>
      </c>
    </row>
    <row r="298" spans="1:3" ht="21">
      <c r="A298" s="11" t="s">
        <v>753</v>
      </c>
      <c r="B298" s="12" t="s">
        <v>756</v>
      </c>
      <c r="C298" s="10" t="s">
        <v>475</v>
      </c>
    </row>
    <row r="299" spans="1:3" ht="21">
      <c r="A299" s="11" t="s">
        <v>753</v>
      </c>
      <c r="B299" s="12" t="s">
        <v>757</v>
      </c>
      <c r="C299" s="10" t="s">
        <v>475</v>
      </c>
    </row>
    <row r="300" spans="1:3" ht="21">
      <c r="A300" s="11" t="s">
        <v>753</v>
      </c>
      <c r="B300" s="12" t="s">
        <v>758</v>
      </c>
      <c r="C300" s="10" t="s">
        <v>475</v>
      </c>
    </row>
    <row r="301" spans="1:3" ht="21">
      <c r="A301" s="11" t="s">
        <v>753</v>
      </c>
      <c r="B301" s="12" t="s">
        <v>759</v>
      </c>
      <c r="C301" s="10" t="s">
        <v>475</v>
      </c>
    </row>
    <row r="302" spans="1:3" ht="21">
      <c r="A302" s="11" t="s">
        <v>753</v>
      </c>
      <c r="B302" s="12" t="s">
        <v>760</v>
      </c>
      <c r="C302" s="10" t="s">
        <v>475</v>
      </c>
    </row>
    <row r="303" spans="1:3" ht="21">
      <c r="A303" s="11" t="s">
        <v>753</v>
      </c>
      <c r="B303" s="12" t="s">
        <v>761</v>
      </c>
      <c r="C303" s="10" t="s">
        <v>475</v>
      </c>
    </row>
    <row r="304" spans="1:3" ht="21">
      <c r="A304" s="11" t="s">
        <v>753</v>
      </c>
      <c r="B304" s="12" t="s">
        <v>762</v>
      </c>
      <c r="C304" s="10" t="s">
        <v>475</v>
      </c>
    </row>
    <row r="305" spans="1:3" ht="21">
      <c r="A305" s="11" t="s">
        <v>753</v>
      </c>
      <c r="B305" s="12" t="s">
        <v>763</v>
      </c>
      <c r="C305" s="10" t="s">
        <v>475</v>
      </c>
    </row>
    <row r="306" spans="1:3" ht="21">
      <c r="A306" s="11" t="s">
        <v>753</v>
      </c>
      <c r="B306" s="12" t="s">
        <v>764</v>
      </c>
      <c r="C306" s="10" t="s">
        <v>475</v>
      </c>
    </row>
    <row r="307" spans="1:3" ht="21">
      <c r="A307" s="11" t="s">
        <v>753</v>
      </c>
      <c r="B307" s="12" t="s">
        <v>765</v>
      </c>
      <c r="C307" s="10" t="s">
        <v>475</v>
      </c>
    </row>
    <row r="308" spans="1:3" ht="21">
      <c r="A308" s="11" t="s">
        <v>753</v>
      </c>
      <c r="B308" s="12" t="s">
        <v>766</v>
      </c>
      <c r="C308" s="10" t="s">
        <v>475</v>
      </c>
    </row>
    <row r="309" spans="1:3" ht="21">
      <c r="A309" s="11" t="s">
        <v>753</v>
      </c>
      <c r="B309" s="15" t="s">
        <v>767</v>
      </c>
      <c r="C309" s="10" t="s">
        <v>475</v>
      </c>
    </row>
    <row r="310" spans="1:3" ht="21">
      <c r="A310" s="11" t="s">
        <v>753</v>
      </c>
      <c r="B310" s="12" t="s">
        <v>768</v>
      </c>
      <c r="C310" s="10" t="s">
        <v>475</v>
      </c>
    </row>
    <row r="311" spans="1:3" ht="21">
      <c r="A311" s="11" t="s">
        <v>753</v>
      </c>
      <c r="B311" s="12" t="s">
        <v>769</v>
      </c>
      <c r="C311" s="10" t="s">
        <v>475</v>
      </c>
    </row>
    <row r="312" spans="1:3" ht="21">
      <c r="A312" s="11" t="s">
        <v>753</v>
      </c>
      <c r="B312" s="12" t="s">
        <v>770</v>
      </c>
      <c r="C312" s="10" t="s">
        <v>475</v>
      </c>
    </row>
    <row r="313" spans="1:3" ht="21">
      <c r="A313" s="11" t="s">
        <v>753</v>
      </c>
      <c r="B313" s="12" t="s">
        <v>771</v>
      </c>
      <c r="C313" s="10" t="s">
        <v>475</v>
      </c>
    </row>
    <row r="314" spans="1:3" ht="21">
      <c r="A314" s="11" t="s">
        <v>753</v>
      </c>
      <c r="B314" s="12" t="s">
        <v>772</v>
      </c>
      <c r="C314" s="10" t="s">
        <v>475</v>
      </c>
    </row>
    <row r="315" spans="1:3" ht="21">
      <c r="A315" s="11" t="s">
        <v>753</v>
      </c>
      <c r="B315" s="12" t="s">
        <v>773</v>
      </c>
      <c r="C315" s="10" t="s">
        <v>475</v>
      </c>
    </row>
    <row r="316" spans="1:3" ht="21">
      <c r="A316" s="11" t="s">
        <v>753</v>
      </c>
      <c r="B316" s="12" t="s">
        <v>774</v>
      </c>
      <c r="C316" s="10" t="s">
        <v>475</v>
      </c>
    </row>
    <row r="317" spans="1:3" ht="21">
      <c r="A317" s="11" t="s">
        <v>753</v>
      </c>
      <c r="B317" s="12" t="s">
        <v>775</v>
      </c>
      <c r="C317" s="10" t="s">
        <v>475</v>
      </c>
    </row>
    <row r="318" spans="1:3" ht="21">
      <c r="A318" s="11" t="s">
        <v>753</v>
      </c>
      <c r="B318" s="12" t="s">
        <v>776</v>
      </c>
      <c r="C318" s="10" t="s">
        <v>475</v>
      </c>
    </row>
    <row r="319" spans="1:3" ht="21">
      <c r="A319" s="11" t="s">
        <v>753</v>
      </c>
      <c r="B319" s="12" t="s">
        <v>777</v>
      </c>
      <c r="C319" s="10" t="s">
        <v>475</v>
      </c>
    </row>
    <row r="320" spans="1:3" ht="21">
      <c r="A320" s="11" t="s">
        <v>753</v>
      </c>
      <c r="B320" s="12" t="s">
        <v>778</v>
      </c>
      <c r="C320" s="10" t="s">
        <v>475</v>
      </c>
    </row>
    <row r="321" spans="1:3" ht="21">
      <c r="A321" s="11" t="s">
        <v>753</v>
      </c>
      <c r="B321" s="12" t="s">
        <v>779</v>
      </c>
      <c r="C321" s="10" t="s">
        <v>475</v>
      </c>
    </row>
    <row r="322" spans="1:3" ht="21">
      <c r="A322" s="11" t="s">
        <v>753</v>
      </c>
      <c r="B322" s="12" t="s">
        <v>780</v>
      </c>
      <c r="C322" s="10" t="s">
        <v>475</v>
      </c>
    </row>
    <row r="323" spans="1:3" ht="21">
      <c r="A323" s="11" t="s">
        <v>753</v>
      </c>
      <c r="B323" s="12" t="s">
        <v>781</v>
      </c>
      <c r="C323" s="10" t="s">
        <v>475</v>
      </c>
    </row>
    <row r="324" spans="1:3" ht="21">
      <c r="A324" s="11" t="s">
        <v>753</v>
      </c>
      <c r="B324" s="12" t="s">
        <v>782</v>
      </c>
      <c r="C324" s="10" t="s">
        <v>475</v>
      </c>
    </row>
    <row r="325" spans="1:3" ht="21">
      <c r="A325" s="11" t="s">
        <v>753</v>
      </c>
      <c r="B325" s="12" t="s">
        <v>783</v>
      </c>
      <c r="C325" s="10" t="s">
        <v>475</v>
      </c>
    </row>
    <row r="326" spans="1:3" ht="21">
      <c r="A326" s="11" t="s">
        <v>753</v>
      </c>
      <c r="B326" s="12" t="s">
        <v>784</v>
      </c>
      <c r="C326" s="10" t="s">
        <v>475</v>
      </c>
    </row>
    <row r="327" spans="1:3" ht="21">
      <c r="A327" s="11" t="s">
        <v>753</v>
      </c>
      <c r="B327" s="12" t="s">
        <v>785</v>
      </c>
      <c r="C327" s="10" t="s">
        <v>475</v>
      </c>
    </row>
    <row r="328" spans="1:3" ht="21">
      <c r="A328" s="11" t="s">
        <v>753</v>
      </c>
      <c r="B328" s="12" t="s">
        <v>786</v>
      </c>
      <c r="C328" s="10" t="s">
        <v>475</v>
      </c>
    </row>
    <row r="329" spans="1:3" ht="21">
      <c r="A329" s="11" t="s">
        <v>753</v>
      </c>
      <c r="B329" s="12" t="s">
        <v>787</v>
      </c>
      <c r="C329" s="10" t="s">
        <v>475</v>
      </c>
    </row>
    <row r="330" spans="1:3" ht="21">
      <c r="A330" s="11" t="s">
        <v>753</v>
      </c>
      <c r="B330" s="12" t="s">
        <v>788</v>
      </c>
      <c r="C330" s="10" t="s">
        <v>475</v>
      </c>
    </row>
    <row r="331" spans="1:3" ht="21">
      <c r="A331" s="11" t="s">
        <v>753</v>
      </c>
      <c r="B331" s="12" t="s">
        <v>789</v>
      </c>
      <c r="C331" s="10" t="s">
        <v>475</v>
      </c>
    </row>
    <row r="332" spans="1:3" ht="21">
      <c r="A332" s="11" t="s">
        <v>753</v>
      </c>
      <c r="B332" s="12" t="s">
        <v>790</v>
      </c>
      <c r="C332" s="10" t="s">
        <v>475</v>
      </c>
    </row>
    <row r="333" spans="1:3" ht="21">
      <c r="A333" s="11" t="s">
        <v>753</v>
      </c>
      <c r="B333" s="12" t="s">
        <v>791</v>
      </c>
      <c r="C333" s="10" t="s">
        <v>475</v>
      </c>
    </row>
    <row r="334" spans="1:3" ht="21">
      <c r="A334" s="6"/>
      <c r="B334" s="13"/>
      <c r="C334" s="10"/>
    </row>
    <row r="335" spans="1:3" ht="21">
      <c r="A335" s="6"/>
      <c r="B335" s="13"/>
      <c r="C335" s="10"/>
    </row>
    <row r="336" spans="1:3" ht="21">
      <c r="A336" s="14" t="s">
        <v>460</v>
      </c>
      <c r="B336" s="12" t="s">
        <v>792</v>
      </c>
      <c r="C336" s="10" t="s">
        <v>475</v>
      </c>
    </row>
    <row r="337" spans="1:3" ht="21">
      <c r="A337" s="14" t="s">
        <v>460</v>
      </c>
      <c r="B337" s="12" t="s">
        <v>793</v>
      </c>
      <c r="C337" s="10" t="s">
        <v>475</v>
      </c>
    </row>
    <row r="338" spans="1:3" ht="21">
      <c r="A338" s="14" t="s">
        <v>460</v>
      </c>
      <c r="B338" s="12" t="s">
        <v>794</v>
      </c>
      <c r="C338" s="10" t="s">
        <v>475</v>
      </c>
    </row>
    <row r="339" spans="1:3" ht="21">
      <c r="A339" s="14" t="s">
        <v>460</v>
      </c>
      <c r="B339" s="12" t="s">
        <v>795</v>
      </c>
      <c r="C339" s="10" t="s">
        <v>475</v>
      </c>
    </row>
    <row r="340" spans="1:3" ht="21">
      <c r="A340" s="14" t="s">
        <v>460</v>
      </c>
      <c r="B340" s="12" t="s">
        <v>796</v>
      </c>
      <c r="C340" s="10" t="s">
        <v>475</v>
      </c>
    </row>
    <row r="341" spans="1:3" ht="21">
      <c r="A341" s="14" t="s">
        <v>460</v>
      </c>
      <c r="B341" s="12" t="s">
        <v>797</v>
      </c>
      <c r="C341" s="10" t="s">
        <v>475</v>
      </c>
    </row>
    <row r="342" spans="1:3" ht="21">
      <c r="A342" s="14" t="s">
        <v>460</v>
      </c>
      <c r="B342" s="12" t="s">
        <v>798</v>
      </c>
      <c r="C342" s="10" t="s">
        <v>475</v>
      </c>
    </row>
    <row r="343" spans="1:3" ht="21">
      <c r="A343" s="14" t="s">
        <v>460</v>
      </c>
      <c r="B343" s="12" t="s">
        <v>799</v>
      </c>
      <c r="C343" s="10" t="s">
        <v>475</v>
      </c>
    </row>
    <row r="344" spans="1:3" ht="21">
      <c r="A344" s="14" t="s">
        <v>460</v>
      </c>
      <c r="B344" s="15" t="s">
        <v>800</v>
      </c>
      <c r="C344" s="10" t="s">
        <v>475</v>
      </c>
    </row>
    <row r="345" spans="1:3" ht="21">
      <c r="A345" s="14" t="s">
        <v>460</v>
      </c>
      <c r="B345" s="12" t="s">
        <v>801</v>
      </c>
      <c r="C345" s="10" t="s">
        <v>475</v>
      </c>
    </row>
    <row r="346" spans="1:3" ht="21">
      <c r="A346" s="14" t="s">
        <v>460</v>
      </c>
      <c r="B346" s="12" t="s">
        <v>802</v>
      </c>
      <c r="C346" s="10" t="s">
        <v>475</v>
      </c>
    </row>
    <row r="347" spans="1:3" ht="21">
      <c r="A347" s="14" t="s">
        <v>460</v>
      </c>
      <c r="B347" s="12" t="s">
        <v>803</v>
      </c>
      <c r="C347" s="10" t="s">
        <v>475</v>
      </c>
    </row>
    <row r="348" spans="1:3" ht="21">
      <c r="A348" s="14" t="s">
        <v>460</v>
      </c>
      <c r="B348" s="12" t="s">
        <v>804</v>
      </c>
      <c r="C348" s="10" t="s">
        <v>475</v>
      </c>
    </row>
    <row r="349" spans="1:3" ht="21">
      <c r="A349" s="14" t="s">
        <v>460</v>
      </c>
      <c r="B349" s="12" t="s">
        <v>805</v>
      </c>
      <c r="C349" s="10" t="s">
        <v>475</v>
      </c>
    </row>
    <row r="350" spans="1:3" ht="21">
      <c r="A350" s="14" t="s">
        <v>460</v>
      </c>
      <c r="B350" s="12" t="s">
        <v>806</v>
      </c>
      <c r="C350" s="10" t="s">
        <v>475</v>
      </c>
    </row>
    <row r="351" spans="1:3" ht="21">
      <c r="A351" s="14" t="s">
        <v>460</v>
      </c>
      <c r="B351" s="12" t="s">
        <v>807</v>
      </c>
      <c r="C351" s="10" t="s">
        <v>475</v>
      </c>
    </row>
    <row r="352" spans="1:3" ht="21">
      <c r="A352" s="14" t="s">
        <v>460</v>
      </c>
      <c r="B352" s="12" t="s">
        <v>808</v>
      </c>
      <c r="C352" s="10" t="s">
        <v>475</v>
      </c>
    </row>
    <row r="353" spans="1:3" ht="21">
      <c r="A353" s="14" t="s">
        <v>460</v>
      </c>
      <c r="B353" s="12" t="s">
        <v>809</v>
      </c>
      <c r="C353" s="10" t="s">
        <v>475</v>
      </c>
    </row>
    <row r="354" spans="1:3" ht="21">
      <c r="A354" s="6"/>
      <c r="B354" s="13"/>
      <c r="C354" s="10"/>
    </row>
    <row r="355" spans="1:3" ht="21">
      <c r="A355" s="6"/>
      <c r="B355" s="13"/>
      <c r="C355" s="10"/>
    </row>
    <row r="356" spans="1:3" ht="21">
      <c r="A356" s="14" t="s">
        <v>267</v>
      </c>
      <c r="B356" s="12" t="s">
        <v>810</v>
      </c>
      <c r="C356" s="10" t="s">
        <v>475</v>
      </c>
    </row>
    <row r="357" spans="1:3" ht="21">
      <c r="A357" s="14" t="s">
        <v>267</v>
      </c>
      <c r="B357" s="12" t="s">
        <v>811</v>
      </c>
      <c r="C357" s="10" t="s">
        <v>475</v>
      </c>
    </row>
    <row r="358" spans="1:3" ht="21">
      <c r="A358" s="14" t="s">
        <v>267</v>
      </c>
      <c r="B358" s="12" t="s">
        <v>812</v>
      </c>
      <c r="C358" s="10" t="s">
        <v>475</v>
      </c>
    </row>
    <row r="359" spans="1:3" ht="21">
      <c r="A359" s="14" t="s">
        <v>267</v>
      </c>
      <c r="B359" s="12" t="s">
        <v>813</v>
      </c>
      <c r="C359" s="10" t="s">
        <v>475</v>
      </c>
    </row>
    <row r="360" spans="1:3" ht="21">
      <c r="A360" s="14" t="s">
        <v>267</v>
      </c>
      <c r="B360" s="12" t="s">
        <v>814</v>
      </c>
      <c r="C360" s="10" t="s">
        <v>475</v>
      </c>
    </row>
    <row r="361" spans="1:3" ht="21">
      <c r="A361" s="14" t="s">
        <v>267</v>
      </c>
      <c r="B361" s="12" t="s">
        <v>815</v>
      </c>
      <c r="C361" s="10" t="s">
        <v>475</v>
      </c>
    </row>
    <row r="362" spans="1:3" ht="21">
      <c r="A362" s="14" t="s">
        <v>267</v>
      </c>
      <c r="B362" s="12" t="s">
        <v>816</v>
      </c>
      <c r="C362" s="10" t="s">
        <v>475</v>
      </c>
    </row>
    <row r="363" spans="1:3" ht="21">
      <c r="A363" s="14" t="s">
        <v>267</v>
      </c>
      <c r="B363" s="12" t="s">
        <v>817</v>
      </c>
      <c r="C363" s="10" t="s">
        <v>475</v>
      </c>
    </row>
    <row r="364" spans="1:3" ht="21">
      <c r="A364" s="14" t="s">
        <v>267</v>
      </c>
      <c r="B364" s="12" t="s">
        <v>818</v>
      </c>
      <c r="C364" s="10" t="s">
        <v>475</v>
      </c>
    </row>
    <row r="365" spans="1:3" ht="21">
      <c r="A365" s="14" t="s">
        <v>267</v>
      </c>
      <c r="B365" s="12" t="s">
        <v>819</v>
      </c>
      <c r="C365" s="10" t="s">
        <v>475</v>
      </c>
    </row>
    <row r="366" spans="1:3" ht="21">
      <c r="A366" s="14" t="s">
        <v>267</v>
      </c>
      <c r="B366" s="12" t="s">
        <v>820</v>
      </c>
      <c r="C366" s="10" t="s">
        <v>475</v>
      </c>
    </row>
    <row r="367" spans="1:3" ht="21">
      <c r="A367" s="14" t="s">
        <v>267</v>
      </c>
      <c r="B367" s="12" t="s">
        <v>821</v>
      </c>
      <c r="C367" s="10" t="s">
        <v>475</v>
      </c>
    </row>
    <row r="368" spans="1:3" ht="21">
      <c r="A368" s="14" t="s">
        <v>267</v>
      </c>
      <c r="B368" s="12" t="s">
        <v>822</v>
      </c>
      <c r="C368" s="10" t="s">
        <v>475</v>
      </c>
    </row>
    <row r="369" spans="1:3" ht="21">
      <c r="A369" s="14" t="s">
        <v>267</v>
      </c>
      <c r="B369" s="12" t="s">
        <v>823</v>
      </c>
      <c r="C369" s="10" t="s">
        <v>475</v>
      </c>
    </row>
    <row r="370" spans="1:3" ht="21">
      <c r="A370" s="14" t="s">
        <v>267</v>
      </c>
      <c r="B370" s="12" t="s">
        <v>824</v>
      </c>
      <c r="C370" s="10" t="s">
        <v>475</v>
      </c>
    </row>
    <row r="371" spans="1:3" ht="21">
      <c r="A371" s="14" t="s">
        <v>267</v>
      </c>
      <c r="B371" s="12" t="s">
        <v>825</v>
      </c>
      <c r="C371" s="10" t="s">
        <v>475</v>
      </c>
    </row>
    <row r="372" spans="1:3" ht="21">
      <c r="A372" s="14" t="s">
        <v>267</v>
      </c>
      <c r="B372" s="12" t="s">
        <v>826</v>
      </c>
      <c r="C372" s="10" t="s">
        <v>475</v>
      </c>
    </row>
    <row r="373" spans="1:3" ht="21">
      <c r="A373" s="14" t="s">
        <v>267</v>
      </c>
      <c r="B373" s="12" t="s">
        <v>827</v>
      </c>
      <c r="C373" s="10" t="s">
        <v>475</v>
      </c>
    </row>
    <row r="374" spans="1:3" ht="21">
      <c r="A374" s="14" t="s">
        <v>267</v>
      </c>
      <c r="B374" s="12" t="s">
        <v>828</v>
      </c>
      <c r="C374" s="10" t="s">
        <v>475</v>
      </c>
    </row>
    <row r="375" spans="1:3" ht="21">
      <c r="A375" s="14" t="s">
        <v>267</v>
      </c>
      <c r="B375" s="12" t="s">
        <v>829</v>
      </c>
      <c r="C375" s="10" t="s">
        <v>475</v>
      </c>
    </row>
    <row r="376" spans="1:3" ht="21">
      <c r="A376" s="14" t="s">
        <v>267</v>
      </c>
      <c r="B376" s="12" t="s">
        <v>830</v>
      </c>
      <c r="C376" s="10" t="s">
        <v>475</v>
      </c>
    </row>
    <row r="377" spans="1:3" ht="21">
      <c r="A377" s="14" t="s">
        <v>267</v>
      </c>
      <c r="B377" s="12" t="s">
        <v>831</v>
      </c>
      <c r="C377" s="10" t="s">
        <v>475</v>
      </c>
    </row>
    <row r="378" spans="1:3" ht="21">
      <c r="A378" s="14" t="s">
        <v>267</v>
      </c>
      <c r="B378" s="12" t="s">
        <v>832</v>
      </c>
      <c r="C378" s="10" t="s">
        <v>475</v>
      </c>
    </row>
    <row r="379" spans="1:3" ht="21">
      <c r="A379" s="14" t="s">
        <v>267</v>
      </c>
      <c r="B379" s="12" t="s">
        <v>833</v>
      </c>
      <c r="C379" s="10" t="s">
        <v>475</v>
      </c>
    </row>
    <row r="380" spans="1:3" ht="21">
      <c r="A380" s="14" t="s">
        <v>267</v>
      </c>
      <c r="B380" s="12" t="s">
        <v>834</v>
      </c>
      <c r="C380" s="10" t="s">
        <v>475</v>
      </c>
    </row>
    <row r="381" spans="1:3" ht="21">
      <c r="A381" s="14" t="s">
        <v>267</v>
      </c>
      <c r="B381" s="12" t="s">
        <v>835</v>
      </c>
      <c r="C381" s="10" t="s">
        <v>475</v>
      </c>
    </row>
    <row r="382" spans="1:3" ht="21">
      <c r="A382" s="14" t="s">
        <v>267</v>
      </c>
      <c r="B382" s="12" t="s">
        <v>836</v>
      </c>
      <c r="C382" s="10" t="s">
        <v>475</v>
      </c>
    </row>
    <row r="383" spans="1:3" ht="21">
      <c r="A383" s="14" t="s">
        <v>267</v>
      </c>
      <c r="B383" s="12" t="s">
        <v>837</v>
      </c>
      <c r="C383" s="10" t="s">
        <v>475</v>
      </c>
    </row>
    <row r="384" spans="1:3" ht="21">
      <c r="A384" s="14" t="s">
        <v>267</v>
      </c>
      <c r="B384" s="12" t="s">
        <v>838</v>
      </c>
      <c r="C384" s="10" t="s">
        <v>475</v>
      </c>
    </row>
    <row r="385" spans="1:3" ht="21">
      <c r="A385" s="14" t="s">
        <v>267</v>
      </c>
      <c r="B385" s="12" t="s">
        <v>839</v>
      </c>
      <c r="C385" s="10" t="s">
        <v>475</v>
      </c>
    </row>
    <row r="386" spans="1:3" ht="21">
      <c r="A386" s="14" t="s">
        <v>267</v>
      </c>
      <c r="B386" s="12" t="s">
        <v>840</v>
      </c>
      <c r="C386" s="10" t="s">
        <v>475</v>
      </c>
    </row>
    <row r="387" spans="1:3" ht="21">
      <c r="A387" s="14" t="s">
        <v>267</v>
      </c>
      <c r="B387" s="12" t="s">
        <v>841</v>
      </c>
      <c r="C387" s="10" t="s">
        <v>475</v>
      </c>
    </row>
    <row r="388" spans="1:3" ht="21">
      <c r="A388" s="14" t="s">
        <v>267</v>
      </c>
      <c r="B388" s="12" t="s">
        <v>842</v>
      </c>
      <c r="C388" s="10" t="s">
        <v>475</v>
      </c>
    </row>
    <row r="389" spans="1:3" ht="21">
      <c r="A389" s="14" t="s">
        <v>267</v>
      </c>
      <c r="B389" s="12" t="s">
        <v>843</v>
      </c>
      <c r="C389" s="10" t="s">
        <v>475</v>
      </c>
    </row>
    <row r="390" spans="1:3" ht="21">
      <c r="A390" s="14" t="s">
        <v>267</v>
      </c>
      <c r="B390" s="12" t="s">
        <v>843</v>
      </c>
      <c r="C390" s="10" t="s">
        <v>475</v>
      </c>
    </row>
    <row r="391" spans="1:3" ht="21">
      <c r="A391" s="14" t="s">
        <v>267</v>
      </c>
      <c r="B391" s="12" t="s">
        <v>844</v>
      </c>
      <c r="C391" s="10" t="s">
        <v>475</v>
      </c>
    </row>
    <row r="392" spans="1:3" ht="21">
      <c r="A392" s="14" t="s">
        <v>267</v>
      </c>
      <c r="B392" s="12" t="s">
        <v>845</v>
      </c>
      <c r="C392" s="10" t="s">
        <v>475</v>
      </c>
    </row>
    <row r="393" spans="1:3" ht="21">
      <c r="A393" s="14" t="s">
        <v>267</v>
      </c>
      <c r="B393" s="12" t="s">
        <v>846</v>
      </c>
      <c r="C393" s="10" t="s">
        <v>475</v>
      </c>
    </row>
    <row r="394" spans="1:3" ht="21">
      <c r="A394" s="14" t="s">
        <v>267</v>
      </c>
      <c r="B394" s="12" t="s">
        <v>847</v>
      </c>
      <c r="C394" s="10" t="s">
        <v>475</v>
      </c>
    </row>
    <row r="395" spans="1:3" ht="21">
      <c r="A395" s="14" t="s">
        <v>267</v>
      </c>
      <c r="B395" s="12" t="s">
        <v>848</v>
      </c>
      <c r="C395" s="10" t="s">
        <v>475</v>
      </c>
    </row>
    <row r="396" spans="1:3" ht="21">
      <c r="A396" s="14" t="s">
        <v>267</v>
      </c>
      <c r="B396" s="12" t="s">
        <v>849</v>
      </c>
      <c r="C396" s="10" t="s">
        <v>475</v>
      </c>
    </row>
    <row r="397" spans="1:3" ht="21">
      <c r="A397" s="14" t="s">
        <v>267</v>
      </c>
      <c r="B397" s="12" t="s">
        <v>850</v>
      </c>
      <c r="C397" s="10" t="s">
        <v>475</v>
      </c>
    </row>
    <row r="398" spans="1:3" ht="21">
      <c r="A398" s="14" t="s">
        <v>267</v>
      </c>
      <c r="B398" s="12" t="s">
        <v>851</v>
      </c>
      <c r="C398" s="10" t="s">
        <v>475</v>
      </c>
    </row>
    <row r="399" spans="1:3" ht="21">
      <c r="A399" s="14" t="s">
        <v>267</v>
      </c>
      <c r="B399" s="12" t="s">
        <v>852</v>
      </c>
      <c r="C399" s="10" t="s">
        <v>475</v>
      </c>
    </row>
    <row r="400" spans="1:3" ht="21">
      <c r="A400" s="6"/>
      <c r="B400" s="13"/>
      <c r="C400" s="10"/>
    </row>
    <row r="401" spans="1:3" ht="21">
      <c r="A401" s="6"/>
      <c r="B401" s="13"/>
      <c r="C401" s="10"/>
    </row>
    <row r="402" spans="1:3" ht="21">
      <c r="A402" s="14" t="s">
        <v>853</v>
      </c>
      <c r="B402" s="12" t="s">
        <v>854</v>
      </c>
      <c r="C402" s="10" t="s">
        <v>475</v>
      </c>
    </row>
    <row r="403" spans="1:3" ht="21">
      <c r="A403" s="14" t="s">
        <v>853</v>
      </c>
      <c r="B403" s="12" t="s">
        <v>855</v>
      </c>
      <c r="C403" s="10" t="s">
        <v>475</v>
      </c>
    </row>
    <row r="404" spans="1:3" ht="21">
      <c r="A404" s="14" t="s">
        <v>853</v>
      </c>
      <c r="B404" s="12" t="s">
        <v>856</v>
      </c>
      <c r="C404" s="10" t="s">
        <v>475</v>
      </c>
    </row>
    <row r="405" spans="1:3" ht="21">
      <c r="A405" s="14" t="s">
        <v>853</v>
      </c>
      <c r="B405" s="12" t="s">
        <v>557</v>
      </c>
      <c r="C405" s="10" t="s">
        <v>475</v>
      </c>
    </row>
    <row r="406" spans="1:3" ht="21">
      <c r="A406" s="14" t="s">
        <v>853</v>
      </c>
      <c r="B406" s="12" t="s">
        <v>857</v>
      </c>
      <c r="C406" s="10" t="s">
        <v>475</v>
      </c>
    </row>
    <row r="407" spans="1:3" ht="21">
      <c r="A407" s="14" t="s">
        <v>853</v>
      </c>
      <c r="B407" s="12" t="s">
        <v>858</v>
      </c>
      <c r="C407" s="10" t="s">
        <v>475</v>
      </c>
    </row>
    <row r="408" spans="1:3" ht="21">
      <c r="A408" s="6"/>
      <c r="B408" s="13"/>
      <c r="C408" s="10"/>
    </row>
    <row r="409" spans="1:3" ht="21">
      <c r="A409" s="6"/>
      <c r="B409" s="13"/>
      <c r="C409" s="10"/>
    </row>
    <row r="410" spans="1:3" ht="21">
      <c r="A410" s="11" t="s">
        <v>223</v>
      </c>
      <c r="B410" s="12" t="s">
        <v>859</v>
      </c>
      <c r="C410" s="10" t="s">
        <v>475</v>
      </c>
    </row>
    <row r="411" spans="1:3" ht="21">
      <c r="A411" s="11" t="s">
        <v>223</v>
      </c>
      <c r="B411" s="12" t="s">
        <v>860</v>
      </c>
      <c r="C411" s="10" t="s">
        <v>475</v>
      </c>
    </row>
    <row r="412" spans="1:3" ht="21">
      <c r="A412" s="11" t="s">
        <v>223</v>
      </c>
      <c r="B412" s="12" t="s">
        <v>861</v>
      </c>
      <c r="C412" s="10" t="s">
        <v>475</v>
      </c>
    </row>
    <row r="413" spans="1:3" ht="21">
      <c r="A413" s="11" t="s">
        <v>223</v>
      </c>
      <c r="B413" s="12" t="s">
        <v>862</v>
      </c>
      <c r="C413" s="10" t="s">
        <v>475</v>
      </c>
    </row>
    <row r="414" spans="1:3" ht="21">
      <c r="A414" s="11" t="s">
        <v>223</v>
      </c>
      <c r="B414" s="12" t="s">
        <v>863</v>
      </c>
      <c r="C414" s="10" t="s">
        <v>475</v>
      </c>
    </row>
    <row r="415" spans="1:3" ht="21">
      <c r="A415" s="11" t="s">
        <v>223</v>
      </c>
      <c r="B415" s="12" t="s">
        <v>864</v>
      </c>
      <c r="C415" s="10" t="s">
        <v>475</v>
      </c>
    </row>
    <row r="416" spans="1:3" ht="21">
      <c r="A416" s="11" t="s">
        <v>223</v>
      </c>
      <c r="B416" s="12" t="s">
        <v>865</v>
      </c>
      <c r="C416" s="10" t="s">
        <v>475</v>
      </c>
    </row>
    <row r="417" spans="1:3" ht="21">
      <c r="A417" s="11" t="s">
        <v>223</v>
      </c>
      <c r="B417" s="12" t="s">
        <v>741</v>
      </c>
      <c r="C417" s="10" t="s">
        <v>475</v>
      </c>
    </row>
    <row r="418" spans="1:3" ht="21">
      <c r="A418" s="11" t="s">
        <v>223</v>
      </c>
      <c r="B418" s="12" t="s">
        <v>866</v>
      </c>
      <c r="C418" s="10" t="s">
        <v>475</v>
      </c>
    </row>
    <row r="419" spans="1:3" ht="21">
      <c r="A419" s="11" t="s">
        <v>223</v>
      </c>
      <c r="B419" s="12" t="s">
        <v>867</v>
      </c>
      <c r="C419" s="10" t="s">
        <v>475</v>
      </c>
    </row>
    <row r="420" spans="1:3" ht="21">
      <c r="A420" s="11" t="s">
        <v>223</v>
      </c>
      <c r="B420" s="12" t="s">
        <v>868</v>
      </c>
      <c r="C420" s="10" t="s">
        <v>475</v>
      </c>
    </row>
    <row r="421" spans="1:3" ht="21">
      <c r="A421" s="11" t="s">
        <v>223</v>
      </c>
      <c r="B421" s="12" t="s">
        <v>869</v>
      </c>
      <c r="C421" s="10" t="s">
        <v>475</v>
      </c>
    </row>
    <row r="422" spans="1:3" ht="21">
      <c r="A422" s="11" t="s">
        <v>223</v>
      </c>
      <c r="B422" s="12" t="s">
        <v>870</v>
      </c>
      <c r="C422" s="10" t="s">
        <v>475</v>
      </c>
    </row>
    <row r="423" spans="1:3" ht="21">
      <c r="A423" s="11" t="s">
        <v>223</v>
      </c>
      <c r="B423" s="12" t="s">
        <v>235</v>
      </c>
      <c r="C423" s="10" t="s">
        <v>475</v>
      </c>
    </row>
    <row r="424" spans="1:3" ht="21">
      <c r="A424" s="11" t="s">
        <v>223</v>
      </c>
      <c r="B424" s="12" t="s">
        <v>871</v>
      </c>
      <c r="C424" s="10" t="s">
        <v>475</v>
      </c>
    </row>
    <row r="425" spans="1:3" ht="21">
      <c r="A425" s="11" t="s">
        <v>223</v>
      </c>
      <c r="B425" s="12" t="s">
        <v>231</v>
      </c>
      <c r="C425" s="10" t="s">
        <v>475</v>
      </c>
    </row>
    <row r="426" spans="1:3" ht="21">
      <c r="A426" s="11" t="s">
        <v>223</v>
      </c>
      <c r="B426" s="12" t="s">
        <v>872</v>
      </c>
      <c r="C426" s="10" t="s">
        <v>475</v>
      </c>
    </row>
    <row r="427" spans="1:3" ht="21">
      <c r="A427" s="11" t="s">
        <v>223</v>
      </c>
      <c r="B427" s="12" t="s">
        <v>873</v>
      </c>
      <c r="C427" s="10" t="s">
        <v>475</v>
      </c>
    </row>
    <row r="428" spans="1:3" ht="21">
      <c r="A428" s="11" t="s">
        <v>223</v>
      </c>
      <c r="B428" s="12" t="s">
        <v>874</v>
      </c>
      <c r="C428" s="10" t="s">
        <v>475</v>
      </c>
    </row>
    <row r="429" spans="1:3" ht="21">
      <c r="A429" s="11" t="s">
        <v>223</v>
      </c>
      <c r="B429" s="12" t="s">
        <v>875</v>
      </c>
      <c r="C429" s="10" t="s">
        <v>475</v>
      </c>
    </row>
    <row r="430" spans="1:3" ht="21">
      <c r="A430" s="11" t="s">
        <v>223</v>
      </c>
      <c r="B430" s="12" t="s">
        <v>876</v>
      </c>
      <c r="C430" s="10" t="s">
        <v>475</v>
      </c>
    </row>
    <row r="431" spans="1:3" ht="21">
      <c r="A431" s="11" t="s">
        <v>223</v>
      </c>
      <c r="B431" s="12" t="s">
        <v>877</v>
      </c>
      <c r="C431" s="10" t="s">
        <v>475</v>
      </c>
    </row>
    <row r="432" spans="1:3" ht="21">
      <c r="A432" s="11" t="s">
        <v>223</v>
      </c>
      <c r="B432" s="12" t="s">
        <v>878</v>
      </c>
      <c r="C432" s="10" t="s">
        <v>475</v>
      </c>
    </row>
    <row r="433" spans="1:3" ht="21">
      <c r="A433" s="11" t="s">
        <v>223</v>
      </c>
      <c r="B433" s="12" t="s">
        <v>879</v>
      </c>
      <c r="C433" s="10" t="s">
        <v>475</v>
      </c>
    </row>
    <row r="434" spans="1:3" ht="21">
      <c r="A434" s="11" t="s">
        <v>223</v>
      </c>
      <c r="B434" s="12" t="s">
        <v>880</v>
      </c>
      <c r="C434" s="10" t="s">
        <v>475</v>
      </c>
    </row>
    <row r="435" spans="1:3" ht="21">
      <c r="A435" s="11" t="s">
        <v>223</v>
      </c>
      <c r="B435" s="12" t="s">
        <v>881</v>
      </c>
      <c r="C435" s="10" t="s">
        <v>475</v>
      </c>
    </row>
    <row r="436" spans="1:3" ht="21">
      <c r="A436" s="11" t="s">
        <v>223</v>
      </c>
      <c r="B436" s="12" t="s">
        <v>882</v>
      </c>
      <c r="C436" s="10" t="s">
        <v>475</v>
      </c>
    </row>
    <row r="437" spans="1:3" ht="21">
      <c r="A437" s="11" t="s">
        <v>223</v>
      </c>
      <c r="B437" s="12" t="s">
        <v>883</v>
      </c>
      <c r="C437" s="10" t="s">
        <v>475</v>
      </c>
    </row>
    <row r="438" spans="1:3" ht="21">
      <c r="A438" s="11" t="s">
        <v>223</v>
      </c>
      <c r="B438" s="12" t="s">
        <v>884</v>
      </c>
      <c r="C438" s="10" t="s">
        <v>475</v>
      </c>
    </row>
    <row r="439" spans="1:3" ht="21">
      <c r="A439" s="11" t="s">
        <v>223</v>
      </c>
      <c r="B439" s="12" t="s">
        <v>885</v>
      </c>
      <c r="C439" s="10" t="s">
        <v>475</v>
      </c>
    </row>
    <row r="440" spans="1:3" ht="21">
      <c r="A440" s="11" t="s">
        <v>223</v>
      </c>
      <c r="B440" s="12" t="s">
        <v>886</v>
      </c>
      <c r="C440" s="10" t="s">
        <v>475</v>
      </c>
    </row>
    <row r="441" spans="1:3" ht="21">
      <c r="A441" s="11" t="s">
        <v>223</v>
      </c>
      <c r="B441" s="12" t="s">
        <v>887</v>
      </c>
      <c r="C441" s="10" t="s">
        <v>475</v>
      </c>
    </row>
    <row r="442" spans="1:3" ht="21">
      <c r="A442" s="11" t="s">
        <v>223</v>
      </c>
      <c r="B442" s="12" t="s">
        <v>888</v>
      </c>
      <c r="C442" s="10" t="s">
        <v>475</v>
      </c>
    </row>
    <row r="443" spans="1:3" ht="21">
      <c r="A443" s="11" t="s">
        <v>223</v>
      </c>
      <c r="B443" s="12" t="s">
        <v>889</v>
      </c>
      <c r="C443" s="10" t="s">
        <v>475</v>
      </c>
    </row>
    <row r="444" spans="1:3" ht="21">
      <c r="A444" s="11" t="s">
        <v>223</v>
      </c>
      <c r="B444" s="12" t="s">
        <v>890</v>
      </c>
      <c r="C444" s="10" t="s">
        <v>475</v>
      </c>
    </row>
    <row r="445" spans="1:3" ht="21">
      <c r="A445" s="11" t="s">
        <v>223</v>
      </c>
      <c r="B445" s="12" t="s">
        <v>891</v>
      </c>
      <c r="C445" s="10" t="s">
        <v>475</v>
      </c>
    </row>
    <row r="446" spans="1:3" ht="21">
      <c r="A446" s="11" t="s">
        <v>223</v>
      </c>
      <c r="B446" s="12" t="s">
        <v>892</v>
      </c>
      <c r="C446" s="10" t="s">
        <v>475</v>
      </c>
    </row>
    <row r="447" spans="1:3" ht="21">
      <c r="A447" s="11" t="s">
        <v>223</v>
      </c>
      <c r="B447" s="12" t="s">
        <v>239</v>
      </c>
      <c r="C447" s="10" t="s">
        <v>475</v>
      </c>
    </row>
    <row r="448" spans="1:3" ht="21">
      <c r="A448" s="11" t="s">
        <v>223</v>
      </c>
      <c r="B448" s="12" t="s">
        <v>893</v>
      </c>
      <c r="C448" s="10" t="s">
        <v>475</v>
      </c>
    </row>
    <row r="449" spans="1:3" ht="21">
      <c r="A449" s="11" t="s">
        <v>223</v>
      </c>
      <c r="B449" s="12" t="s">
        <v>894</v>
      </c>
      <c r="C449" s="10" t="s">
        <v>475</v>
      </c>
    </row>
    <row r="450" spans="1:3" ht="21">
      <c r="A450" s="11" t="s">
        <v>223</v>
      </c>
      <c r="B450" s="12" t="s">
        <v>895</v>
      </c>
      <c r="C450" s="10" t="s">
        <v>475</v>
      </c>
    </row>
    <row r="451" spans="1:3" ht="21">
      <c r="A451" s="11" t="s">
        <v>223</v>
      </c>
      <c r="B451" s="12" t="s">
        <v>896</v>
      </c>
      <c r="C451" s="10" t="s">
        <v>475</v>
      </c>
    </row>
    <row r="452" spans="1:3" ht="21">
      <c r="A452" s="11" t="s">
        <v>223</v>
      </c>
      <c r="B452" s="12" t="s">
        <v>392</v>
      </c>
      <c r="C452" s="10" t="s">
        <v>475</v>
      </c>
    </row>
    <row r="453" spans="1:3" ht="21">
      <c r="A453" s="11" t="s">
        <v>223</v>
      </c>
      <c r="B453" s="12" t="s">
        <v>897</v>
      </c>
      <c r="C453" s="10" t="s">
        <v>475</v>
      </c>
    </row>
    <row r="454" spans="1:3" ht="21">
      <c r="A454" s="11" t="s">
        <v>223</v>
      </c>
      <c r="B454" s="12" t="s">
        <v>898</v>
      </c>
      <c r="C454" s="10" t="s">
        <v>475</v>
      </c>
    </row>
    <row r="455" spans="1:3" ht="21">
      <c r="A455" s="11" t="s">
        <v>223</v>
      </c>
      <c r="B455" s="12" t="s">
        <v>899</v>
      </c>
      <c r="C455" s="10" t="s">
        <v>475</v>
      </c>
    </row>
    <row r="456" spans="1:3" ht="21">
      <c r="A456" s="11" t="s">
        <v>223</v>
      </c>
      <c r="B456" s="12" t="s">
        <v>900</v>
      </c>
      <c r="C456" s="10" t="s">
        <v>475</v>
      </c>
    </row>
    <row r="457" spans="1:3" ht="21">
      <c r="A457" s="11" t="s">
        <v>223</v>
      </c>
      <c r="B457" s="12" t="s">
        <v>901</v>
      </c>
      <c r="C457" s="10" t="s">
        <v>475</v>
      </c>
    </row>
    <row r="458" spans="1:3" ht="21">
      <c r="A458" s="11" t="s">
        <v>223</v>
      </c>
      <c r="B458" s="12" t="s">
        <v>902</v>
      </c>
      <c r="C458" s="10" t="s">
        <v>475</v>
      </c>
    </row>
    <row r="459" spans="1:3" ht="21">
      <c r="A459" s="11" t="s">
        <v>223</v>
      </c>
      <c r="B459" s="12" t="s">
        <v>903</v>
      </c>
      <c r="C459" s="10" t="s">
        <v>475</v>
      </c>
    </row>
    <row r="460" spans="1:3" ht="21">
      <c r="A460" s="11" t="s">
        <v>223</v>
      </c>
      <c r="B460" s="12" t="s">
        <v>904</v>
      </c>
      <c r="C460" s="10" t="s">
        <v>475</v>
      </c>
    </row>
    <row r="461" spans="1:3" ht="21">
      <c r="A461" s="11" t="s">
        <v>223</v>
      </c>
      <c r="B461" s="12" t="s">
        <v>905</v>
      </c>
      <c r="C461" s="10" t="s">
        <v>475</v>
      </c>
    </row>
    <row r="462" spans="1:3" ht="21">
      <c r="A462" s="11" t="s">
        <v>223</v>
      </c>
      <c r="B462" s="12" t="s">
        <v>906</v>
      </c>
      <c r="C462" s="10" t="s">
        <v>475</v>
      </c>
    </row>
    <row r="463" spans="1:3" ht="21">
      <c r="A463" s="11" t="s">
        <v>223</v>
      </c>
      <c r="B463" s="12" t="s">
        <v>907</v>
      </c>
      <c r="C463" s="10" t="s">
        <v>475</v>
      </c>
    </row>
    <row r="464" spans="1:3" ht="21">
      <c r="A464" s="11" t="s">
        <v>223</v>
      </c>
      <c r="B464" s="12" t="s">
        <v>908</v>
      </c>
      <c r="C464" s="10" t="s">
        <v>475</v>
      </c>
    </row>
    <row r="465" spans="1:3" ht="21">
      <c r="A465" s="11" t="s">
        <v>223</v>
      </c>
      <c r="B465" s="12" t="s">
        <v>909</v>
      </c>
      <c r="C465" s="10" t="s">
        <v>475</v>
      </c>
    </row>
    <row r="466" spans="1:3" ht="21">
      <c r="A466" s="11" t="s">
        <v>223</v>
      </c>
      <c r="B466" s="12" t="s">
        <v>910</v>
      </c>
      <c r="C466" s="10" t="s">
        <v>475</v>
      </c>
    </row>
    <row r="467" spans="1:3" ht="21">
      <c r="A467" s="11" t="s">
        <v>223</v>
      </c>
      <c r="B467" s="12" t="s">
        <v>911</v>
      </c>
      <c r="C467" s="10" t="s">
        <v>475</v>
      </c>
    </row>
    <row r="468" spans="1:3" ht="21">
      <c r="A468" s="11" t="s">
        <v>223</v>
      </c>
      <c r="B468" s="12" t="s">
        <v>912</v>
      </c>
      <c r="C468" s="10" t="s">
        <v>475</v>
      </c>
    </row>
    <row r="469" spans="1:3" ht="21">
      <c r="A469" s="11" t="s">
        <v>223</v>
      </c>
      <c r="B469" s="12" t="s">
        <v>913</v>
      </c>
      <c r="C469" s="10" t="s">
        <v>475</v>
      </c>
    </row>
    <row r="470" spans="1:3" ht="21">
      <c r="A470" s="6"/>
      <c r="B470" s="13"/>
      <c r="C470" s="10"/>
    </row>
    <row r="471" spans="1:3" ht="21">
      <c r="A471" s="14"/>
      <c r="B471" s="13"/>
      <c r="C471" s="10"/>
    </row>
    <row r="472" spans="1:3" ht="21">
      <c r="A472" s="11" t="s">
        <v>914</v>
      </c>
      <c r="B472" s="12" t="s">
        <v>915</v>
      </c>
      <c r="C472" s="10" t="s">
        <v>475</v>
      </c>
    </row>
    <row r="473" spans="1:3" ht="21">
      <c r="A473" s="11" t="s">
        <v>914</v>
      </c>
      <c r="B473" s="12" t="s">
        <v>916</v>
      </c>
      <c r="C473" s="10" t="s">
        <v>475</v>
      </c>
    </row>
    <row r="474" spans="1:3" ht="21">
      <c r="A474" s="11" t="s">
        <v>914</v>
      </c>
      <c r="B474" s="12" t="s">
        <v>917</v>
      </c>
      <c r="C474" s="10" t="s">
        <v>475</v>
      </c>
    </row>
    <row r="475" spans="1:3" ht="21">
      <c r="A475" s="11" t="s">
        <v>914</v>
      </c>
      <c r="B475" s="12" t="s">
        <v>918</v>
      </c>
      <c r="C475" s="10" t="s">
        <v>475</v>
      </c>
    </row>
    <row r="476" spans="1:3" ht="21">
      <c r="A476" s="11" t="s">
        <v>914</v>
      </c>
      <c r="B476" s="12" t="s">
        <v>919</v>
      </c>
      <c r="C476" s="10" t="s">
        <v>475</v>
      </c>
    </row>
    <row r="477" spans="1:3" ht="21">
      <c r="A477" s="11" t="s">
        <v>914</v>
      </c>
      <c r="B477" s="12" t="s">
        <v>920</v>
      </c>
      <c r="C477" s="10" t="s">
        <v>475</v>
      </c>
    </row>
    <row r="478" spans="1:3" ht="21">
      <c r="A478" s="11" t="s">
        <v>914</v>
      </c>
      <c r="B478" s="12" t="s">
        <v>921</v>
      </c>
      <c r="C478" s="10" t="s">
        <v>475</v>
      </c>
    </row>
    <row r="479" spans="1:3" ht="21">
      <c r="A479" s="11" t="s">
        <v>914</v>
      </c>
      <c r="B479" s="12" t="s">
        <v>922</v>
      </c>
      <c r="C479" s="10" t="s">
        <v>475</v>
      </c>
    </row>
    <row r="480" spans="1:3" ht="21">
      <c r="A480" s="11" t="s">
        <v>914</v>
      </c>
      <c r="B480" s="12" t="s">
        <v>923</v>
      </c>
      <c r="C480" s="10" t="s">
        <v>475</v>
      </c>
    </row>
    <row r="481" spans="1:3" ht="21">
      <c r="A481" s="11" t="s">
        <v>914</v>
      </c>
      <c r="B481" s="12" t="s">
        <v>924</v>
      </c>
      <c r="C481" s="10" t="s">
        <v>475</v>
      </c>
    </row>
  </sheetData>
  <hyperlinks>
    <hyperlink ref="B6" r:id="rId1" xr:uid="{9492A4AD-FA44-BA4B-B154-E4DBB1951162}"/>
    <hyperlink ref="B7" r:id="rId2" xr:uid="{2D6F1134-3C08-7445-B19A-9B94A18B55C7}"/>
    <hyperlink ref="B8" r:id="rId3" xr:uid="{E5A98931-37E8-6B4A-90BE-8DC72405341A}"/>
    <hyperlink ref="B9" r:id="rId4" xr:uid="{02736918-E09F-7A46-90B3-AFCC33AA559B}"/>
    <hyperlink ref="B10" r:id="rId5" xr:uid="{6E8DD30A-A9F9-4C44-B26C-C9E236F10798}"/>
    <hyperlink ref="B11" r:id="rId6" xr:uid="{0D55765B-95A7-154F-96F3-B7E4C581021F}"/>
    <hyperlink ref="B12" r:id="rId7" xr:uid="{6F687ABA-C04B-AF4F-9F11-A038DCB20FB9}"/>
    <hyperlink ref="B13" r:id="rId8" xr:uid="{11C9D8CC-9F1E-004E-8EC2-C758DC9C8CAB}"/>
    <hyperlink ref="B14" r:id="rId9" xr:uid="{56E4962F-CB3D-9E48-A26E-19A1F5C800C9}"/>
    <hyperlink ref="B15" r:id="rId10" xr:uid="{899DDBD9-9ED6-3A4D-8AFE-8FAA6DA88DBC}"/>
    <hyperlink ref="B16" r:id="rId11" xr:uid="{76D41EAC-A28A-2845-8515-CA3C70D823B7}"/>
    <hyperlink ref="B17" r:id="rId12" xr:uid="{828948BE-DD97-DE4A-BAD6-B415E29198F0}"/>
    <hyperlink ref="B18" r:id="rId13" xr:uid="{E98C86AA-12E7-124C-B7D0-BCDFB246040B}"/>
    <hyperlink ref="B19" r:id="rId14" xr:uid="{192741A9-FF68-DC4A-99FA-69F9968AB4F2}"/>
    <hyperlink ref="B20" r:id="rId15" xr:uid="{DBD9BA9C-91C6-B144-A800-DCB3BED33DE7}"/>
    <hyperlink ref="B21" r:id="rId16" xr:uid="{A285BDE8-00E7-A94C-8E43-A0C4829D42FA}"/>
    <hyperlink ref="B22" r:id="rId17" xr:uid="{B0C21764-2962-1649-8AFA-10FB9420C5FC}"/>
    <hyperlink ref="B23" r:id="rId18" xr:uid="{9282CC15-9B38-E54B-B64C-557745C9C00A}"/>
    <hyperlink ref="B24" r:id="rId19" xr:uid="{3BCCEBE2-AC3B-AC4F-8BA9-439ACEA133D4}"/>
    <hyperlink ref="B25" r:id="rId20" xr:uid="{74F8D761-6EBF-594A-A6C7-40DE4CE96958}"/>
    <hyperlink ref="B26" r:id="rId21" xr:uid="{79947FE6-D417-D644-81D8-D058180550A0}"/>
    <hyperlink ref="B27" r:id="rId22" xr:uid="{2BF3F606-410B-264D-BF60-191C34D616BB}"/>
    <hyperlink ref="B28" r:id="rId23" xr:uid="{CD98DB26-0F2F-FD40-A989-53FE548D7D34}"/>
    <hyperlink ref="B29" r:id="rId24" xr:uid="{307032A1-F8EF-1A48-BFE3-EA3283D39BE2}"/>
    <hyperlink ref="B30" r:id="rId25" xr:uid="{AA329F36-941A-9241-9402-9D220B05E719}"/>
    <hyperlink ref="B31" r:id="rId26" xr:uid="{9E851DAC-0E30-B340-84F9-721D70B66919}"/>
    <hyperlink ref="B32" r:id="rId27" xr:uid="{468380BA-4978-A645-ABD0-E74FD3E6BDBB}"/>
    <hyperlink ref="B33" r:id="rId28" xr:uid="{289E6890-8CCB-D645-9B3F-6138FFC1C249}"/>
    <hyperlink ref="B34" r:id="rId29" xr:uid="{8EABDC68-858F-784A-A8F1-C603E3B8C1FE}"/>
    <hyperlink ref="B35" r:id="rId30" xr:uid="{6157E427-1210-3F45-A4DC-6DFD2373B9CF}"/>
    <hyperlink ref="B36" r:id="rId31" xr:uid="{2D7BA55E-9947-FF4D-BC09-FB4A5ADA07EC}"/>
    <hyperlink ref="B37" r:id="rId32" xr:uid="{3337C74F-8B73-E64E-A6DA-5D9F7C7B4D32}"/>
    <hyperlink ref="B38" r:id="rId33" xr:uid="{02370124-E58D-B540-BBCF-98266229556D}"/>
    <hyperlink ref="B39" r:id="rId34" xr:uid="{F2DE2162-BD02-7549-AC1A-27455F78131F}"/>
    <hyperlink ref="B40" r:id="rId35" xr:uid="{6FA286B9-3994-624D-B0B8-C01657D110AD}"/>
    <hyperlink ref="B41" r:id="rId36" xr:uid="{6EFBEDA1-5C10-2547-8FB2-44E977513B28}"/>
    <hyperlink ref="B44" r:id="rId37" xr:uid="{090EC515-BEBE-514E-BA59-A84E450B4211}"/>
    <hyperlink ref="B45" r:id="rId38" xr:uid="{0A0557FD-77E5-564B-B100-147D544A38B4}"/>
    <hyperlink ref="B46" r:id="rId39" xr:uid="{3F82F2E0-AA59-5042-B079-F3B3C6FF2FD7}"/>
    <hyperlink ref="B47" r:id="rId40" xr:uid="{FFF7D257-1F58-5A4B-AAA2-F5480AED86C7}"/>
    <hyperlink ref="B48" r:id="rId41" xr:uid="{353E28FA-E36D-7447-9DE8-787DF11C4669}"/>
    <hyperlink ref="B49" r:id="rId42" xr:uid="{F9B53127-FC98-FE43-B53F-BFDBCE2A4427}"/>
    <hyperlink ref="B50" r:id="rId43" xr:uid="{40685BBC-CE24-624E-9ABB-98490B7DE0E4}"/>
    <hyperlink ref="B51" r:id="rId44" xr:uid="{7733D505-2EC7-E346-B3DA-C980C7CE0B27}"/>
    <hyperlink ref="B52" r:id="rId45" xr:uid="{E8C1FE00-7B4B-5745-8E4B-CD44B6C749E3}"/>
    <hyperlink ref="B53" r:id="rId46" xr:uid="{FDE181B1-57B0-7C4B-A189-C7C6E4EAEF99}"/>
    <hyperlink ref="B56" r:id="rId47" xr:uid="{FE85FD72-4FC9-334E-8205-9E8B238954EB}"/>
    <hyperlink ref="B57" r:id="rId48" xr:uid="{7630AD76-7E6B-8C4A-BA33-A62EBB042215}"/>
    <hyperlink ref="B58" r:id="rId49" xr:uid="{2A738B70-CBF0-CC40-8B05-A271822B3F1A}"/>
    <hyperlink ref="B60" r:id="rId50" xr:uid="{B2DE2D9E-8371-CD44-9D0D-4D6DC64AC29B}"/>
    <hyperlink ref="B61" r:id="rId51" xr:uid="{265DCD11-17A0-654E-BEFE-FABA31210C6E}"/>
    <hyperlink ref="B62" r:id="rId52" xr:uid="{47F1BB0C-0C5C-0845-8EEC-1560C50D7DA7}"/>
    <hyperlink ref="B63" r:id="rId53" xr:uid="{8E0BFA2E-CCB4-514F-86CD-78176C6CC98A}"/>
    <hyperlink ref="B64" r:id="rId54" xr:uid="{E4DEFB4B-749F-8746-97C7-F2B433664A74}"/>
    <hyperlink ref="B65" r:id="rId55" xr:uid="{8301BDBD-EB7E-7D41-A777-ED99C3F9D67D}"/>
    <hyperlink ref="B66" r:id="rId56" xr:uid="{927AE532-647F-AF4C-A567-40ADA6FCE534}"/>
    <hyperlink ref="B67" r:id="rId57" xr:uid="{05489F52-CC92-EC44-9AD3-773DEC3B1D36}"/>
    <hyperlink ref="B68" r:id="rId58" xr:uid="{13025DF6-C30E-014A-B66C-68C4AAAC1C6E}"/>
    <hyperlink ref="B69" r:id="rId59" xr:uid="{BEE1F613-C189-B949-A225-0E0C5AFD1532}"/>
    <hyperlink ref="B70" r:id="rId60" xr:uid="{1DFECD6C-D7CC-0340-B29B-4D56E50711E5}"/>
    <hyperlink ref="B71" r:id="rId61" xr:uid="{70BED156-B004-E043-BF7D-59EFAA9EADAF}"/>
    <hyperlink ref="B72" r:id="rId62" xr:uid="{FF9CBAFB-900E-E242-8B33-EDF46F0F40B5}"/>
    <hyperlink ref="B73" r:id="rId63" xr:uid="{19461114-B3E8-9042-8029-100010946A04}"/>
    <hyperlink ref="B74" r:id="rId64" xr:uid="{00F71118-E30B-A84E-819E-FFA902C70502}"/>
    <hyperlink ref="B75" r:id="rId65" xr:uid="{58E70966-BBE0-7743-A250-AE4DD57807DE}"/>
    <hyperlink ref="B76" r:id="rId66" xr:uid="{09409FE3-9D7E-4F43-BB21-14A1B8D6E480}"/>
    <hyperlink ref="B77" r:id="rId67" xr:uid="{E199A3DC-3DA1-C648-93C0-DF9CD5331204}"/>
    <hyperlink ref="B78" r:id="rId68" xr:uid="{85886847-1510-AA46-B10C-F3D80591DD74}"/>
    <hyperlink ref="B79" r:id="rId69" xr:uid="{F60808FC-F09D-FC44-B2DD-752E55A1C698}"/>
    <hyperlink ref="B80" r:id="rId70" xr:uid="{16B2725E-1AD5-0441-9B5B-B6B2F458091B}"/>
    <hyperlink ref="B81" r:id="rId71" xr:uid="{8440D753-5DE9-3243-97C2-C09D195C325F}"/>
    <hyperlink ref="B82" r:id="rId72" xr:uid="{AC63A963-B6CC-6E4E-B72A-7F472BC4C027}"/>
    <hyperlink ref="B83" r:id="rId73" xr:uid="{B21B87F1-A0C0-7F4E-B36F-912B871D0EF4}"/>
    <hyperlink ref="B84" r:id="rId74" xr:uid="{789FFFAC-8B7E-0540-98B8-856430EB56F8}"/>
    <hyperlink ref="B85" r:id="rId75" xr:uid="{4A0E959E-22F4-6948-A819-76FE76AB9F6D}"/>
    <hyperlink ref="B86" r:id="rId76" xr:uid="{78B76678-D8EE-9745-98B1-DF7A76EA3B10}"/>
    <hyperlink ref="B87" r:id="rId77" xr:uid="{62982242-1D19-1544-8653-8E25E9BF4505}"/>
    <hyperlink ref="B88" r:id="rId78" xr:uid="{8E3D4BDF-9F8F-0542-BFD8-C3CE3BF396E6}"/>
    <hyperlink ref="B89" r:id="rId79" xr:uid="{A3D51762-65A1-9A44-B619-D1D98A7F403B}"/>
    <hyperlink ref="B90" r:id="rId80" xr:uid="{ED0F5FC7-0066-EB44-8FCF-460600DADB02}"/>
    <hyperlink ref="B91" r:id="rId81" xr:uid="{2D956AC4-4774-7446-8473-C4CE00E33C17}"/>
    <hyperlink ref="B92" r:id="rId82" xr:uid="{C8C607BB-1FEE-FA47-9E3E-6C0BCE978B7F}"/>
    <hyperlink ref="B93" r:id="rId83" xr:uid="{B9AC5194-6D36-684A-A5C4-BEE11037599F}"/>
    <hyperlink ref="B94" r:id="rId84" xr:uid="{AB28D9E6-890C-F14A-A5FB-2303BE319968}"/>
    <hyperlink ref="B95" r:id="rId85" xr:uid="{1F507CBC-4056-AD46-9314-95ECBB9D799D}"/>
    <hyperlink ref="B96" r:id="rId86" xr:uid="{F152A9AF-5CBA-EC44-A9CF-07AB481435AB}"/>
    <hyperlink ref="B97" r:id="rId87" xr:uid="{346CA74F-60B7-0A4B-A612-9184D4DCFF62}"/>
    <hyperlink ref="B98" r:id="rId88" xr:uid="{8C653CB1-4954-754F-8D46-F09141A2FCDB}"/>
    <hyperlink ref="B101" r:id="rId89" xr:uid="{5989F693-2A61-A346-8395-8674307A4CC2}"/>
    <hyperlink ref="B102" r:id="rId90" xr:uid="{3AD10C9E-4F6D-DE48-92F3-531A586520C6}"/>
    <hyperlink ref="B103" r:id="rId91" xr:uid="{4FA217C0-A1F3-904E-8FEA-EA4941273A67}"/>
    <hyperlink ref="B104" r:id="rId92" xr:uid="{A297BBC0-FA0D-2D46-9C49-3932193EF1D3}"/>
    <hyperlink ref="B106" r:id="rId93" location=":~:text=We%20need%20to%20find%20a,set%20of%20points%20is%20minimum.&amp;text=In%20above%20figure%20optimum%20location,is%20minimum%20obtainable%20total%20distance." xr:uid="{DCD751DE-E440-F346-B6FD-CBD072217214}"/>
    <hyperlink ref="B107" r:id="rId94" xr:uid="{B2FD38B9-1E2B-8140-8291-F45734C98145}"/>
    <hyperlink ref="B108" r:id="rId95" xr:uid="{C76888B3-18AC-9B48-9E2A-64A7DF0902B7}"/>
    <hyperlink ref="B109" r:id="rId96" xr:uid="{18A79860-6C9E-A941-8D6C-360B9913E941}"/>
    <hyperlink ref="B110" r:id="rId97" xr:uid="{C0DDFD68-CBC1-0F4A-AF40-ACF36BBC8453}"/>
    <hyperlink ref="B111" r:id="rId98" xr:uid="{3E0BF737-E42E-C946-B32C-06882E0BA6FF}"/>
    <hyperlink ref="B113" r:id="rId99" xr:uid="{862F9782-C57B-2848-A2D9-EB7B52FB7EC7}"/>
    <hyperlink ref="B114" r:id="rId100" xr:uid="{230D7A6A-D2C5-C140-9A65-B1F407D22062}"/>
    <hyperlink ref="B115" r:id="rId101" xr:uid="{BDC2BA28-4562-984E-8282-1126BF952EAF}"/>
    <hyperlink ref="B116" r:id="rId102" xr:uid="{B53A5F28-6DED-3D47-8679-F78D3DDEFF01}"/>
    <hyperlink ref="B117" r:id="rId103" xr:uid="{C57D0CC7-DA2F-0948-9BCE-F19C20C7D981}"/>
    <hyperlink ref="B118" r:id="rId104" xr:uid="{117878E5-B8C8-254B-8ED6-014B4B7A8126}"/>
    <hyperlink ref="B119" r:id="rId105" xr:uid="{B7CC0756-74F2-D54D-BDEE-9DA394DD7168}"/>
    <hyperlink ref="B120" r:id="rId106" xr:uid="{837EF472-CCC2-CF47-A8A8-238E56F722CE}"/>
    <hyperlink ref="B121" r:id="rId107" xr:uid="{3608F267-6AA0-624B-B243-7DDD317E9F08}"/>
    <hyperlink ref="B122" r:id="rId108" xr:uid="{0B6123E6-0472-374B-ACA7-6914CD7918E8}"/>
    <hyperlink ref="B123" r:id="rId109" xr:uid="{D3971CEB-C53E-B04B-9C32-1803182B5DC5}"/>
    <hyperlink ref="B124" r:id="rId110" xr:uid="{7CF5013A-643E-1643-93A1-A2F1500D2A23}"/>
    <hyperlink ref="B125" r:id="rId111" xr:uid="{2A6BE7E5-D818-6843-8C3E-99EA2BFE0FB2}"/>
    <hyperlink ref="B126" r:id="rId112" xr:uid="{E718F544-96DF-A04E-8DFB-7639DA3EA57C}"/>
    <hyperlink ref="B127" r:id="rId113" xr:uid="{B0C2F065-424A-7345-A864-346ECD98D749}"/>
    <hyperlink ref="B128" r:id="rId114" xr:uid="{B4E26955-5C3F-804E-B19A-11260310AFB3}"/>
    <hyperlink ref="B129" r:id="rId115" xr:uid="{6F299BB5-8E82-0240-A9A3-6829CE3ABCBF}"/>
    <hyperlink ref="B130" r:id="rId116" xr:uid="{A42CA32F-2196-1840-A53D-E5073237C68D}"/>
    <hyperlink ref="B131" r:id="rId117" xr:uid="{7ECF6EF4-962E-4642-9B1C-C3B70674793E}"/>
    <hyperlink ref="B132" r:id="rId118" xr:uid="{2A109178-6B60-164E-9D25-42B3282137E3}"/>
    <hyperlink ref="B133" r:id="rId119" xr:uid="{B3D38BD0-A6A1-8D41-8405-45E1BEEEEF06}"/>
    <hyperlink ref="B134" r:id="rId120" xr:uid="{A1C26612-D040-2A41-A6A6-A8F2490C0A43}"/>
    <hyperlink ref="B135" r:id="rId121" xr:uid="{C476E807-64CB-F44A-A23D-D21EBF6D001D}"/>
    <hyperlink ref="B136" r:id="rId122" xr:uid="{9A414D55-D4A1-F147-9207-61B597D57136}"/>
    <hyperlink ref="B105" r:id="rId123" xr:uid="{18B028A7-9B6F-D841-8548-924D70530779}"/>
    <hyperlink ref="B112" r:id="rId124" xr:uid="{6D3E75EF-733F-7A4B-81C8-AEF6CB6335F0}"/>
    <hyperlink ref="B139" r:id="rId125" xr:uid="{C9EB2682-BE0B-934B-B0B4-1DD1A1502647}"/>
    <hyperlink ref="B140" r:id="rId126" xr:uid="{2992FED9-2B78-A342-92AA-E7C0F882FF17}"/>
    <hyperlink ref="B141" r:id="rId127" xr:uid="{0084DA6F-EC84-BD48-BDA8-EBACA3BB3B3E}"/>
    <hyperlink ref="B142" r:id="rId128" xr:uid="{30F2D415-4B2C-384C-8EAE-2CC71CB518E2}"/>
    <hyperlink ref="B143" r:id="rId129" xr:uid="{40734C88-7C5B-9747-86D1-03463D9AD41A}"/>
    <hyperlink ref="B144" r:id="rId130" xr:uid="{1040D22F-6729-104A-A229-CBDCED93024A}"/>
    <hyperlink ref="B145" r:id="rId131" xr:uid="{E131FE61-FABF-8E4B-8EF0-F68379D8F836}"/>
    <hyperlink ref="B146" r:id="rId132" xr:uid="{B2129272-1351-3745-883B-E6A7115450C8}"/>
    <hyperlink ref="B147" r:id="rId133" xr:uid="{C8B2DEF0-2B69-C84E-8013-0B6F03FFC250}"/>
    <hyperlink ref="B148" r:id="rId134" xr:uid="{536AC5CF-712F-BF48-94A9-D0E7DC013020}"/>
    <hyperlink ref="B149" r:id="rId135" xr:uid="{2DABC9C7-43D4-1249-AF9B-5FA4552611CB}"/>
    <hyperlink ref="B150" r:id="rId136" xr:uid="{DA62E73A-B495-F94A-BECE-D42E4CBF074A}"/>
    <hyperlink ref="B151" r:id="rId137" xr:uid="{7F5E6966-850D-4F49-B2A5-678365713F28}"/>
    <hyperlink ref="B152" r:id="rId138" xr:uid="{E9C4286D-8493-9A47-8B8C-09583FA72B70}"/>
    <hyperlink ref="B153" r:id="rId139" xr:uid="{9EB0123C-84AE-1C4D-BA1A-C28CFB8EFB89}"/>
    <hyperlink ref="B154" r:id="rId140" xr:uid="{9D11FED4-328F-674E-889D-EC781DD1D791}"/>
    <hyperlink ref="B155" r:id="rId141" xr:uid="{48AE72DB-397B-464D-88AD-B8058ED29CC1}"/>
    <hyperlink ref="B156" r:id="rId142" xr:uid="{152D50E9-7448-F542-AC66-05D0AE66664C}"/>
    <hyperlink ref="B157" r:id="rId143" xr:uid="{34E6AF1B-5FB1-3A4B-8938-1DCF80831DC2}"/>
    <hyperlink ref="B158" r:id="rId144" xr:uid="{E7F8B7CA-49F4-1946-91EE-E7582BE4E5DA}"/>
    <hyperlink ref="B159" r:id="rId145" xr:uid="{3590A994-B7A2-C14D-9BF8-7AC8FE9E7F0F}"/>
    <hyperlink ref="B160" r:id="rId146" xr:uid="{0AAA4B0C-4921-C34D-B41E-D702FA860892}"/>
    <hyperlink ref="B161" r:id="rId147" xr:uid="{5973FCA4-AE32-5248-A6ED-2694367332F1}"/>
    <hyperlink ref="B162" r:id="rId148" xr:uid="{4C0F816E-F043-0C47-BF16-1CDAD88D2FF1}"/>
    <hyperlink ref="B163" r:id="rId149" xr:uid="{A8E4C654-D0BD-8945-9F5C-B09F7BC114BE}"/>
    <hyperlink ref="B166" r:id="rId150" xr:uid="{E3825C15-10BB-E24F-B229-983F651DA942}"/>
    <hyperlink ref="B167" r:id="rId151" xr:uid="{46ECFC31-388C-6241-8FFE-DED6F2FC794A}"/>
    <hyperlink ref="B168" r:id="rId152" xr:uid="{589E024D-3FE1-1048-890C-88289733F233}"/>
    <hyperlink ref="B169" r:id="rId153" xr:uid="{CDA28F7A-7FC5-F74D-B27E-A6E0161D41D5}"/>
    <hyperlink ref="B170" r:id="rId154" xr:uid="{DA6A0D92-DCEB-DA4F-8BBA-10FCD092838F}"/>
    <hyperlink ref="B171" r:id="rId155" xr:uid="{955769DB-3256-254B-90DE-E1E01B272F8A}"/>
    <hyperlink ref="B172" r:id="rId156" xr:uid="{DED7AC9B-40D7-0545-9D6F-6CD4F5FFE4C6}"/>
    <hyperlink ref="B173" r:id="rId157" xr:uid="{6947A4E1-B6AA-6D4F-A6D8-8FA74FD02887}"/>
    <hyperlink ref="B174" r:id="rId158" xr:uid="{EABF2012-5A90-0C4E-86F6-FDB5FA7770BE}"/>
    <hyperlink ref="B177" r:id="rId159" xr:uid="{7F44CFE0-9ED1-A44D-B9EF-CF87BEB644FC}"/>
    <hyperlink ref="B178" r:id="rId160" xr:uid="{CF6E0CF6-7A93-D84A-9CE0-5BDD51767416}"/>
    <hyperlink ref="B179" r:id="rId161" xr:uid="{EFF8F154-60B8-B84B-84CA-32756BD6430F}"/>
    <hyperlink ref="B180" r:id="rId162" xr:uid="{C8A3094E-E11B-2543-B05E-1D07048B2EBA}"/>
    <hyperlink ref="B181" r:id="rId163" xr:uid="{9961E5F5-B5C6-0C4D-A1D0-D04D2A5D7DFD}"/>
    <hyperlink ref="B182" r:id="rId164" xr:uid="{44E289EC-47DD-D94D-88C1-CB2F59C6C16A}"/>
    <hyperlink ref="B183" r:id="rId165" xr:uid="{4161FC70-DD6D-684B-898A-A4711596B2D5}"/>
    <hyperlink ref="B184" r:id="rId166" xr:uid="{B9CBE387-8E9A-ED48-8310-CF7D34FA690C}"/>
    <hyperlink ref="B185" r:id="rId167" xr:uid="{5398097B-24FF-9543-8F02-33CE2860F1F7}"/>
    <hyperlink ref="B186" r:id="rId168" xr:uid="{3B1FC30B-30C8-7B48-AF94-A81FB513F24F}"/>
    <hyperlink ref="B187" r:id="rId169" xr:uid="{32B750D0-D7F2-694D-AB9B-25AFAFAFF17F}"/>
    <hyperlink ref="B188" r:id="rId170" xr:uid="{400689DD-8E95-024E-976B-AACD8ED4E1A6}"/>
    <hyperlink ref="B189" r:id="rId171" xr:uid="{28753DDE-E047-5D40-A30B-1103BE6DA08F}"/>
    <hyperlink ref="B190" r:id="rId172" xr:uid="{6C5AA6CB-3D93-0740-AEED-9E6C218CF6CB}"/>
    <hyperlink ref="B191" r:id="rId173" xr:uid="{03EAA2B9-D8B8-D642-BF24-380596D26B2E}"/>
    <hyperlink ref="B192" r:id="rId174" xr:uid="{8C1719B4-37CC-484E-BDCE-A4272C07F91B}"/>
    <hyperlink ref="B193" r:id="rId175" xr:uid="{6C198DA2-BB98-F940-8EF6-2FC8B7AE577A}"/>
    <hyperlink ref="B194" r:id="rId176" xr:uid="{AB0EA311-A446-D046-A0EC-290B42068328}"/>
    <hyperlink ref="B195" r:id="rId177" xr:uid="{DB913045-B9F6-6549-AA09-22B0CC5FDD21}"/>
    <hyperlink ref="B196" r:id="rId178" xr:uid="{806469FD-617A-7445-AAB5-FB2FD2ED24EA}"/>
    <hyperlink ref="B197" r:id="rId179" location=":~:text=Given%20the%20array%20representation%20of,it%20into%20Binary%20Search%20Tree.&amp;text=Swap%201%3A%20Swap%20node%208,node%209%20with%20node%2010." xr:uid="{1A10544E-58CF-D04D-9FAF-2FEC6DB2B5D4}"/>
    <hyperlink ref="B198" r:id="rId180" xr:uid="{5A0B6645-89FD-E044-A706-9FB890274C3C}"/>
    <hyperlink ref="B199" r:id="rId181" xr:uid="{B42A3009-E8EB-EE44-885F-6699C17A0E0B}"/>
    <hyperlink ref="B200" r:id="rId182" xr:uid="{ED3E48AB-E25B-3744-B024-E97B2A319B46}"/>
    <hyperlink ref="B201" r:id="rId183" xr:uid="{C75D20A3-CBAE-2649-A3EE-E49177CFA343}"/>
    <hyperlink ref="B202" r:id="rId184" xr:uid="{3863CA1B-D43E-1144-91A9-17C2DCF52A64}"/>
    <hyperlink ref="B203" r:id="rId185" location=":~:text=Since%20the%20graph%20is%20undirected,graph%20is%20connected%2C%20otherwise%20not." xr:uid="{E9AF434E-4CAA-5D49-8AD3-889CDE2913D9}"/>
    <hyperlink ref="B204" r:id="rId186" xr:uid="{1A0568E5-3A11-7F47-8001-82B05D7C2339}"/>
    <hyperlink ref="B205" r:id="rId187" xr:uid="{F62B8AE4-9C4F-9544-8861-CD733C12F79E}"/>
    <hyperlink ref="B206" r:id="rId188" xr:uid="{0F6A542C-44C9-5A4C-90BF-BC8C239877D2}"/>
    <hyperlink ref="B207" r:id="rId189" xr:uid="{3ED28203-B1B5-4E46-AAF3-779EDD4AC03F}"/>
    <hyperlink ref="B208" r:id="rId190" xr:uid="{4338B305-B52F-5540-9B51-B938FC6803A2}"/>
    <hyperlink ref="B209" r:id="rId191" xr:uid="{DDEEED0F-A939-1E4F-B2FA-AD391A4A2874}"/>
    <hyperlink ref="B210" r:id="rId192" xr:uid="{C2F20589-AD81-654C-94E5-E5B6C9FE27F6}"/>
    <hyperlink ref="B211" r:id="rId193" xr:uid="{BBEB9DAC-E4AE-C04F-AA15-6356AFC57FDE}"/>
    <hyperlink ref="B214" r:id="rId194" xr:uid="{6316566D-A10A-F849-9F25-B9ED4DA12BC7}"/>
    <hyperlink ref="B215" r:id="rId195" xr:uid="{9D4DD895-FBA6-C849-A5BF-3B30755BD9C9}"/>
    <hyperlink ref="B216" r:id="rId196" xr:uid="{475996DA-632A-BE49-AEA1-D4189FD614A1}"/>
    <hyperlink ref="B217" r:id="rId197" xr:uid="{88E0C858-8468-884F-BB71-F6F176BD5FC2}"/>
    <hyperlink ref="B218" r:id="rId198" xr:uid="{C1C5C8D0-7A06-3D4A-A85A-AAACC1B418C9}"/>
    <hyperlink ref="B219" r:id="rId199" xr:uid="{D525D4B1-2857-1543-8CD9-196728321203}"/>
    <hyperlink ref="B220" r:id="rId200" xr:uid="{51E3AB9B-04B2-C041-A2B3-37E3EB18013A}"/>
    <hyperlink ref="B221" r:id="rId201" xr:uid="{7F7F0C9A-57B9-314F-959A-B8ACAFA5FD13}"/>
    <hyperlink ref="B222" r:id="rId202" xr:uid="{3B029785-83B4-6140-8B70-CD892CFC87F6}"/>
    <hyperlink ref="B223" r:id="rId203" xr:uid="{B0A390E6-D860-9F4E-B021-68949FE712F3}"/>
    <hyperlink ref="B224" r:id="rId204" xr:uid="{49E9953D-52F6-BF47-8AAA-8E456F55576B}"/>
    <hyperlink ref="B225" r:id="rId205" xr:uid="{9B812470-F419-A54E-8365-06A9B8864A30}"/>
    <hyperlink ref="B226" r:id="rId206" xr:uid="{B6FB4107-1933-6D45-9EF4-4474E06CBE9D}"/>
    <hyperlink ref="B227" r:id="rId207" xr:uid="{0F7C1D92-7BCB-D14D-A658-9599984E04E4}"/>
    <hyperlink ref="B228" r:id="rId208" xr:uid="{6810428F-0A78-964C-A8C8-E1CD2E7C405D}"/>
    <hyperlink ref="B229" r:id="rId209" xr:uid="{B40209F2-0D6E-364F-8AF6-F1D182509314}"/>
    <hyperlink ref="B230" r:id="rId210" xr:uid="{96C53FA9-9FD3-2D4F-B292-3C9DEDFA806E}"/>
    <hyperlink ref="B231" r:id="rId211" xr:uid="{918B420D-3678-FD46-9463-595E8ACC39E1}"/>
    <hyperlink ref="B232" r:id="rId212" xr:uid="{851A7153-3B54-0E4A-A0A0-FCEB091AFE70}"/>
    <hyperlink ref="B233" r:id="rId213" xr:uid="{C03AE9F8-09AE-C640-81A7-033BB06FB6AD}"/>
    <hyperlink ref="B234" r:id="rId214" xr:uid="{35140DEB-52D2-4342-88D2-22BA061E5B48}"/>
    <hyperlink ref="B235" r:id="rId215" xr:uid="{9714BC0B-3373-934C-B7A1-599F74F4FB9D}"/>
    <hyperlink ref="B238" r:id="rId216" xr:uid="{5CB435B2-7FD2-1D44-9872-22B6A1EDC02B}"/>
    <hyperlink ref="B239" r:id="rId217" xr:uid="{722D1D95-896B-4642-BABD-31DEDD237B49}"/>
    <hyperlink ref="B240" r:id="rId218" xr:uid="{D686D1DC-13D6-284C-B606-E087FAF47399}"/>
    <hyperlink ref="B241" r:id="rId219" xr:uid="{D22C2394-C3CB-8F4F-A010-2B13C8C84D1A}"/>
    <hyperlink ref="B242" r:id="rId220" xr:uid="{3AE2F800-B66F-1A41-893B-978F6875FDC8}"/>
    <hyperlink ref="B243" r:id="rId221" xr:uid="{2C939BDE-5298-5541-837B-8C59D53A33C1}"/>
    <hyperlink ref="B244" r:id="rId222" xr:uid="{691C9BD8-69D3-DA4B-AEB6-AF827B4ACA9F}"/>
    <hyperlink ref="B245" r:id="rId223" xr:uid="{B6891E82-7C4D-424D-9219-3C9FD08E0053}"/>
    <hyperlink ref="B246" r:id="rId224" xr:uid="{67A1AE98-62D2-644D-AC13-6CD76CF53CC0}"/>
    <hyperlink ref="B247" r:id="rId225" xr:uid="{B59D4881-2A82-8F4D-B151-1E796C4923C8}"/>
    <hyperlink ref="B248" r:id="rId226" xr:uid="{B3CBD023-5EFD-6048-9B3F-89F0C65CBBF5}"/>
    <hyperlink ref="B249" r:id="rId227" xr:uid="{53EC42C4-22F7-0445-A0AC-7275A59A2672}"/>
    <hyperlink ref="B250" r:id="rId228" xr:uid="{A29575F3-CB24-5B4B-9538-D5212B2DC28B}"/>
    <hyperlink ref="B251" r:id="rId229" xr:uid="{353A44DD-9E30-8F48-8E2B-8DAA07550470}"/>
    <hyperlink ref="B252" r:id="rId230" xr:uid="{32AC291D-95A5-BE49-88E0-02677BF39CAC}"/>
    <hyperlink ref="B253" r:id="rId231" xr:uid="{A84F22FF-AD10-A546-8998-B066C0EB2D5A}"/>
    <hyperlink ref="B254" r:id="rId232" xr:uid="{4C5CAF84-9B94-FC44-8C6C-B3CC7257C1DB}"/>
    <hyperlink ref="B255" r:id="rId233" xr:uid="{5DA775E2-C516-3B47-8C82-3CEE7CC0BDF9}"/>
    <hyperlink ref="B256" r:id="rId234" xr:uid="{00B6AE5C-EF3F-0747-A280-3BF055362B4F}"/>
    <hyperlink ref="B257" r:id="rId235" location=":~:text=It%20consists%20of%20two%20steps,result%20to%20the%20sum%20S." xr:uid="{BCBD0A7E-F3D0-E840-9375-AFD37C5CD41A}"/>
    <hyperlink ref="B258" r:id="rId236" xr:uid="{47ABDDDB-F95F-8049-9FB3-1E71A7376DDE}"/>
    <hyperlink ref="B259" r:id="rId237" xr:uid="{70BADFC9-7399-234D-99F6-4C5F02397C26}"/>
    <hyperlink ref="B260" r:id="rId238" xr:uid="{63348580-70EF-EC47-BF49-8ECE9560D54E}"/>
    <hyperlink ref="B261" r:id="rId239" xr:uid="{D5BD96B3-9EAB-1B47-AC87-5C47F6AD7F40}"/>
    <hyperlink ref="B262" r:id="rId240" xr:uid="{74791141-3FB8-7540-B45B-9541AF0AE371}"/>
    <hyperlink ref="B263" r:id="rId241" xr:uid="{88D53CD6-262A-7247-8E58-FE9FFF7ECC40}"/>
    <hyperlink ref="B264" r:id="rId242" xr:uid="{4338A14D-4F7D-B943-A347-7F74EFCA0DB5}"/>
    <hyperlink ref="B265" r:id="rId243" xr:uid="{6E0EF7A3-7341-284B-A0E3-4539B6EAFAF2}"/>
    <hyperlink ref="B266" r:id="rId244" xr:uid="{D2D8D64F-E2D3-734E-AD45-3EFB9686555A}"/>
    <hyperlink ref="B267" r:id="rId245" xr:uid="{04A2904A-73A0-7845-9868-2CCFE359AC68}"/>
    <hyperlink ref="B268" r:id="rId246" xr:uid="{D3D35835-6BE3-4D41-AF6F-5FE442277A16}"/>
    <hyperlink ref="B269" r:id="rId247" xr:uid="{F663D0FC-CFF0-BC4F-9D26-48C871A8E9FD}"/>
    <hyperlink ref="B270" r:id="rId248" xr:uid="{DF544147-DA48-4041-A4E2-4A75106B771A}"/>
    <hyperlink ref="B271" r:id="rId249" xr:uid="{50E4B716-239E-7946-843D-E8462591D128}"/>
    <hyperlink ref="B272" r:id="rId250" xr:uid="{D368B3E5-7D12-FD48-AFF7-A4A614108940}"/>
    <hyperlink ref="B275" r:id="rId251" xr:uid="{D5921FF1-FC1F-CA4B-A24E-AD69E1DEC14C}"/>
    <hyperlink ref="B276" r:id="rId252" xr:uid="{C931D7E0-E032-7C4B-95F1-735D955FCB51}"/>
    <hyperlink ref="B277" r:id="rId253" xr:uid="{5FBD4A8F-287C-2C46-9CAB-F7DBA67DEDDA}"/>
    <hyperlink ref="B278" r:id="rId254" xr:uid="{12966DD6-41DD-A94B-8B2C-0AD7D2AD6FB0}"/>
    <hyperlink ref="B279" r:id="rId255" xr:uid="{CF720C34-4554-2944-A818-020ABC9BF0F4}"/>
    <hyperlink ref="B280" r:id="rId256" xr:uid="{75763F2A-16D7-DE43-8189-19623CE26370}"/>
    <hyperlink ref="B281" r:id="rId257" xr:uid="{9263AA30-472A-0A4D-BADF-96D82BB9BFCC}"/>
    <hyperlink ref="B282" r:id="rId258" xr:uid="{2EF025C3-75C8-564E-BA8B-708C32B0E602}"/>
    <hyperlink ref="B283" r:id="rId259" xr:uid="{6BDFDCA9-3421-F24F-8EF2-A72742F0AC21}"/>
    <hyperlink ref="B284" r:id="rId260" xr:uid="{D8447F99-5FF9-D544-99BB-E9969B4A38D7}"/>
    <hyperlink ref="B285" r:id="rId261" xr:uid="{1DB7EFDA-6C7D-F546-9EE1-F61ED0F65209}"/>
    <hyperlink ref="B286" r:id="rId262" xr:uid="{D1505609-27D1-784D-ACF6-AE9D0DA2E1B6}"/>
    <hyperlink ref="B287" r:id="rId263" xr:uid="{6BFA7B45-17D0-4E49-85DA-23C7255A306D}"/>
    <hyperlink ref="B288" r:id="rId264" xr:uid="{3324BA4A-30CA-5246-8C3C-6505A6987939}"/>
    <hyperlink ref="B289" r:id="rId265" xr:uid="{894486AD-2B6D-5740-BCAF-0BA1AFF814B4}"/>
    <hyperlink ref="B290" r:id="rId266" xr:uid="{C47B203B-8B5A-E740-8C86-0784AD28089E}"/>
    <hyperlink ref="B291" r:id="rId267" xr:uid="{06DC2E54-7597-AE4D-ACDB-B8883A989A4F}"/>
    <hyperlink ref="B292" r:id="rId268" xr:uid="{E3384259-7CA7-1C44-A66D-11346EE6742E}"/>
    <hyperlink ref="B293" r:id="rId269" xr:uid="{A5B77769-38AF-3D47-A76B-311591B57D91}"/>
    <hyperlink ref="B296" r:id="rId270" xr:uid="{9DB6976A-C646-1341-90E8-3A164521267A}"/>
    <hyperlink ref="B297" r:id="rId271" xr:uid="{03C291F8-D19A-304B-9EF9-CF71A1F66E49}"/>
    <hyperlink ref="B298" r:id="rId272" xr:uid="{7536415C-140B-9244-B0B2-23F3ED0B2D80}"/>
    <hyperlink ref="B299" r:id="rId273" xr:uid="{7DBDA456-8AF6-DD43-9764-17D3959B8E8F}"/>
    <hyperlink ref="B300" r:id="rId274" xr:uid="{BFC149AB-C15A-B648-9F6A-ECD3890B1918}"/>
    <hyperlink ref="B301" r:id="rId275" xr:uid="{0482240B-FEE9-F746-8980-52BCB7BBB56E}"/>
    <hyperlink ref="B302" r:id="rId276" xr:uid="{86D1231A-E7C8-4B45-99ED-2DB0EF71E190}"/>
    <hyperlink ref="B303" r:id="rId277" xr:uid="{20B7CE89-CB37-0040-989F-C8D1BE2B8782}"/>
    <hyperlink ref="B304" r:id="rId278" xr:uid="{4C8412C9-A47B-9244-A18B-741516BD1054}"/>
    <hyperlink ref="B305" r:id="rId279" xr:uid="{511761D9-31CE-0B43-AFFD-C011C27ACC52}"/>
    <hyperlink ref="B306" r:id="rId280" location=":~:text=The%20stack%20organization%20is%20very,i.e.%2C%20A%20%2B%20B)." xr:uid="{6905F997-D048-1049-BA27-C48756603D1E}"/>
    <hyperlink ref="B307" r:id="rId281" xr:uid="{E657AA82-7CFE-DB42-B20F-F63D8C25EAB6}"/>
    <hyperlink ref="B308" r:id="rId282" xr:uid="{3E505033-58F3-8F4E-AB82-E12DBC226AEA}"/>
    <hyperlink ref="B309" r:id="rId283" xr:uid="{749599E5-4972-7343-B13B-87E26F837470}"/>
    <hyperlink ref="B310" r:id="rId284" xr:uid="{12AA88DC-22AB-5A49-B28C-F04C8E35A215}"/>
    <hyperlink ref="B311" r:id="rId285" xr:uid="{5751F0A7-7D9D-4148-820B-5B9659DFE34F}"/>
    <hyperlink ref="B312" r:id="rId286" xr:uid="{4CA2DBEE-B161-B84D-B3A9-B8BC1B598AF2}"/>
    <hyperlink ref="B313" r:id="rId287" xr:uid="{A9C1E578-6594-954C-8785-8902E605FC7A}"/>
    <hyperlink ref="B314" r:id="rId288" xr:uid="{3D45E9B8-6671-A747-8C18-51CF8883170A}"/>
    <hyperlink ref="B315" r:id="rId289" xr:uid="{4F5EF748-8CD4-0F47-90CE-3C93755BF63D}"/>
    <hyperlink ref="B316" r:id="rId290" xr:uid="{44053C08-5050-C84B-B016-069B1EF9A43D}"/>
    <hyperlink ref="B317" r:id="rId291" xr:uid="{ABF38928-736B-1A49-8B8A-1DCA5AAECB2B}"/>
    <hyperlink ref="B318" r:id="rId292" xr:uid="{52651FAF-F3DC-E949-8AF8-998B9724B7D1}"/>
    <hyperlink ref="B319" r:id="rId293" xr:uid="{91C6CCEF-3FF7-2C42-B5A0-8F4A403ED198}"/>
    <hyperlink ref="B320" r:id="rId294" xr:uid="{15C8AF08-1A79-F949-9BE7-DD240CBD9861}"/>
    <hyperlink ref="B321" r:id="rId295" xr:uid="{1904F984-5B22-8D46-BC33-3073B390E8F9}"/>
    <hyperlink ref="B322" r:id="rId296" xr:uid="{A8BFB3A4-426B-E646-BCF0-FE19C8CD07A9}"/>
    <hyperlink ref="B323" r:id="rId297" xr:uid="{FBBA29BB-885B-744A-A644-58EDCA7B140A}"/>
    <hyperlink ref="B324" r:id="rId298" xr:uid="{75411687-6884-AC42-8B4A-1348C4837365}"/>
    <hyperlink ref="B325" r:id="rId299" xr:uid="{A89ED8DF-F678-FE43-808C-C190721379BF}"/>
    <hyperlink ref="B326" r:id="rId300" xr:uid="{1516834D-F3B2-1743-8811-263E11BBDEF8}"/>
    <hyperlink ref="B327" r:id="rId301" xr:uid="{1659AB91-08CA-E44D-988D-E9D9A746D406}"/>
    <hyperlink ref="B328" r:id="rId302" xr:uid="{E844BC1D-9713-9F4D-B0A4-1124A9952D14}"/>
    <hyperlink ref="B329" r:id="rId303" xr:uid="{DCE2AAEF-8D8E-1843-BFE9-E9B7E13854EB}"/>
    <hyperlink ref="B330" r:id="rId304" xr:uid="{836B3BF0-7711-7D41-9E72-914C1871397F}"/>
    <hyperlink ref="B331" r:id="rId305" xr:uid="{F450CF9B-CA59-1443-8163-13F1121DCF12}"/>
    <hyperlink ref="B332" r:id="rId306" xr:uid="{1539C3E8-4854-3C4F-A7B3-55BF931F1E2A}"/>
    <hyperlink ref="B333" r:id="rId307" xr:uid="{04F1FC5F-5DA1-0144-962D-B38C1C41F0F4}"/>
    <hyperlink ref="B336" r:id="rId308" xr:uid="{B21618F4-70E2-C549-80B7-7CF915679E0A}"/>
    <hyperlink ref="B337" r:id="rId309" xr:uid="{EEDFBF11-C1E4-0847-9D56-94A72D97AEE7}"/>
    <hyperlink ref="B338" r:id="rId310" xr:uid="{F5C0EDF1-7EAC-8849-8D27-C3389913BFC6}"/>
    <hyperlink ref="B339" r:id="rId311" xr:uid="{50175B29-124F-4E4E-8E98-961BD3320359}"/>
    <hyperlink ref="B340" r:id="rId312" xr:uid="{1BE23822-8512-014F-9154-F6EDA4FC8428}"/>
    <hyperlink ref="B341" r:id="rId313" xr:uid="{38EC228E-ABFF-3542-9CFB-3DDFC628E9D0}"/>
    <hyperlink ref="B342" r:id="rId314" xr:uid="{73F240F8-C469-454E-BA5C-CFF2F7A7A5F6}"/>
    <hyperlink ref="B343" r:id="rId315" xr:uid="{3BBD1BAC-68C7-A94A-9063-AF62B5C837FD}"/>
    <hyperlink ref="B344" r:id="rId316" xr:uid="{F9751D9B-2689-E24B-9FC3-CA32FE888708}"/>
    <hyperlink ref="B345" r:id="rId317" xr:uid="{73C61D6A-D97C-B944-8B27-BB91564AB0D7}"/>
    <hyperlink ref="B346" r:id="rId318" xr:uid="{936E077C-C016-A04F-895A-782D6D9D9433}"/>
    <hyperlink ref="B347" r:id="rId319" xr:uid="{5454A2A1-6607-BE48-9215-CB8965EC3568}"/>
    <hyperlink ref="B348" r:id="rId320" xr:uid="{FC1EAA10-F7ED-6B42-A79B-3D8B44E2C8B3}"/>
    <hyperlink ref="B349" r:id="rId321" xr:uid="{FDB7F712-4A42-1048-8929-A1E752B07C6A}"/>
    <hyperlink ref="B350" r:id="rId322" xr:uid="{AF3ACA60-0B0E-E146-B51F-A2CD05EB6549}"/>
    <hyperlink ref="B351" r:id="rId323" xr:uid="{BB63E040-7A1A-E046-9BDD-9CBD1DA89DE9}"/>
    <hyperlink ref="B352" r:id="rId324" xr:uid="{9AF8FD93-CCC9-D540-AE9A-00583F309649}"/>
    <hyperlink ref="B353" r:id="rId325" xr:uid="{66A746A0-71FE-E546-92B7-D1C3D582E067}"/>
    <hyperlink ref="B357" r:id="rId326" xr:uid="{BD79CCE1-5315-3944-9F9B-618615EC4583}"/>
    <hyperlink ref="B358" r:id="rId327" xr:uid="{A5068A51-C961-6847-BB27-40A850B6D393}"/>
    <hyperlink ref="B359" r:id="rId328" xr:uid="{6B8D36F0-E796-B944-A456-E8A9E2EE0BDB}"/>
    <hyperlink ref="B360" r:id="rId329" xr:uid="{776652B7-2C11-4641-BF6A-EABEEB9B55AB}"/>
    <hyperlink ref="B361" r:id="rId330" xr:uid="{95C6B35D-712A-2343-B790-236B55C5EC49}"/>
    <hyperlink ref="B362" r:id="rId331" xr:uid="{4ED53872-1FE9-F140-AA35-F228F762880B}"/>
    <hyperlink ref="B363" r:id="rId332" xr:uid="{6D5E6A28-85AA-BF4C-B2BD-9378D6E28EC7}"/>
    <hyperlink ref="B364" r:id="rId333" xr:uid="{BCAD1ECB-15EE-CF49-878E-AA682DE3AC22}"/>
    <hyperlink ref="B365" r:id="rId334" xr:uid="{C85468B5-25E9-E446-808E-72CFE911F0C2}"/>
    <hyperlink ref="B366" r:id="rId335" xr:uid="{9503AECA-1A6A-9640-A04C-4CEAA2304448}"/>
    <hyperlink ref="B367" r:id="rId336" xr:uid="{74211516-06B0-AA45-845B-52C8202751DA}"/>
    <hyperlink ref="B368" r:id="rId337" xr:uid="{02C696BC-4B91-9444-900F-9CD68E409ABC}"/>
    <hyperlink ref="B369" r:id="rId338" xr:uid="{04646C45-4118-374C-839D-94D31D534FAC}"/>
    <hyperlink ref="B370" r:id="rId339" xr:uid="{F90BCCAE-8596-FC4D-BDD7-774392C596DF}"/>
    <hyperlink ref="B371" r:id="rId340" xr:uid="{65230925-36EC-8A4B-8E46-6350B9BC0F95}"/>
    <hyperlink ref="B372" r:id="rId341" xr:uid="{E91B8177-0C7A-1F40-BD34-4CC60F03B84F}"/>
    <hyperlink ref="B373" r:id="rId342" xr:uid="{E8CBFD60-7335-0B4D-9FF5-99B4A8DC551D}"/>
    <hyperlink ref="B374" r:id="rId343" xr:uid="{A35F55D4-9B87-C745-94DB-E7D820193C30}"/>
    <hyperlink ref="B375" r:id="rId344" xr:uid="{6461A29F-D404-334F-B13F-296B4CA5E8A4}"/>
    <hyperlink ref="B376" r:id="rId345" xr:uid="{FA9B4BE7-85CC-B24F-9461-5E9B42DDD824}"/>
    <hyperlink ref="B377" r:id="rId346" xr:uid="{A75ACEA2-CDF6-A147-8540-A6DF55B15F45}"/>
    <hyperlink ref="B378" r:id="rId347" xr:uid="{62FF87E2-E658-AB4D-AC57-7BCF9D49516E}"/>
    <hyperlink ref="B379" r:id="rId348" location=":~:text=Graph%20coloring%20problem%20is%20to,are%20colored%20using%20same%20color." xr:uid="{269338A6-5145-6944-9F7F-BD2A86DFA308}"/>
    <hyperlink ref="B380" r:id="rId349" xr:uid="{8F583049-CE8D-CD42-88CD-CF3857942670}"/>
    <hyperlink ref="B381" r:id="rId350" xr:uid="{EE2348AD-E296-894A-B5AE-5884A3C5E419}"/>
    <hyperlink ref="B382" r:id="rId351" xr:uid="{6EACB34E-B32E-8F43-8055-2406F7417A7E}"/>
    <hyperlink ref="B383" r:id="rId352" xr:uid="{2446F10A-B762-B64C-97B2-6131A0BECC1F}"/>
    <hyperlink ref="B384" r:id="rId353" xr:uid="{6FDFCC53-17A6-7244-88A7-49406D7C9200}"/>
    <hyperlink ref="B385" r:id="rId354" xr:uid="{3EC43646-EAB1-E443-A2F6-8E6E5FC77083}"/>
    <hyperlink ref="B386" r:id="rId355" xr:uid="{659D9F20-C862-C947-B422-84143CFE317F}"/>
    <hyperlink ref="B387" r:id="rId356" xr:uid="{3F5192FE-1C50-C049-88D5-68FA0F5430A0}"/>
    <hyperlink ref="B388" r:id="rId357" xr:uid="{5EAD7CDA-9545-454B-BE77-9AFEC6AC1083}"/>
    <hyperlink ref="B389" r:id="rId358" xr:uid="{761E5451-736B-6745-9CF5-4C6EF5D4C099}"/>
    <hyperlink ref="B390" r:id="rId359" xr:uid="{4C8677A9-D94C-134F-AF31-E424751BF867}"/>
    <hyperlink ref="B391" r:id="rId360" xr:uid="{CCF7920F-D5CE-004A-86C3-D821FB230970}"/>
    <hyperlink ref="B392" r:id="rId361" xr:uid="{B4C07A0A-1EDD-7947-9646-3FD603441AD7}"/>
    <hyperlink ref="B393" r:id="rId362" xr:uid="{49F7BB43-6851-0641-9DC5-27DBC66706F6}"/>
    <hyperlink ref="B394" r:id="rId363" xr:uid="{77038647-48C7-5547-8E0F-898610362465}"/>
    <hyperlink ref="B396" r:id="rId364" xr:uid="{EEFFE19C-6571-C64F-A0E1-5A4A700D94D4}"/>
    <hyperlink ref="B395" r:id="rId365" xr:uid="{A4A2BFC4-6B88-2E4E-B362-17D8EE041C89}"/>
    <hyperlink ref="B397" r:id="rId366" xr:uid="{DC5B603A-8D65-3648-A08A-E5FFA0FAE879}"/>
    <hyperlink ref="B398" r:id="rId367" xr:uid="{F8807DD9-F4F2-B147-9C31-DBC93B2E477B}"/>
    <hyperlink ref="B399" r:id="rId368" xr:uid="{6F7B396C-D7E9-C04E-BAE2-53D2EE07172B}"/>
    <hyperlink ref="B402" r:id="rId369" xr:uid="{0D4A5941-C669-4A49-BAE3-9B553D03BD0F}"/>
    <hyperlink ref="B403" r:id="rId370" xr:uid="{54144336-5BCA-D749-962A-E448C2CED3D3}"/>
    <hyperlink ref="B404" r:id="rId371" xr:uid="{3A41DD21-CACF-1F48-A7C7-F568C6F31F3E}"/>
    <hyperlink ref="B405" r:id="rId372" xr:uid="{A36160A8-F45E-3443-9645-42C1004B8F8C}"/>
    <hyperlink ref="B406" r:id="rId373" xr:uid="{8B0A00A3-6AC0-DF46-AD87-A4DA016A2A00}"/>
    <hyperlink ref="B407" r:id="rId374" xr:uid="{62A81CB4-A961-C543-B31C-92059DB6C105}"/>
    <hyperlink ref="B410" r:id="rId375" xr:uid="{08030975-009C-C34A-A875-72FE2718F44C}"/>
    <hyperlink ref="B411" r:id="rId376" xr:uid="{A113C7A9-2359-B643-9C08-E845813439C0}"/>
    <hyperlink ref="B412" r:id="rId377" xr:uid="{FE300343-4633-AD47-A64D-2086629EB398}"/>
    <hyperlink ref="B413" r:id="rId378" xr:uid="{4FC9F782-D38F-C642-A863-887B17AD05CD}"/>
    <hyperlink ref="B414" r:id="rId379" xr:uid="{830C5466-10E3-7A48-B3E7-35C15A1CA4EF}"/>
    <hyperlink ref="B415" r:id="rId380" xr:uid="{1B987077-E9D3-6F40-89EE-0D4E7180D884}"/>
    <hyperlink ref="B416" r:id="rId381" xr:uid="{D4843E1F-7226-864E-A4BB-264D5A487B6D}"/>
    <hyperlink ref="B417" r:id="rId382" xr:uid="{61816592-2D19-9946-8253-47A60218F2EA}"/>
    <hyperlink ref="B418" r:id="rId383" xr:uid="{736C840F-19A3-0A4B-8863-ECB772B46385}"/>
    <hyperlink ref="B419" r:id="rId384" xr:uid="{05A238AD-3C5B-C546-94E9-75BBF964711A}"/>
    <hyperlink ref="B420" r:id="rId385" xr:uid="{7029629C-3F2A-4A49-997B-CFE86EC8B3C2}"/>
    <hyperlink ref="B421" r:id="rId386" xr:uid="{ADA66B57-2FAC-AB42-BD83-4931708F3AB5}"/>
    <hyperlink ref="B422" r:id="rId387" xr:uid="{F16BF1F9-755B-B045-B9A8-0B97E3BAC8B0}"/>
    <hyperlink ref="B423" r:id="rId388" xr:uid="{ECCE930A-B960-234C-81EC-4B8514282AE9}"/>
    <hyperlink ref="B424" r:id="rId389" xr:uid="{7AA58141-7D24-7C42-A0C1-F852B21CFFD9}"/>
    <hyperlink ref="B425" r:id="rId390" xr:uid="{B1FCB47D-7921-3446-B2C7-72CBA815D056}"/>
    <hyperlink ref="B426" r:id="rId391" xr:uid="{8C547719-AA03-3543-B31F-7300674AF4C5}"/>
    <hyperlink ref="B427" r:id="rId392" xr:uid="{09922668-AFC0-F242-860E-9967E0F0FEF4}"/>
    <hyperlink ref="B428" r:id="rId393" xr:uid="{0DA963DA-238B-D44E-9E03-6E6BD933B35E}"/>
    <hyperlink ref="B429" r:id="rId394" xr:uid="{89518AFF-2526-C845-BC9D-95FE77AF416E}"/>
    <hyperlink ref="B430" r:id="rId395" xr:uid="{FAECBBBE-196C-7A41-A0FB-E0597CB2CF51}"/>
    <hyperlink ref="B431" r:id="rId396" xr:uid="{8126B039-0B25-B040-A0F6-C3457341A2E9}"/>
    <hyperlink ref="B432" r:id="rId397" xr:uid="{6CB326E6-E698-EB42-884B-C89FFA33E3BA}"/>
    <hyperlink ref="B433" r:id="rId398" xr:uid="{8C97EFD1-933F-A44F-A1CF-6386233104A2}"/>
    <hyperlink ref="B434" r:id="rId399" xr:uid="{8F019F07-8532-E147-8BE1-4EBE833F61CA}"/>
    <hyperlink ref="B435" r:id="rId400" xr:uid="{00F1A08F-3767-784A-97A3-4603DE38BACC}"/>
    <hyperlink ref="B436" r:id="rId401" xr:uid="{2A84ADCB-071F-9A48-994D-7A838307EFD8}"/>
    <hyperlink ref="B437" r:id="rId402" xr:uid="{132F8C6D-D5E8-6440-AC4E-B81EA2100416}"/>
    <hyperlink ref="B438" r:id="rId403" xr:uid="{2DA6EAC2-1A1D-754F-9613-226CBC7890AF}"/>
    <hyperlink ref="B439" r:id="rId404" xr:uid="{05BED99A-4562-D14E-8627-D07CF5335A9B}"/>
    <hyperlink ref="B440" r:id="rId405" xr:uid="{111D902A-3F60-2D4B-89D3-5BCBD8AA38DD}"/>
    <hyperlink ref="B441" r:id="rId406" xr:uid="{F19236BE-AC32-3542-9214-DFC3BAE04ED0}"/>
    <hyperlink ref="B442" r:id="rId407" xr:uid="{4D97CD96-EA1B-664E-9380-EFD27077D273}"/>
    <hyperlink ref="B443" r:id="rId408" xr:uid="{49A46D91-633F-A148-ACFA-49B7D1AA4B33}"/>
    <hyperlink ref="B444" r:id="rId409" xr:uid="{7C3B7901-67E3-EA4D-BC64-21A78BC03AC6}"/>
    <hyperlink ref="B445" r:id="rId410" xr:uid="{B27CA8C3-D34F-5E4D-94A5-11D14AFD0F82}"/>
    <hyperlink ref="B446" r:id="rId411" xr:uid="{8FECE038-9764-5E4A-8C6E-9B3209812651}"/>
    <hyperlink ref="B447" r:id="rId412" xr:uid="{95696D4B-89CB-5640-BE92-53B3C043F7EB}"/>
    <hyperlink ref="B448" r:id="rId413" xr:uid="{DA74B737-802A-4944-A93E-0B9C8417630B}"/>
    <hyperlink ref="B449" r:id="rId414" xr:uid="{B2C4C168-50FA-AF41-8F56-9E70613CF17D}"/>
    <hyperlink ref="B451" r:id="rId415" xr:uid="{B7090C60-AC27-3F4F-8F0D-42F0791928C6}"/>
    <hyperlink ref="B450" r:id="rId416" xr:uid="{07400041-66C6-514B-B3E3-427F2947C2B7}"/>
    <hyperlink ref="B452" r:id="rId417" xr:uid="{B7E78172-8FB8-4E42-87D8-6A4654D79C62}"/>
    <hyperlink ref="B453" r:id="rId418" xr:uid="{9A5D4670-BC64-334A-88CF-6F8287692C5E}"/>
    <hyperlink ref="B454" r:id="rId419" xr:uid="{604283B6-53BC-044F-8D9D-E6094E798317}"/>
    <hyperlink ref="B455" r:id="rId420" xr:uid="{5EB15AC7-3E0E-E44C-A5B9-32F30F234B5A}"/>
    <hyperlink ref="B456" r:id="rId421" xr:uid="{3076BD5F-4B23-4146-A50A-499C9FF4C3D2}"/>
    <hyperlink ref="B457" r:id="rId422" xr:uid="{6A29D9C2-1E78-1B43-A251-0AB0A97FA70E}"/>
    <hyperlink ref="B458" r:id="rId423" xr:uid="{00597D5E-D693-DF4E-84C0-47E58A6ACA8F}"/>
    <hyperlink ref="B459" r:id="rId424" xr:uid="{48640988-9964-0B4C-A014-83E2CEB3D632}"/>
    <hyperlink ref="B460" r:id="rId425" xr:uid="{617AADC9-7534-FE45-96B0-EF4C1867B793}"/>
    <hyperlink ref="B461" r:id="rId426" xr:uid="{7F8CDAA4-5094-8E4E-961B-41CDE5ACC0C0}"/>
    <hyperlink ref="B462" r:id="rId427" xr:uid="{63F28ABD-12CF-5947-80DA-229E3CA3133E}"/>
    <hyperlink ref="B469" r:id="rId428" xr:uid="{0A1DB92C-3315-1942-B27D-4B90986A6D9D}"/>
    <hyperlink ref="B468" r:id="rId429" xr:uid="{11738B67-CADD-5D45-8417-8BE7A03FC79F}"/>
    <hyperlink ref="B467" r:id="rId430" xr:uid="{B2B23748-D9E4-BE4F-A93E-49ECB4063831}"/>
    <hyperlink ref="B466" r:id="rId431" xr:uid="{A2FB8A72-37B9-7E4A-B050-FD6CD20BCE73}"/>
    <hyperlink ref="B465" r:id="rId432" xr:uid="{5A93C9AF-BFEB-EB40-95AC-C309ED09A604}"/>
    <hyperlink ref="B464" r:id="rId433" xr:uid="{CC203923-2DC2-874B-B846-A8455E3CC2F2}"/>
    <hyperlink ref="B463" r:id="rId434" xr:uid="{FCB0246E-0179-B447-B3CE-C60CDB388472}"/>
    <hyperlink ref="B472" r:id="rId435" xr:uid="{F06CEE72-8CA4-C547-862C-39B86CD3226A}"/>
    <hyperlink ref="B473" r:id="rId436" xr:uid="{CB3045F2-8D63-0F4E-85BC-AF016DB4F247}"/>
    <hyperlink ref="B474" r:id="rId437" xr:uid="{667D57F5-E5AD-674F-A2F5-AFF4A14E4026}"/>
    <hyperlink ref="B475" r:id="rId438" xr:uid="{27A13A65-56CE-BF4D-BA0D-EB87D910272D}"/>
    <hyperlink ref="B476" r:id="rId439" xr:uid="{2C72A52E-6F06-0246-AEB5-93CD0DEA8866}"/>
    <hyperlink ref="B477" r:id="rId440" xr:uid="{24B29046-B4DD-674B-9EDF-6C94BEC3FDD8}"/>
    <hyperlink ref="B478" r:id="rId441" xr:uid="{D018EBC3-3FB3-AC4D-9D64-D218345A46C8}"/>
    <hyperlink ref="B481" r:id="rId442" xr:uid="{1E1D3964-01E0-3145-ACFE-B6A5BF0EECB0}"/>
    <hyperlink ref="B479" r:id="rId443" xr:uid="{FA0E5061-A7E2-C045-9671-1CD9446D1932}"/>
    <hyperlink ref="B480" r:id="rId444" location=":~:text=Given%20an%20integer%20n%2C%20calculate,*%2C%20%2F%20and%20pow().&amp;text=A%20Simple%20Solution%20is%20to%20repeatedly%20add%20n%20to%20result." xr:uid="{92704F5B-7B31-2F42-80DD-764B2206D9DB}"/>
    <hyperlink ref="B356" r:id="rId445" xr:uid="{A48B1A24-83B1-7A4C-8129-CD37804DF849}"/>
    <hyperlink ref="B2" r:id="rId446" xr:uid="{E07D4FE5-46C7-AC4D-9E01-2300AA43B58A}"/>
  </hyperlinks>
  <pageMargins left="0.7" right="0.7" top="0.75" bottom="0.75" header="0.3" footer="0.3"/>
  <pageSetup paperSize="9" orientation="portrait" r:id="rId44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24</vt:i4>
      </vt:variant>
      <vt:variant>
        <vt:lpstr>Named Ranges</vt:lpstr>
      </vt:variant>
      <vt:variant>
        <vt:i4>20</vt:i4>
      </vt:variant>
    </vt:vector>
  </HeadingPairs>
  <TitlesOfParts>
    <vt:vector size="44" baseType="lpstr">
      <vt:lpstr>Companies List</vt:lpstr>
      <vt:lpstr>Interview Path</vt:lpstr>
      <vt:lpstr>150 DSA and Algo Questions</vt:lpstr>
      <vt:lpstr>Neetcode 75 Problems-Blinder</vt:lpstr>
      <vt:lpstr>Striver SDE Sheet</vt:lpstr>
      <vt:lpstr>DSA Sheet by FRAZ</vt:lpstr>
      <vt:lpstr>Day Wise Sheet by Sidhart</vt:lpstr>
      <vt:lpstr>65 Days List Sidhart</vt:lpstr>
      <vt:lpstr>Love Babbar 450 Questions</vt:lpstr>
      <vt:lpstr>Uber</vt:lpstr>
      <vt:lpstr>Google</vt:lpstr>
      <vt:lpstr>Facebook</vt:lpstr>
      <vt:lpstr>Spotify</vt:lpstr>
      <vt:lpstr>Twitch</vt:lpstr>
      <vt:lpstr>Goldman Sache</vt:lpstr>
      <vt:lpstr>Netflix</vt:lpstr>
      <vt:lpstr>Bloomberg</vt:lpstr>
      <vt:lpstr>Apple</vt:lpstr>
      <vt:lpstr>JP Morgan</vt:lpstr>
      <vt:lpstr>Visa</vt:lpstr>
      <vt:lpstr>Amazon</vt:lpstr>
      <vt:lpstr>Microsoft</vt:lpstr>
      <vt:lpstr>Oracle</vt:lpstr>
      <vt:lpstr>Others</vt:lpstr>
      <vt:lpstr>'Interview Path'!_1vapf9rf42v1</vt:lpstr>
      <vt:lpstr>'Interview Path'!_209xlerec0zh</vt:lpstr>
      <vt:lpstr>'Interview Path'!_8vneoimj64v7</vt:lpstr>
      <vt:lpstr>'Interview Path'!_9mngh7epe58</vt:lpstr>
      <vt:lpstr>'Interview Path'!_9p4d90mjwzt5</vt:lpstr>
      <vt:lpstr>'Interview Path'!_adrkeyta82ws</vt:lpstr>
      <vt:lpstr>'Interview Path'!_gzft3kcepnz4</vt:lpstr>
      <vt:lpstr>'Interview Path'!_k142tx2rdcqz</vt:lpstr>
      <vt:lpstr>'Interview Path'!_mkyf7at68ui3</vt:lpstr>
      <vt:lpstr>'Interview Path'!_n6rgfn9iwuk0</vt:lpstr>
      <vt:lpstr>'Interview Path'!_nzg59l4ast7g</vt:lpstr>
      <vt:lpstr>'Interview Path'!_pxllw7feyzh4</vt:lpstr>
      <vt:lpstr>'Interview Path'!_q8z4fzkt5tje</vt:lpstr>
      <vt:lpstr>'Interview Path'!_rejdnhm73ak0</vt:lpstr>
      <vt:lpstr>'Interview Path'!_su7vjwot9s4o</vt:lpstr>
      <vt:lpstr>'Interview Path'!_uvo93ig84krh</vt:lpstr>
      <vt:lpstr>'Interview Path'!_vmdhiqnew6tt</vt:lpstr>
      <vt:lpstr>'Interview Path'!_x6blxohf77cq</vt:lpstr>
      <vt:lpstr>'Interview Path'!_xa5q6ardsbnq</vt:lpstr>
      <vt:lpstr>'Interview Path'!_zhzko9yii7lm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Sourav</dc:creator>
  <cp:lastModifiedBy>Sourav Banerjee</cp:lastModifiedBy>
  <dcterms:created xsi:type="dcterms:W3CDTF">2015-06-05T18:17:20Z</dcterms:created>
  <dcterms:modified xsi:type="dcterms:W3CDTF">2022-03-26T23:38:39Z</dcterms:modified>
</cp:coreProperties>
</file>