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asa-my.sharepoint.com/personal/x8977494_student_uwasa_fi/Documents/Desktop/"/>
    </mc:Choice>
  </mc:AlternateContent>
  <xr:revisionPtr revIDLastSave="11" documentId="13_ncr:1_{AA010669-AC57-4701-9CF7-DF15590F1693}" xr6:coauthVersionLast="47" xr6:coauthVersionMax="47" xr10:uidLastSave="{A75BCB35-968E-46A9-89CF-B6A4AAD0F006}"/>
  <bookViews>
    <workbookView xWindow="-108" yWindow="-108" windowWidth="23256" windowHeight="12576" activeTab="3" xr2:uid="{6EAF79EB-5EE0-4745-90E1-A1B0CAFF3385}"/>
  </bookViews>
  <sheets>
    <sheet name="Task - 1" sheetId="1" r:id="rId1"/>
    <sheet name="Task - 2" sheetId="2" r:id="rId2"/>
    <sheet name="Task - 3" sheetId="3" r:id="rId3"/>
    <sheet name="Regression Output" sheetId="1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9" i="2" l="1"/>
  <c r="AA41" i="2" s="1"/>
  <c r="W39" i="2"/>
  <c r="S39" i="2"/>
  <c r="O39" i="2"/>
  <c r="G39" i="2"/>
  <c r="I39" i="2"/>
  <c r="K39" i="2" s="1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C23" i="1"/>
  <c r="E22" i="1" s="1"/>
  <c r="I16" i="2" l="1"/>
  <c r="J16" i="2" s="1"/>
  <c r="AA40" i="2"/>
  <c r="Y41" i="2"/>
  <c r="H16" i="2"/>
  <c r="D21" i="1"/>
  <c r="E19" i="1"/>
  <c r="D18" i="1"/>
  <c r="D22" i="1"/>
  <c r="F22" i="1" s="1"/>
  <c r="E20" i="1"/>
  <c r="D19" i="1"/>
  <c r="E21" i="1"/>
  <c r="D20" i="1"/>
  <c r="E18" i="1"/>
  <c r="F21" i="1" l="1"/>
  <c r="Y40" i="2"/>
  <c r="W41" i="2"/>
  <c r="D23" i="1"/>
  <c r="F19" i="1"/>
  <c r="F18" i="1"/>
  <c r="E23" i="1"/>
  <c r="F20" i="1"/>
  <c r="W40" i="2" l="1"/>
  <c r="U41" i="2"/>
  <c r="F23" i="1"/>
  <c r="S41" i="2" l="1"/>
  <c r="U40" i="2"/>
  <c r="Q41" i="2" l="1"/>
  <c r="S40" i="2"/>
  <c r="Q40" i="2" l="1"/>
  <c r="O41" i="2"/>
  <c r="O40" i="2" l="1"/>
  <c r="M41" i="2"/>
  <c r="K41" i="2" l="1"/>
  <c r="M40" i="2"/>
  <c r="I41" i="2" l="1"/>
  <c r="K40" i="2"/>
  <c r="G41" i="2" l="1"/>
  <c r="I40" i="2"/>
  <c r="G40" i="2" l="1"/>
  <c r="E41" i="2"/>
  <c r="E40" i="2" s="1"/>
</calcChain>
</file>

<file path=xl/sharedStrings.xml><?xml version="1.0" encoding="utf-8"?>
<sst xmlns="http://schemas.openxmlformats.org/spreadsheetml/2006/main" count="196" uniqueCount="148">
  <si>
    <t>A</t>
  </si>
  <si>
    <t>B</t>
  </si>
  <si>
    <t>C</t>
  </si>
  <si>
    <t>D</t>
  </si>
  <si>
    <t>E</t>
  </si>
  <si>
    <t>F</t>
  </si>
  <si>
    <t>ES</t>
  </si>
  <si>
    <t>LS</t>
  </si>
  <si>
    <t>EF</t>
  </si>
  <si>
    <t>LF</t>
  </si>
  <si>
    <t>X</t>
  </si>
  <si>
    <t>E[X]</t>
  </si>
  <si>
    <t>Var</t>
  </si>
  <si>
    <t xml:space="preserve">Mean, which is expectation is = </t>
  </si>
  <si>
    <t>Frequency,f</t>
  </si>
  <si>
    <t>E[X] , when X = 1, E[1] =</t>
  </si>
  <si>
    <t>To find total expectation of X, E[X], we add all expectations =&gt;</t>
  </si>
  <si>
    <t>Similarly we calculate for E[2], E[3], E[4], E[5] =&gt;</t>
  </si>
  <si>
    <t xml:space="preserve">Variance is calculated as = </t>
  </si>
  <si>
    <t>Therefore</t>
  </si>
  <si>
    <t>Task: 1</t>
  </si>
  <si>
    <t>Task: 2</t>
  </si>
  <si>
    <t>Activity</t>
  </si>
  <si>
    <t>Predecessor</t>
  </si>
  <si>
    <t>Discovery</t>
  </si>
  <si>
    <t>Data preparation</t>
  </si>
  <si>
    <t>model planning</t>
  </si>
  <si>
    <t>model building</t>
  </si>
  <si>
    <t>communicate results</t>
  </si>
  <si>
    <t>operationalize</t>
  </si>
  <si>
    <t>-</t>
  </si>
  <si>
    <t>As per the given data, formulas for:</t>
  </si>
  <si>
    <t xml:space="preserve">Mean = </t>
  </si>
  <si>
    <t xml:space="preserve">Variance = </t>
  </si>
  <si>
    <t xml:space="preserve">Standard Deviation = </t>
  </si>
  <si>
    <t>Variance</t>
  </si>
  <si>
    <t>PERT / ADM diagram:</t>
  </si>
  <si>
    <t>As per the graph drawn on the side, the data follows normal distribution.
It can also be concluded that most of the responses (56%) had the score between 1-3</t>
  </si>
  <si>
    <t>Answer</t>
  </si>
  <si>
    <t>What is the total length of the analytics project descripted in the table?</t>
  </si>
  <si>
    <t>The total length of the analytics project is the sum of the expected duration which is also the mean:</t>
  </si>
  <si>
    <t>Total</t>
  </si>
  <si>
    <t>1.</t>
  </si>
  <si>
    <t xml:space="preserve"> What is the critical path in this project?</t>
  </si>
  <si>
    <t xml:space="preserve"> What is the probability that the project is ready less than 45 days?</t>
  </si>
  <si>
    <t xml:space="preserve"> What is the probability that the project is ready more than 50 days?</t>
  </si>
  <si>
    <t xml:space="preserve"> What is the probability that length of the first task is 4-8 days?</t>
  </si>
  <si>
    <t xml:space="preserve"> Estimate the analytics project completion date with 95% confidence</t>
  </si>
  <si>
    <t>2.</t>
  </si>
  <si>
    <t>3.</t>
  </si>
  <si>
    <t>4.</t>
  </si>
  <si>
    <t>5.</t>
  </si>
  <si>
    <t>6.</t>
  </si>
  <si>
    <t>Answer the following questions:</t>
  </si>
  <si>
    <t>A -&gt; B -&gt; C -&gt; D -&gt; E -&gt; F</t>
  </si>
  <si>
    <t>SL</t>
  </si>
  <si>
    <t>Dur</t>
  </si>
  <si>
    <t>ID</t>
  </si>
  <si>
    <t>Legend</t>
  </si>
  <si>
    <t>To calculate the probability, we shall use the Z score formula. Here we know μ = 47 and σ = 2.6</t>
  </si>
  <si>
    <r>
      <t>t</t>
    </r>
    <r>
      <rPr>
        <b/>
        <vertAlign val="subscript"/>
        <sz val="12"/>
        <color theme="1"/>
        <rFont val="Calibri"/>
        <family val="2"/>
        <scheme val="minor"/>
      </rPr>
      <t>o</t>
    </r>
  </si>
  <si>
    <r>
      <t>t</t>
    </r>
    <r>
      <rPr>
        <b/>
        <vertAlign val="subscript"/>
        <sz val="12"/>
        <color theme="1"/>
        <rFont val="Calibri"/>
        <family val="2"/>
        <scheme val="minor"/>
      </rPr>
      <t>m</t>
    </r>
  </si>
  <si>
    <r>
      <t>t</t>
    </r>
    <r>
      <rPr>
        <b/>
        <vertAlign val="subscript"/>
        <sz val="12"/>
        <color theme="1"/>
        <rFont val="Calibri"/>
        <family val="2"/>
        <scheme val="minor"/>
      </rPr>
      <t>p</t>
    </r>
  </si>
  <si>
    <r>
      <t xml:space="preserve">Mean
</t>
    </r>
    <r>
      <rPr>
        <b/>
        <sz val="12"/>
        <color theme="1"/>
        <rFont val="Calibri"/>
        <family val="2"/>
      </rPr>
      <t>μ</t>
    </r>
  </si>
  <si>
    <r>
      <t xml:space="preserve">Standard deviation
</t>
    </r>
    <r>
      <rPr>
        <b/>
        <sz val="12"/>
        <color theme="1"/>
        <rFont val="Calibri"/>
        <family val="2"/>
      </rPr>
      <t>σ</t>
    </r>
  </si>
  <si>
    <t>Using the Z-score formula again:</t>
  </si>
  <si>
    <t>Here the value of -0.846 was taken from Z-table</t>
  </si>
  <si>
    <t>Here the value of 1.076 was taken from Z-table</t>
  </si>
  <si>
    <t>This is the probability that the project will be ready in less than 50 days</t>
  </si>
  <si>
    <t>To calculate probability that it will be completed in more than 50 days:</t>
  </si>
  <si>
    <r>
      <t xml:space="preserve">1 - 85.77% = 1 - 0.8577 = 0.1423 = </t>
    </r>
    <r>
      <rPr>
        <b/>
        <sz val="12"/>
        <color theme="1"/>
        <rFont val="Calibri"/>
        <family val="2"/>
        <scheme val="minor"/>
      </rPr>
      <t>14.23%</t>
    </r>
  </si>
  <si>
    <r>
      <t xml:space="preserve">It seems unlikely that the project will be completed in less than 45 days as the probability is only </t>
    </r>
    <r>
      <rPr>
        <b/>
        <sz val="12"/>
        <color theme="1"/>
        <rFont val="Calibri"/>
        <family val="2"/>
        <scheme val="minor"/>
      </rPr>
      <t>20%</t>
    </r>
  </si>
  <si>
    <t>In this case as well, it seems unlikely that the project will be completed in more than 50 days</t>
  </si>
  <si>
    <r>
      <t>E[X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] - (E[X])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</si>
  <si>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E[X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]</t>
    </r>
  </si>
  <si>
    <r>
      <t xml:space="preserve">mean = </t>
    </r>
    <r>
      <rPr>
        <b/>
        <sz val="12"/>
        <color theme="1"/>
        <rFont val="Calibri"/>
        <family val="2"/>
        <scheme val="minor"/>
      </rPr>
      <t>2.94</t>
    </r>
  </si>
  <si>
    <r>
      <t xml:space="preserve">Variance = </t>
    </r>
    <r>
      <rPr>
        <b/>
        <sz val="12"/>
        <color theme="1"/>
        <rFont val="Calibri"/>
        <family val="2"/>
        <scheme val="minor"/>
      </rPr>
      <t>1.62</t>
    </r>
  </si>
  <si>
    <r>
      <t xml:space="preserve">Standard Deviation = </t>
    </r>
    <r>
      <rPr>
        <sz val="12"/>
        <color theme="1"/>
        <rFont val="Calibri"/>
        <family val="2"/>
      </rPr>
      <t>√(Variance)</t>
    </r>
  </si>
  <si>
    <r>
      <t xml:space="preserve">= √(1.62) = </t>
    </r>
    <r>
      <rPr>
        <b/>
        <sz val="12"/>
        <color theme="1"/>
        <rFont val="Calibri"/>
        <family val="2"/>
        <scheme val="minor"/>
      </rPr>
      <t>1.27</t>
    </r>
  </si>
  <si>
    <t>0.16 + 0.44 + 0.84 + 0.8 + 0.7 = 2.94</t>
  </si>
  <si>
    <t>Here, we know for first task, μ = 6.3 and σ = 1</t>
  </si>
  <si>
    <r>
      <t>Calculating first for Z</t>
    </r>
    <r>
      <rPr>
        <vertAlign val="superscript"/>
        <sz val="12"/>
        <color theme="1"/>
        <rFont val="Calibri"/>
        <family val="2"/>
        <scheme val="minor"/>
      </rPr>
      <t>4</t>
    </r>
  </si>
  <si>
    <r>
      <t>Calculating first for Z</t>
    </r>
    <r>
      <rPr>
        <vertAlign val="superscript"/>
        <sz val="12"/>
        <color theme="1"/>
        <rFont val="Calibri"/>
        <family val="2"/>
        <scheme val="minor"/>
      </rPr>
      <t>8</t>
    </r>
  </si>
  <si>
    <r>
      <t>Z = 1 - Z</t>
    </r>
    <r>
      <rPr>
        <vertAlign val="super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-  Z</t>
    </r>
    <r>
      <rPr>
        <vertAlign val="superscript"/>
        <sz val="12"/>
        <color theme="1"/>
        <rFont val="Calibri"/>
        <family val="2"/>
        <scheme val="minor"/>
      </rPr>
      <t>8</t>
    </r>
  </si>
  <si>
    <r>
      <t xml:space="preserve">1 - 1.07% - 0.84% = 0.9809 = </t>
    </r>
    <r>
      <rPr>
        <b/>
        <sz val="12"/>
        <color theme="1"/>
        <rFont val="Calibri"/>
        <family val="2"/>
        <scheme val="minor"/>
      </rPr>
      <t>98.09%</t>
    </r>
  </si>
  <si>
    <r>
      <t>Since the pessimistic time (t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) of the first activity is 10 days which is more than both 4 and 8 days, and the activity is on critical path, it seems unlikely that it deviates from the mean duration to a large extent</t>
    </r>
  </si>
  <si>
    <t>Z value from the Z-table with 95% level confidence = 0.9505 = 1.65</t>
  </si>
  <si>
    <t>Here we know μ = 47 and σ = 2.6</t>
  </si>
  <si>
    <t>Task: 3</t>
  </si>
  <si>
    <t>Project #</t>
  </si>
  <si>
    <t>Level of quality
(# of Sigma's</t>
  </si>
  <si>
    <t>Project Manager skills
(on a scale 1 to 10; 10 being the best)</t>
  </si>
  <si>
    <t>Project Manager Skill Level - 6</t>
  </si>
  <si>
    <t>Quality implemented - 6 Sigma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</si>
  <si>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</si>
  <si>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</si>
  <si>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</si>
  <si>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</si>
  <si>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</si>
  <si>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</si>
  <si>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</si>
  <si>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</si>
  <si>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</si>
  <si>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</si>
  <si>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</si>
  <si>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</si>
  <si>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</si>
  <si>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</si>
  <si>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</si>
  <si>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</si>
  <si>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</si>
  <si>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</si>
  <si>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</si>
  <si>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</si>
  <si>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</si>
  <si>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</si>
  <si>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</si>
  <si>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</si>
  <si>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</si>
  <si>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</si>
  <si>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</si>
  <si>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</si>
  <si>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Below is the output when conducting a Regression analysis in excel:</t>
  </si>
  <si>
    <t>Let Project manager skill level be denoted by PS</t>
  </si>
  <si>
    <t>Let Level of quality implemented be denoted by QL</t>
  </si>
  <si>
    <t>Let project outcome be denoted by y</t>
  </si>
  <si>
    <t>For a Project Manager with skill level 6, PS = 6</t>
  </si>
  <si>
    <t>For quality being implemented 6, QL = 6</t>
  </si>
  <si>
    <t>y = -0.65 + 0.10*6 + 0.16*6</t>
  </si>
  <si>
    <t>y = -0.65 + 0.10 * PS + 0.16 * QL</t>
  </si>
  <si>
    <t>y = 0.91</t>
  </si>
  <si>
    <t>y = 1</t>
  </si>
  <si>
    <t>The outcome of the project is predicted to be successful</t>
  </si>
  <si>
    <t>It should be noted that the correlation between the outcome of the project and skills of the project manager and quality level implemented is not that strong</t>
  </si>
  <si>
    <t>As evidenced by the Mutiple R value = 0.68, there is only 68% correlation between the dependent variable (project outcome) and independent variables (project manager skills and quality level implemented)</t>
  </si>
  <si>
    <t>Project Manager skills</t>
  </si>
  <si>
    <t>Outcome</t>
  </si>
  <si>
    <t>Level of quality</t>
  </si>
  <si>
    <t>Predicted Outcome</t>
  </si>
  <si>
    <t>From this the linear equation that we get for the Regression Analysis Outcome:</t>
  </si>
  <si>
    <t>Since the slack on all the activities is 0, all the activities are on critical path. Therefore the critical path of the project is:</t>
  </si>
  <si>
    <t>As shown by the Adjusted R Square value = 0.31. Only 31% of the values fit this model given there are 2 independent variables</t>
  </si>
  <si>
    <r>
      <t xml:space="preserve">6.33 + 9.83 + 4 + 15.67 + 5.33 + 6 = </t>
    </r>
    <r>
      <rPr>
        <b/>
        <sz val="12"/>
        <color theme="1"/>
        <rFont val="Calibri"/>
        <family val="2"/>
        <scheme val="minor"/>
      </rPr>
      <t>47.2</t>
    </r>
  </si>
  <si>
    <t>ES - Early Start</t>
  </si>
  <si>
    <t>EF - Early Finish</t>
  </si>
  <si>
    <t>LS - Late Start</t>
  </si>
  <si>
    <t>LF - Late Finish</t>
  </si>
  <si>
    <t>SL - Slack /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</si>
</sst>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3" xfId="0" applyFont="1" applyBorder="1"/>
    <xf numFmtId="164" fontId="2" fillId="0" borderId="3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3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2" xfId="0" applyBorder="1"/>
    <xf numFmtId="0" fontId="11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1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- 1'!$C$17</c:f>
              <c:strCache>
                <c:ptCount val="1"/>
                <c:pt idx="0">
                  <c:v>Frequency,f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50000"/>
                    <a:shade val="30000"/>
                    <a:satMod val="115000"/>
                  </a:schemeClr>
                </a:gs>
                <a:gs pos="50000">
                  <a:schemeClr val="accent6">
                    <a:lumMod val="50000"/>
                    <a:shade val="67500"/>
                    <a:satMod val="115000"/>
                  </a:schemeClr>
                </a:gs>
                <a:gs pos="100000">
                  <a:schemeClr val="accent6">
                    <a:lumMod val="50000"/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'Task - 1'!$B$18:$B$22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'Task - 1'!$C$18:$C$22</c:f>
              <c:numCache>
                <c:formatCode>General</c:formatCode>
                <c:ptCount val="5"/>
                <c:pt idx="0">
                  <c:v>16</c:v>
                </c:pt>
                <c:pt idx="1">
                  <c:v>22</c:v>
                </c:pt>
                <c:pt idx="2">
                  <c:v>28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6-4DA9-991F-28B2F22F9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714735"/>
        <c:axId val="1582071631"/>
      </c:barChart>
      <c:catAx>
        <c:axId val="1745714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82071631"/>
        <c:crosses val="autoZero"/>
        <c:auto val="1"/>
        <c:lblAlgn val="ctr"/>
        <c:lblOffset val="100"/>
        <c:noMultiLvlLbl val="0"/>
      </c:catAx>
      <c:valAx>
        <c:axId val="15820716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74571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Project Manager skills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'Task - 3'!$D$5:$D$14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'Regression Output'!$C$26:$C$35</c:f>
              <c:numCache>
                <c:formatCode>General</c:formatCode>
                <c:ptCount val="10"/>
                <c:pt idx="0">
                  <c:v>-8.0148262250890556E-2</c:v>
                </c:pt>
                <c:pt idx="1">
                  <c:v>-0.10854914797342829</c:v>
                </c:pt>
                <c:pt idx="2">
                  <c:v>4.1157215750457166E-2</c:v>
                </c:pt>
                <c:pt idx="3">
                  <c:v>-0.20357177240781743</c:v>
                </c:pt>
                <c:pt idx="4">
                  <c:v>0.51136035428901505</c:v>
                </c:pt>
                <c:pt idx="5">
                  <c:v>-0.4602387599884471</c:v>
                </c:pt>
                <c:pt idx="6">
                  <c:v>-0.14888803311832111</c:v>
                </c:pt>
                <c:pt idx="7">
                  <c:v>-0.48372966207759699</c:v>
                </c:pt>
                <c:pt idx="8">
                  <c:v>0.70140560315779343</c:v>
                </c:pt>
                <c:pt idx="9">
                  <c:v>0.23120246461923555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F-429B-BFDB-1DD1DFEA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1903"/>
        <c:axId val="1933774383"/>
      </c:scatterChart>
      <c:valAx>
        <c:axId val="175776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Project Manager skills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774383"/>
        <c:crosses val="autoZero"/>
        <c:crossBetween val="midCat"/>
      </c:valAx>
      <c:valAx>
        <c:axId val="1933774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7761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of quality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'Task - 3'!$E$5:$E$14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</c:numCache>
            </c:numRef>
          </c:xVal>
          <c:yVal>
            <c:numRef>
              <c:f>'Regression Output'!$C$26:$C$35</c:f>
              <c:numCache>
                <c:formatCode>General</c:formatCode>
                <c:ptCount val="10"/>
                <c:pt idx="0">
                  <c:v>-8.0148262250890556E-2</c:v>
                </c:pt>
                <c:pt idx="1">
                  <c:v>-0.10854914797342829</c:v>
                </c:pt>
                <c:pt idx="2">
                  <c:v>4.1157215750457166E-2</c:v>
                </c:pt>
                <c:pt idx="3">
                  <c:v>-0.20357177240781743</c:v>
                </c:pt>
                <c:pt idx="4">
                  <c:v>0.51136035428901505</c:v>
                </c:pt>
                <c:pt idx="5">
                  <c:v>-0.4602387599884471</c:v>
                </c:pt>
                <c:pt idx="6">
                  <c:v>-0.14888803311832111</c:v>
                </c:pt>
                <c:pt idx="7">
                  <c:v>-0.48372966207759699</c:v>
                </c:pt>
                <c:pt idx="8">
                  <c:v>0.70140560315779343</c:v>
                </c:pt>
                <c:pt idx="9">
                  <c:v>0.23120246461923555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36-4650-970A-D760A15DF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59503"/>
        <c:axId val="1594551535"/>
      </c:scatterChart>
      <c:valAx>
        <c:axId val="175775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 of 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4551535"/>
        <c:crosses val="autoZero"/>
        <c:crossBetween val="midCat"/>
      </c:valAx>
      <c:valAx>
        <c:axId val="1594551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7759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Project Manager skills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Outcome</c:v>
          </c:tx>
          <c:spPr>
            <a:ln w="19050">
              <a:noFill/>
            </a:ln>
          </c:spPr>
          <c:xVal>
            <c:numRef>
              <c:f>'Task - 3'!$D$5:$D$14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'Task - 3'!$C$5:$C$14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4B-4B91-97E0-122F2BBBBED0}"/>
            </c:ext>
          </c:extLst>
        </c:ser>
        <c:ser>
          <c:idx val="1"/>
          <c:order val="1"/>
          <c:tx>
            <c:v>Predicted Outcome</c:v>
          </c:tx>
          <c:spPr>
            <a:ln w="19050">
              <a:noFill/>
            </a:ln>
          </c:spPr>
          <c:xVal>
            <c:numRef>
              <c:f>'Task - 3'!$D$5:$D$14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</c:numCache>
            </c:numRef>
          </c:xVal>
          <c:yVal>
            <c:numRef>
              <c:f>'Regression Output'!$B$26:$B$35</c:f>
              <c:numCache>
                <c:formatCode>General</c:formatCode>
                <c:ptCount val="10"/>
                <c:pt idx="0">
                  <c:v>8.0148262250890556E-2</c:v>
                </c:pt>
                <c:pt idx="1">
                  <c:v>0.10854914797342829</c:v>
                </c:pt>
                <c:pt idx="2">
                  <c:v>0.95884278424954283</c:v>
                </c:pt>
                <c:pt idx="3">
                  <c:v>0.20357177240781743</c:v>
                </c:pt>
                <c:pt idx="4">
                  <c:v>0.48863964571098495</c:v>
                </c:pt>
                <c:pt idx="5">
                  <c:v>0.4602387599884471</c:v>
                </c:pt>
                <c:pt idx="6">
                  <c:v>1.1488880331183211</c:v>
                </c:pt>
                <c:pt idx="7">
                  <c:v>0.48372966207759699</c:v>
                </c:pt>
                <c:pt idx="8">
                  <c:v>0.29859439684220657</c:v>
                </c:pt>
                <c:pt idx="9">
                  <c:v>0.76879753538076445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4B-4B91-97E0-122F2BBB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58543"/>
        <c:axId val="1838526943"/>
      </c:scatterChart>
      <c:valAx>
        <c:axId val="175775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Project Manager skills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526943"/>
        <c:crosses val="autoZero"/>
        <c:crossBetween val="midCat"/>
      </c:valAx>
      <c:valAx>
        <c:axId val="1838526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Outcome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7758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Level of quality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Outcome</c:v>
          </c:tx>
          <c:spPr>
            <a:ln w="19050">
              <a:noFill/>
            </a:ln>
          </c:spPr>
          <c:xVal>
            <c:numRef>
              <c:f>'Task - 3'!$E$5:$E$14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</c:numCache>
            </c:numRef>
          </c:xVal>
          <c:yVal>
            <c:numRef>
              <c:f>'Task - 3'!$C$5:$C$14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FC-4994-AFF5-DC470DC8B9E9}"/>
            </c:ext>
          </c:extLst>
        </c:ser>
        <c:ser>
          <c:idx val="1"/>
          <c:order val="1"/>
          <c:tx>
            <c:v>Predicted Outcome</c:v>
          </c:tx>
          <c:spPr>
            <a:ln w="19050">
              <a:noFill/>
            </a:ln>
          </c:spPr>
          <c:xVal>
            <c:numRef>
              <c:f>'Task - 3'!$E$5:$E$14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</c:numCache>
            </c:numRef>
          </c:xVal>
          <c:yVal>
            <c:numRef>
              <c:f>'Regression Output'!$B$26:$B$35</c:f>
              <c:numCache>
                <c:formatCode>General</c:formatCode>
                <c:ptCount val="10"/>
                <c:pt idx="0">
                  <c:v>8.0148262250890556E-2</c:v>
                </c:pt>
                <c:pt idx="1">
                  <c:v>0.10854914797342829</c:v>
                </c:pt>
                <c:pt idx="2">
                  <c:v>0.95884278424954283</c:v>
                </c:pt>
                <c:pt idx="3">
                  <c:v>0.20357177240781743</c:v>
                </c:pt>
                <c:pt idx="4">
                  <c:v>0.48863964571098495</c:v>
                </c:pt>
                <c:pt idx="5">
                  <c:v>0.4602387599884471</c:v>
                </c:pt>
                <c:pt idx="6">
                  <c:v>1.1488880331183211</c:v>
                </c:pt>
                <c:pt idx="7">
                  <c:v>0.48372966207759699</c:v>
                </c:pt>
                <c:pt idx="8">
                  <c:v>0.29859439684220657</c:v>
                </c:pt>
                <c:pt idx="9">
                  <c:v>0.76879753538076445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FC-4994-AFF5-DC470DC8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59503"/>
        <c:axId val="1838526447"/>
      </c:scatterChart>
      <c:valAx>
        <c:axId val="175775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Level of quality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526447"/>
        <c:crosses val="autoZero"/>
        <c:crossBetween val="midCat"/>
      </c:valAx>
      <c:valAx>
        <c:axId val="1838526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Outcome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7759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Output'!$F$26:$F$35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'Regression Output'!$G$26:$G$35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9-43D6-BAD6-46B362F4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208575"/>
        <c:axId val="1838528431"/>
      </c:scatterChart>
      <c:valAx>
        <c:axId val="168420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528431"/>
        <c:crosses val="autoZero"/>
        <c:crossBetween val="midCat"/>
      </c:valAx>
      <c:valAx>
        <c:axId val="1838528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Outcome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208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image" Target="../media/image2.png"/><Relationship Id="rId4" Type="http://schemas.openxmlformats.org/officeDocument/2006/relationships/customXml" Target="../ink/ink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5</xdr:row>
      <xdr:rowOff>0</xdr:rowOff>
    </xdr:from>
    <xdr:ext cx="892232" cy="521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427494-E70C-702B-4B80-DE48FE35CC24}"/>
                </a:ext>
              </a:extLst>
            </xdr:cNvPr>
            <xdr:cNvSpPr txBox="1"/>
          </xdr:nvSpPr>
          <xdr:spPr>
            <a:xfrm>
              <a:off x="2695575" y="490537"/>
              <a:ext cx="892232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IN" sz="14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nary>
                    <m:r>
                      <a:rPr lang="en-IN" sz="14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𝑝</m:t>
                    </m:r>
                    <m:d>
                      <m:d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427494-E70C-702B-4B80-DE48FE35CC24}"/>
                </a:ext>
              </a:extLst>
            </xdr:cNvPr>
            <xdr:cNvSpPr txBox="1"/>
          </xdr:nvSpPr>
          <xdr:spPr>
            <a:xfrm>
              <a:off x="2695575" y="490537"/>
              <a:ext cx="892232" cy="521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400" i="0">
                  <a:latin typeface="Cambria Math" panose="02040503050406030204" pitchFamily="18" charset="0"/>
                </a:rPr>
                <a:t>∑128▒𝑥⋅𝑝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𝑥)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3</xdr:col>
      <xdr:colOff>171450</xdr:colOff>
      <xdr:row>6</xdr:row>
      <xdr:rowOff>109537</xdr:rowOff>
    </xdr:from>
    <xdr:ext cx="2157770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6ABC286-323A-DC46-5430-929AF18242C5}"/>
                </a:ext>
              </a:extLst>
            </xdr:cNvPr>
            <xdr:cNvSpPr txBox="1"/>
          </xdr:nvSpPr>
          <xdr:spPr>
            <a:xfrm>
              <a:off x="2362200" y="928687"/>
              <a:ext cx="2157770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>
                        <a:latin typeface="Cambria Math" panose="02040503050406030204" pitchFamily="18" charset="0"/>
                      </a:rPr>
                      <m:t>1</m:t>
                    </m:r>
                    <m:r>
                      <a:rPr lang="en-IN" sz="1400" i="0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𝑝</m:t>
                    </m:r>
                    <m:d>
                      <m:d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IN" sz="1400" i="0">
                        <a:latin typeface="Cambria Math" panose="02040503050406030204" pitchFamily="18" charset="0"/>
                      </a:rPr>
                      <m:t>=1⋅</m:t>
                    </m:r>
                    <m:d>
                      <m:d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400" i="0">
                                <a:latin typeface="Cambria Math" panose="02040503050406030204" pitchFamily="18" charset="0"/>
                              </a:rPr>
                              <m:t>16</m:t>
                            </m:r>
                          </m:num>
                          <m:den>
                            <m:r>
                              <a:rPr lang="en-IN" sz="1400" i="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</m:e>
                    </m:d>
                    <m:r>
                      <a:rPr lang="en-IN" sz="1400" i="0">
                        <a:latin typeface="Cambria Math" panose="02040503050406030204" pitchFamily="18" charset="0"/>
                      </a:rPr>
                      <m:t>=0.16</m:t>
                    </m:r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6ABC286-323A-DC46-5430-929AF18242C5}"/>
                </a:ext>
              </a:extLst>
            </xdr:cNvPr>
            <xdr:cNvSpPr txBox="1"/>
          </xdr:nvSpPr>
          <xdr:spPr>
            <a:xfrm>
              <a:off x="2362200" y="928687"/>
              <a:ext cx="2157770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400" i="0">
                  <a:latin typeface="Cambria Math" panose="02040503050406030204" pitchFamily="18" charset="0"/>
                </a:rPr>
                <a:t>1⋅𝑝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1)=1⋅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16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400" i="0">
                  <a:latin typeface="Cambria Math" panose="02040503050406030204" pitchFamily="18" charset="0"/>
                </a:rPr>
                <a:t>100)=0.16</a:t>
              </a:r>
              <a:endParaRPr lang="en-IN" sz="1400"/>
            </a:p>
          </xdr:txBody>
        </xdr:sp>
      </mc:Fallback>
    </mc:AlternateContent>
    <xdr:clientData/>
  </xdr:oneCellAnchor>
  <xdr:twoCellAnchor>
    <xdr:from>
      <xdr:col>7</xdr:col>
      <xdr:colOff>5715</xdr:colOff>
      <xdr:row>28</xdr:row>
      <xdr:rowOff>181926</xdr:rowOff>
    </xdr:from>
    <xdr:to>
      <xdr:col>18</xdr:col>
      <xdr:colOff>91440</xdr:colOff>
      <xdr:row>45</xdr:row>
      <xdr:rowOff>45719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BC16D-9577-CCF5-22A5-094A08A74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185737</xdr:colOff>
      <xdr:row>4</xdr:row>
      <xdr:rowOff>52387</xdr:rowOff>
    </xdr:from>
    <xdr:ext cx="848246" cy="3216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1AC2D519-5A99-EFFC-4BD6-525A5FC51C03}"/>
                </a:ext>
              </a:extLst>
            </xdr:cNvPr>
            <xdr:cNvSpPr txBox="1"/>
          </xdr:nvSpPr>
          <xdr:spPr>
            <a:xfrm>
              <a:off x="1404937" y="623887"/>
              <a:ext cx="848246" cy="321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+4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1AC2D519-5A99-EFFC-4BD6-525A5FC51C03}"/>
                </a:ext>
              </a:extLst>
            </xdr:cNvPr>
            <xdr:cNvSpPr txBox="1"/>
          </xdr:nvSpPr>
          <xdr:spPr>
            <a:xfrm>
              <a:off x="1404937" y="623887"/>
              <a:ext cx="848246" cy="321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latin typeface="Cambria Math" panose="02040503050406030204" pitchFamily="18" charset="0"/>
                </a:rPr>
                <a:t>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0+4𝑡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𝑚+𝑡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𝑝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i="0">
                  <a:latin typeface="Cambria Math" panose="02040503050406030204" pitchFamily="18" charset="0"/>
                </a:rPr>
                <a:t>6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</xdr:col>
      <xdr:colOff>234240</xdr:colOff>
      <xdr:row>4</xdr:row>
      <xdr:rowOff>105660</xdr:rowOff>
    </xdr:from>
    <xdr:to>
      <xdr:col>1</xdr:col>
      <xdr:colOff>238200</xdr:colOff>
      <xdr:row>4</xdr:row>
      <xdr:rowOff>107100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2CEDB528-F0AF-E8D3-FFF1-A592E6FC34B4}"/>
                </a:ext>
              </a:extLst>
            </xdr14:cNvPr>
            <xdr14:cNvContentPartPr/>
          </xdr14:nvContentPartPr>
          <xdr14:nvPr macro=""/>
          <xdr14:xfrm>
            <a:off x="843840" y="677160"/>
            <a:ext cx="3960" cy="14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2CEDB528-F0AF-E8D3-FFF1-A592E6FC34B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4840" y="668520"/>
              <a:ext cx="2160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272760</xdr:colOff>
      <xdr:row>4</xdr:row>
      <xdr:rowOff>142740</xdr:rowOff>
    </xdr:from>
    <xdr:to>
      <xdr:col>1</xdr:col>
      <xdr:colOff>273120</xdr:colOff>
      <xdr:row>4</xdr:row>
      <xdr:rowOff>143100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70193A8D-B299-25A0-A80A-947F6BD3C224}"/>
                </a:ext>
              </a:extLst>
            </xdr14:cNvPr>
            <xdr14:cNvContentPartPr/>
          </xdr14:nvContentPartPr>
          <xdr14:nvPr macro=""/>
          <xdr14:xfrm>
            <a:off x="882360" y="714240"/>
            <a:ext cx="360" cy="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70193A8D-B299-25A0-A80A-947F6BD3C2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73360" y="70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574215</xdr:colOff>
      <xdr:row>4</xdr:row>
      <xdr:rowOff>138420</xdr:rowOff>
    </xdr:from>
    <xdr:to>
      <xdr:col>4</xdr:col>
      <xdr:colOff>577095</xdr:colOff>
      <xdr:row>4</xdr:row>
      <xdr:rowOff>140940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54BE7EBE-B190-79A7-C479-78F0159D5E7F}"/>
                </a:ext>
              </a:extLst>
            </xdr14:cNvPr>
            <xdr14:cNvContentPartPr/>
          </xdr14:nvContentPartPr>
          <xdr14:nvPr macro=""/>
          <xdr14:xfrm>
            <a:off x="3898440" y="709920"/>
            <a:ext cx="2880" cy="2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54BE7EBE-B190-79A7-C479-78F0159D5E7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892320" y="703800"/>
              <a:ext cx="15120" cy="1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321375</xdr:colOff>
      <xdr:row>4</xdr:row>
      <xdr:rowOff>100260</xdr:rowOff>
    </xdr:from>
    <xdr:to>
      <xdr:col>5</xdr:col>
      <xdr:colOff>322815</xdr:colOff>
      <xdr:row>4</xdr:row>
      <xdr:rowOff>102780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7C93886-3F65-D685-654A-C631DC4728CE}"/>
                </a:ext>
              </a:extLst>
            </xdr14:cNvPr>
            <xdr14:cNvContentPartPr/>
          </xdr14:nvContentPartPr>
          <xdr14:nvPr macro=""/>
          <xdr14:xfrm>
            <a:off x="4255200" y="671760"/>
            <a:ext cx="1440" cy="252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7C93886-3F65-D685-654A-C631DC4728C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49080" y="665640"/>
              <a:ext cx="13680" cy="14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585787</xdr:colOff>
      <xdr:row>5</xdr:row>
      <xdr:rowOff>9525</xdr:rowOff>
    </xdr:from>
    <xdr:ext cx="900113" cy="3470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D5EA6249-5DA6-A726-E294-1A57DA9BA297}"/>
                </a:ext>
              </a:extLst>
            </xdr:cNvPr>
            <xdr:cNvSpPr txBox="1"/>
          </xdr:nvSpPr>
          <xdr:spPr>
            <a:xfrm>
              <a:off x="1195387" y="923925"/>
              <a:ext cx="900113" cy="3470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IN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IN" sz="1100" i="0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IN" sz="1100" i="0">
                                    <a:latin typeface="Cambria Math" panose="02040503050406030204" pitchFamily="18" charset="0"/>
                                  </a:rPr>
                                  <m:t>6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D5EA6249-5DA6-A726-E294-1A57DA9BA297}"/>
                </a:ext>
              </a:extLst>
            </xdr:cNvPr>
            <xdr:cNvSpPr txBox="1"/>
          </xdr:nvSpPr>
          <xdr:spPr>
            <a:xfrm>
              <a:off x="1195387" y="923925"/>
              <a:ext cx="900113" cy="3470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</a:t>
              </a:r>
              <a:r>
                <a:rPr lang="en-IN" sz="1100" i="0">
                  <a:latin typeface="Cambria Math" panose="02040503050406030204" pitchFamily="18" charset="0"/>
                </a:rPr>
                <a:t>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𝑝−𝑡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i="0">
                  <a:latin typeface="Cambria Math" panose="02040503050406030204" pitchFamily="18" charset="0"/>
                </a:rPr>
                <a:t>6)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i="0">
                  <a:latin typeface="Cambria Math" panose="02040503050406030204" pitchFamily="18" charset="0"/>
                </a:rPr>
                <a:t>2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12</xdr:col>
      <xdr:colOff>577215</xdr:colOff>
      <xdr:row>9</xdr:row>
      <xdr:rowOff>74640</xdr:rowOff>
    </xdr:from>
    <xdr:to>
      <xdr:col>12</xdr:col>
      <xdr:colOff>578655</xdr:colOff>
      <xdr:row>9</xdr:row>
      <xdr:rowOff>84000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65EAAD17-22D7-C7CC-0417-37A70D990BB6}"/>
                </a:ext>
              </a:extLst>
            </xdr14:cNvPr>
            <xdr14:cNvContentPartPr/>
          </xdr14:nvContentPartPr>
          <xdr14:nvPr macro=""/>
          <xdr14:xfrm>
            <a:off x="8778240" y="3122640"/>
            <a:ext cx="1440" cy="93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65EAAD17-22D7-C7CC-0417-37A70D990BB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772120" y="3116520"/>
              <a:ext cx="13680" cy="216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738187</xdr:colOff>
      <xdr:row>6</xdr:row>
      <xdr:rowOff>80962</xdr:rowOff>
    </xdr:from>
    <xdr:ext cx="447430" cy="305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A34B461E-F425-3D00-89DA-A6B7D39FE782}"/>
                </a:ext>
              </a:extLst>
            </xdr:cNvPr>
            <xdr:cNvSpPr txBox="1"/>
          </xdr:nvSpPr>
          <xdr:spPr>
            <a:xfrm>
              <a:off x="1957387" y="1385887"/>
              <a:ext cx="447430" cy="305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IN" sz="1100" i="0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n-IN" sz="1100" i="0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A34B461E-F425-3D00-89DA-A6B7D39FE782}"/>
                </a:ext>
              </a:extLst>
            </xdr:cNvPr>
            <xdr:cNvSpPr txBox="1"/>
          </xdr:nvSpPr>
          <xdr:spPr>
            <a:xfrm>
              <a:off x="1957387" y="1385887"/>
              <a:ext cx="447430" cy="3057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i="0">
                  <a:latin typeface="Cambria Math" panose="02040503050406030204" pitchFamily="18" charset="0"/>
                </a:rPr>
                <a:t>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𝑃−𝑡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0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i="0">
                  <a:latin typeface="Cambria Math" panose="02040503050406030204" pitchFamily="18" charset="0"/>
                </a:rPr>
                <a:t>6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3</xdr:col>
      <xdr:colOff>38100</xdr:colOff>
      <xdr:row>19</xdr:row>
      <xdr:rowOff>171450</xdr:rowOff>
    </xdr:from>
    <xdr:to>
      <xdr:col>17</xdr:col>
      <xdr:colOff>228600</xdr:colOff>
      <xdr:row>23</xdr:row>
      <xdr:rowOff>180976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31F08A6A-F00C-4E6A-4CC2-103967C68295}"/>
            </a:ext>
          </a:extLst>
        </xdr:cNvPr>
        <xdr:cNvGrpSpPr/>
      </xdr:nvGrpSpPr>
      <xdr:grpSpPr>
        <a:xfrm>
          <a:off x="2720340" y="4956810"/>
          <a:ext cx="9212580" cy="741046"/>
          <a:chOff x="2676525" y="4953000"/>
          <a:chExt cx="8905875" cy="771526"/>
        </a:xfrm>
      </xdr:grpSpPr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17D91755-E1F2-AF16-FFBC-F11D75308939}"/>
              </a:ext>
            </a:extLst>
          </xdr:cNvPr>
          <xdr:cNvCxnSpPr>
            <a:stCxn id="21" idx="6"/>
            <a:endCxn id="2" idx="2"/>
          </xdr:cNvCxnSpPr>
        </xdr:nvCxnSpPr>
        <xdr:spPr>
          <a:xfrm>
            <a:off x="3200400" y="5462589"/>
            <a:ext cx="954711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D0A65DB8-2A79-47CD-B555-CB2301286CEE}"/>
              </a:ext>
            </a:extLst>
          </xdr:cNvPr>
          <xdr:cNvCxnSpPr>
            <a:stCxn id="2" idx="6"/>
            <a:endCxn id="6" idx="2"/>
          </xdr:cNvCxnSpPr>
        </xdr:nvCxnSpPr>
        <xdr:spPr>
          <a:xfrm>
            <a:off x="4678986" y="5462589"/>
            <a:ext cx="819660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FCDEA8FC-001F-4B5C-A2B9-B9C419647BEE}"/>
              </a:ext>
            </a:extLst>
          </xdr:cNvPr>
          <xdr:cNvCxnSpPr>
            <a:stCxn id="6" idx="6"/>
            <a:endCxn id="9" idx="2"/>
          </xdr:cNvCxnSpPr>
        </xdr:nvCxnSpPr>
        <xdr:spPr>
          <a:xfrm>
            <a:off x="6022521" y="5462589"/>
            <a:ext cx="796698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B3825FC5-AECB-43B3-A7E6-EF4C5B6A78EB}"/>
              </a:ext>
            </a:extLst>
          </xdr:cNvPr>
          <xdr:cNvCxnSpPr>
            <a:stCxn id="9" idx="6"/>
            <a:endCxn id="12" idx="2"/>
          </xdr:cNvCxnSpPr>
        </xdr:nvCxnSpPr>
        <xdr:spPr>
          <a:xfrm>
            <a:off x="7343094" y="5462589"/>
            <a:ext cx="667430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CACE809E-B92A-4A0C-A19A-E13AF92EDA2D}"/>
              </a:ext>
            </a:extLst>
          </xdr:cNvPr>
          <xdr:cNvCxnSpPr>
            <a:stCxn id="12" idx="6"/>
            <a:endCxn id="15" idx="2"/>
          </xdr:cNvCxnSpPr>
        </xdr:nvCxnSpPr>
        <xdr:spPr>
          <a:xfrm>
            <a:off x="8534399" y="5462589"/>
            <a:ext cx="1011691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8D0AFE50-F2CA-4F05-AAE1-0B67CA0A38FE}"/>
              </a:ext>
            </a:extLst>
          </xdr:cNvPr>
          <xdr:cNvCxnSpPr>
            <a:stCxn id="15" idx="6"/>
            <a:endCxn id="18" idx="2"/>
          </xdr:cNvCxnSpPr>
        </xdr:nvCxnSpPr>
        <xdr:spPr>
          <a:xfrm>
            <a:off x="10069965" y="5462589"/>
            <a:ext cx="945698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3413F65F-C13F-A861-9A73-998B1767B4CB}"/>
              </a:ext>
            </a:extLst>
          </xdr:cNvPr>
          <xdr:cNvGrpSpPr/>
        </xdr:nvGrpSpPr>
        <xdr:grpSpPr>
          <a:xfrm>
            <a:off x="2676525" y="4953000"/>
            <a:ext cx="8905875" cy="771526"/>
            <a:chOff x="2676525" y="4953000"/>
            <a:chExt cx="8905875" cy="771526"/>
          </a:xfrm>
        </xdr:grpSpPr>
        <xdr:grpSp>
          <xdr:nvGrpSpPr>
            <xdr:cNvPr id="81" name="Group 80">
              <a:extLst>
                <a:ext uri="{FF2B5EF4-FFF2-40B4-BE49-F238E27FC236}">
                  <a16:creationId xmlns:a16="http://schemas.microsoft.com/office/drawing/2014/main" id="{6ACFAA5D-3990-5D84-0189-EABFE1DB28B1}"/>
                </a:ext>
              </a:extLst>
            </xdr:cNvPr>
            <xdr:cNvGrpSpPr/>
          </xdr:nvGrpSpPr>
          <xdr:grpSpPr>
            <a:xfrm>
              <a:off x="2676525" y="5019674"/>
              <a:ext cx="8905875" cy="704852"/>
              <a:chOff x="2266950" y="2047874"/>
              <a:chExt cx="8905875" cy="704852"/>
            </a:xfrm>
          </xdr:grpSpPr>
          <xdr:sp macro="" textlink="">
            <xdr:nvSpPr>
              <xdr:cNvPr id="61" name="TextBox 60">
                <a:extLst>
                  <a:ext uri="{FF2B5EF4-FFF2-40B4-BE49-F238E27FC236}">
                    <a16:creationId xmlns:a16="http://schemas.microsoft.com/office/drawing/2014/main" id="{4506B455-C478-E68F-F88D-78C0647DC23C}"/>
                  </a:ext>
                </a:extLst>
              </xdr:cNvPr>
              <xdr:cNvSpPr txBox="1"/>
            </xdr:nvSpPr>
            <xdr:spPr>
              <a:xfrm>
                <a:off x="9729786" y="2047875"/>
                <a:ext cx="742950" cy="2286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100"/>
                  <a:t>4 - 6 - 10</a:t>
                </a:r>
              </a:p>
            </xdr:txBody>
          </xdr:sp>
          <xdr:grpSp>
            <xdr:nvGrpSpPr>
              <xdr:cNvPr id="80" name="Group 79">
                <a:extLst>
                  <a:ext uri="{FF2B5EF4-FFF2-40B4-BE49-F238E27FC236}">
                    <a16:creationId xmlns:a16="http://schemas.microsoft.com/office/drawing/2014/main" id="{27D2C902-921C-4130-3978-99764C470188}"/>
                  </a:ext>
                </a:extLst>
              </xdr:cNvPr>
              <xdr:cNvGrpSpPr/>
            </xdr:nvGrpSpPr>
            <xdr:grpSpPr>
              <a:xfrm>
                <a:off x="2266950" y="2047874"/>
                <a:ext cx="8905875" cy="704852"/>
                <a:chOff x="2266950" y="2047874"/>
                <a:chExt cx="8905875" cy="704852"/>
              </a:xfrm>
            </xdr:grpSpPr>
            <xdr:grpSp>
              <xdr:nvGrpSpPr>
                <xdr:cNvPr id="4" name="Group 3">
                  <a:extLst>
                    <a:ext uri="{FF2B5EF4-FFF2-40B4-BE49-F238E27FC236}">
                      <a16:creationId xmlns:a16="http://schemas.microsoft.com/office/drawing/2014/main" id="{DC15E5A4-3C53-3DDC-B43D-4B2B1B6188AD}"/>
                    </a:ext>
                  </a:extLst>
                </xdr:cNvPr>
                <xdr:cNvGrpSpPr/>
              </xdr:nvGrpSpPr>
              <xdr:grpSpPr>
                <a:xfrm>
                  <a:off x="3745536" y="2228851"/>
                  <a:ext cx="523875" cy="523875"/>
                  <a:chOff x="1076325" y="1685925"/>
                  <a:chExt cx="523875" cy="523875"/>
                </a:xfrm>
              </xdr:grpSpPr>
              <xdr:sp macro="" textlink="">
                <xdr:nvSpPr>
                  <xdr:cNvPr id="2" name="Oval 1">
                    <a:extLst>
                      <a:ext uri="{FF2B5EF4-FFF2-40B4-BE49-F238E27FC236}">
                        <a16:creationId xmlns:a16="http://schemas.microsoft.com/office/drawing/2014/main" id="{A8AB5E7C-87AC-C8CB-0F2C-ACEDEB0BFBDF}"/>
                      </a:ext>
                    </a:extLst>
                  </xdr:cNvPr>
                  <xdr:cNvSpPr/>
                </xdr:nvSpPr>
                <xdr:spPr>
                  <a:xfrm>
                    <a:off x="1076325" y="1685925"/>
                    <a:ext cx="523875" cy="523875"/>
                  </a:xfrm>
                  <a:prstGeom prst="ellipse">
                    <a:avLst/>
                  </a:prstGeom>
                  <a:solidFill>
                    <a:schemeClr val="bg1"/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  <xdr:sp macro="" textlink="">
                <xdr:nvSpPr>
                  <xdr:cNvPr id="3" name="TextBox 2">
                    <a:extLst>
                      <a:ext uri="{FF2B5EF4-FFF2-40B4-BE49-F238E27FC236}">
                        <a16:creationId xmlns:a16="http://schemas.microsoft.com/office/drawing/2014/main" id="{57900786-09BD-B260-B63F-09B4E0E06373}"/>
                      </a:ext>
                    </a:extLst>
                  </xdr:cNvPr>
                  <xdr:cNvSpPr txBox="1"/>
                </xdr:nvSpPr>
                <xdr:spPr>
                  <a:xfrm>
                    <a:off x="1176337" y="1757362"/>
                    <a:ext cx="323850" cy="20955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IN" sz="1400"/>
                      <a:t>A</a:t>
                    </a:r>
                  </a:p>
                </xdr:txBody>
              </xdr:sp>
            </xdr:grpSp>
            <xdr:grpSp>
              <xdr:nvGrpSpPr>
                <xdr:cNvPr id="5" name="Group 4">
                  <a:extLst>
                    <a:ext uri="{FF2B5EF4-FFF2-40B4-BE49-F238E27FC236}">
                      <a16:creationId xmlns:a16="http://schemas.microsoft.com/office/drawing/2014/main" id="{196F109D-B6C5-2FDA-5306-3A52C3AA0BFB}"/>
                    </a:ext>
                  </a:extLst>
                </xdr:cNvPr>
                <xdr:cNvGrpSpPr/>
              </xdr:nvGrpSpPr>
              <xdr:grpSpPr>
                <a:xfrm>
                  <a:off x="5089071" y="2228851"/>
                  <a:ext cx="523875" cy="523875"/>
                  <a:chOff x="1076325" y="1685925"/>
                  <a:chExt cx="523875" cy="523875"/>
                </a:xfrm>
              </xdr:grpSpPr>
              <xdr:sp macro="" textlink="">
                <xdr:nvSpPr>
                  <xdr:cNvPr id="6" name="Oval 5">
                    <a:extLst>
                      <a:ext uri="{FF2B5EF4-FFF2-40B4-BE49-F238E27FC236}">
                        <a16:creationId xmlns:a16="http://schemas.microsoft.com/office/drawing/2014/main" id="{01D97370-5C66-DCAF-6FD4-89DB3178C7B1}"/>
                      </a:ext>
                    </a:extLst>
                  </xdr:cNvPr>
                  <xdr:cNvSpPr/>
                </xdr:nvSpPr>
                <xdr:spPr>
                  <a:xfrm>
                    <a:off x="1076325" y="1685925"/>
                    <a:ext cx="523875" cy="523875"/>
                  </a:xfrm>
                  <a:prstGeom prst="ellipse">
                    <a:avLst/>
                  </a:prstGeom>
                  <a:solidFill>
                    <a:schemeClr val="bg1"/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  <xdr:sp macro="" textlink="">
                <xdr:nvSpPr>
                  <xdr:cNvPr id="7" name="TextBox 6">
                    <a:extLst>
                      <a:ext uri="{FF2B5EF4-FFF2-40B4-BE49-F238E27FC236}">
                        <a16:creationId xmlns:a16="http://schemas.microsoft.com/office/drawing/2014/main" id="{44694512-0795-E511-4221-4F7C32CFFAAF}"/>
                      </a:ext>
                    </a:extLst>
                  </xdr:cNvPr>
                  <xdr:cNvSpPr txBox="1"/>
                </xdr:nvSpPr>
                <xdr:spPr>
                  <a:xfrm>
                    <a:off x="1176337" y="1766887"/>
                    <a:ext cx="323850" cy="20955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IN" sz="1400"/>
                      <a:t>B</a:t>
                    </a:r>
                  </a:p>
                </xdr:txBody>
              </xdr:sp>
            </xdr:grpSp>
            <xdr:grpSp>
              <xdr:nvGrpSpPr>
                <xdr:cNvPr id="8" name="Group 7">
                  <a:extLst>
                    <a:ext uri="{FF2B5EF4-FFF2-40B4-BE49-F238E27FC236}">
                      <a16:creationId xmlns:a16="http://schemas.microsoft.com/office/drawing/2014/main" id="{3DD43133-7369-6DB0-071A-FD1979CB714A}"/>
                    </a:ext>
                  </a:extLst>
                </xdr:cNvPr>
                <xdr:cNvGrpSpPr/>
              </xdr:nvGrpSpPr>
              <xdr:grpSpPr>
                <a:xfrm>
                  <a:off x="6409644" y="2228851"/>
                  <a:ext cx="523875" cy="523875"/>
                  <a:chOff x="1076325" y="1685925"/>
                  <a:chExt cx="523875" cy="523875"/>
                </a:xfrm>
              </xdr:grpSpPr>
              <xdr:sp macro="" textlink="">
                <xdr:nvSpPr>
                  <xdr:cNvPr id="9" name="Oval 8">
                    <a:extLst>
                      <a:ext uri="{FF2B5EF4-FFF2-40B4-BE49-F238E27FC236}">
                        <a16:creationId xmlns:a16="http://schemas.microsoft.com/office/drawing/2014/main" id="{567C02B3-51B2-1533-21A1-ED8187EEC9A9}"/>
                      </a:ext>
                    </a:extLst>
                  </xdr:cNvPr>
                  <xdr:cNvSpPr/>
                </xdr:nvSpPr>
                <xdr:spPr>
                  <a:xfrm>
                    <a:off x="1076325" y="1685925"/>
                    <a:ext cx="523875" cy="523875"/>
                  </a:xfrm>
                  <a:prstGeom prst="ellipse">
                    <a:avLst/>
                  </a:prstGeom>
                  <a:solidFill>
                    <a:schemeClr val="bg1"/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  <xdr:sp macro="" textlink="">
                <xdr:nvSpPr>
                  <xdr:cNvPr id="10" name="TextBox 9">
                    <a:extLst>
                      <a:ext uri="{FF2B5EF4-FFF2-40B4-BE49-F238E27FC236}">
                        <a16:creationId xmlns:a16="http://schemas.microsoft.com/office/drawing/2014/main" id="{641F2D2B-30BF-CFF7-4560-EDBA7DE298D7}"/>
                      </a:ext>
                    </a:extLst>
                  </xdr:cNvPr>
                  <xdr:cNvSpPr txBox="1"/>
                </xdr:nvSpPr>
                <xdr:spPr>
                  <a:xfrm>
                    <a:off x="1176337" y="1766887"/>
                    <a:ext cx="323850" cy="20955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IN" sz="1400"/>
                      <a:t>C</a:t>
                    </a:r>
                  </a:p>
                </xdr:txBody>
              </xdr:sp>
            </xdr:grpSp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92876D4C-04AE-F943-AA1F-B688A4558C76}"/>
                    </a:ext>
                  </a:extLst>
                </xdr:cNvPr>
                <xdr:cNvGrpSpPr/>
              </xdr:nvGrpSpPr>
              <xdr:grpSpPr>
                <a:xfrm>
                  <a:off x="7600949" y="2228851"/>
                  <a:ext cx="523875" cy="523875"/>
                  <a:chOff x="1076325" y="1685925"/>
                  <a:chExt cx="523875" cy="523875"/>
                </a:xfrm>
              </xdr:grpSpPr>
              <xdr:sp macro="" textlink="">
                <xdr:nvSpPr>
                  <xdr:cNvPr id="12" name="Oval 11">
                    <a:extLst>
                      <a:ext uri="{FF2B5EF4-FFF2-40B4-BE49-F238E27FC236}">
                        <a16:creationId xmlns:a16="http://schemas.microsoft.com/office/drawing/2014/main" id="{CE0AD5BB-659D-0651-23A0-0D4F5371D550}"/>
                      </a:ext>
                    </a:extLst>
                  </xdr:cNvPr>
                  <xdr:cNvSpPr/>
                </xdr:nvSpPr>
                <xdr:spPr>
                  <a:xfrm>
                    <a:off x="1076325" y="1685925"/>
                    <a:ext cx="523875" cy="523875"/>
                  </a:xfrm>
                  <a:prstGeom prst="ellipse">
                    <a:avLst/>
                  </a:prstGeom>
                  <a:solidFill>
                    <a:schemeClr val="bg1"/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  <xdr:sp macro="" textlink="">
                <xdr:nvSpPr>
                  <xdr:cNvPr id="13" name="TextBox 12">
                    <a:extLst>
                      <a:ext uri="{FF2B5EF4-FFF2-40B4-BE49-F238E27FC236}">
                        <a16:creationId xmlns:a16="http://schemas.microsoft.com/office/drawing/2014/main" id="{E15B4D8E-904E-5795-F0CC-70C90CFBBCF2}"/>
                      </a:ext>
                    </a:extLst>
                  </xdr:cNvPr>
                  <xdr:cNvSpPr txBox="1"/>
                </xdr:nvSpPr>
                <xdr:spPr>
                  <a:xfrm>
                    <a:off x="1176337" y="1766887"/>
                    <a:ext cx="323850" cy="20955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IN" sz="1400"/>
                      <a:t>D</a:t>
                    </a:r>
                  </a:p>
                </xdr:txBody>
              </xdr:sp>
            </xdr:grpSp>
            <xdr:grpSp>
              <xdr:nvGrpSpPr>
                <xdr:cNvPr id="14" name="Group 13">
                  <a:extLst>
                    <a:ext uri="{FF2B5EF4-FFF2-40B4-BE49-F238E27FC236}">
                      <a16:creationId xmlns:a16="http://schemas.microsoft.com/office/drawing/2014/main" id="{AF234242-E140-01B1-4EC5-EAFE999E1A4B}"/>
                    </a:ext>
                  </a:extLst>
                </xdr:cNvPr>
                <xdr:cNvGrpSpPr/>
              </xdr:nvGrpSpPr>
              <xdr:grpSpPr>
                <a:xfrm>
                  <a:off x="9136515" y="2228851"/>
                  <a:ext cx="523875" cy="523875"/>
                  <a:chOff x="1076325" y="1685925"/>
                  <a:chExt cx="523875" cy="523875"/>
                </a:xfrm>
              </xdr:grpSpPr>
              <xdr:sp macro="" textlink="">
                <xdr:nvSpPr>
                  <xdr:cNvPr id="15" name="Oval 14">
                    <a:extLst>
                      <a:ext uri="{FF2B5EF4-FFF2-40B4-BE49-F238E27FC236}">
                        <a16:creationId xmlns:a16="http://schemas.microsoft.com/office/drawing/2014/main" id="{E6FE96E0-4CCC-080F-2858-549496C335E2}"/>
                      </a:ext>
                    </a:extLst>
                  </xdr:cNvPr>
                  <xdr:cNvSpPr/>
                </xdr:nvSpPr>
                <xdr:spPr>
                  <a:xfrm>
                    <a:off x="1076325" y="1685925"/>
                    <a:ext cx="523875" cy="523875"/>
                  </a:xfrm>
                  <a:prstGeom prst="ellipse">
                    <a:avLst/>
                  </a:prstGeom>
                  <a:solidFill>
                    <a:schemeClr val="bg1"/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  <xdr:sp macro="" textlink="">
                <xdr:nvSpPr>
                  <xdr:cNvPr id="16" name="TextBox 15">
                    <a:extLst>
                      <a:ext uri="{FF2B5EF4-FFF2-40B4-BE49-F238E27FC236}">
                        <a16:creationId xmlns:a16="http://schemas.microsoft.com/office/drawing/2014/main" id="{A6EBD2B8-C7F5-0727-8241-CF388E8344BF}"/>
                      </a:ext>
                    </a:extLst>
                  </xdr:cNvPr>
                  <xdr:cNvSpPr txBox="1"/>
                </xdr:nvSpPr>
                <xdr:spPr>
                  <a:xfrm>
                    <a:off x="1176337" y="1757362"/>
                    <a:ext cx="323850" cy="20955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IN" sz="1400"/>
                      <a:t>E</a:t>
                    </a:r>
                  </a:p>
                </xdr:txBody>
              </xdr:sp>
            </xdr:grpSp>
            <xdr:grpSp>
              <xdr:nvGrpSpPr>
                <xdr:cNvPr id="17" name="Group 16">
                  <a:extLst>
                    <a:ext uri="{FF2B5EF4-FFF2-40B4-BE49-F238E27FC236}">
                      <a16:creationId xmlns:a16="http://schemas.microsoft.com/office/drawing/2014/main" id="{3FCC7E27-B4C0-F4D5-46A9-67CC6A3D74E3}"/>
                    </a:ext>
                  </a:extLst>
                </xdr:cNvPr>
                <xdr:cNvGrpSpPr/>
              </xdr:nvGrpSpPr>
              <xdr:grpSpPr>
                <a:xfrm>
                  <a:off x="10606088" y="2228851"/>
                  <a:ext cx="523875" cy="523875"/>
                  <a:chOff x="1076325" y="1685925"/>
                  <a:chExt cx="523875" cy="523875"/>
                </a:xfrm>
              </xdr:grpSpPr>
              <xdr:sp macro="" textlink="">
                <xdr:nvSpPr>
                  <xdr:cNvPr id="18" name="Oval 17">
                    <a:extLst>
                      <a:ext uri="{FF2B5EF4-FFF2-40B4-BE49-F238E27FC236}">
                        <a16:creationId xmlns:a16="http://schemas.microsoft.com/office/drawing/2014/main" id="{13E7C7A5-AF26-97A5-0BB5-0A3565C487D1}"/>
                      </a:ext>
                    </a:extLst>
                  </xdr:cNvPr>
                  <xdr:cNvSpPr/>
                </xdr:nvSpPr>
                <xdr:spPr>
                  <a:xfrm>
                    <a:off x="1076325" y="1685925"/>
                    <a:ext cx="523875" cy="523875"/>
                  </a:xfrm>
                  <a:prstGeom prst="ellipse">
                    <a:avLst/>
                  </a:prstGeom>
                  <a:solidFill>
                    <a:schemeClr val="bg1"/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  <xdr:sp macro="" textlink="">
                <xdr:nvSpPr>
                  <xdr:cNvPr id="19" name="TextBox 18">
                    <a:extLst>
                      <a:ext uri="{FF2B5EF4-FFF2-40B4-BE49-F238E27FC236}">
                        <a16:creationId xmlns:a16="http://schemas.microsoft.com/office/drawing/2014/main" id="{E818C515-E45F-A9DC-72DB-E7D0ECA68162}"/>
                      </a:ext>
                    </a:extLst>
                  </xdr:cNvPr>
                  <xdr:cNvSpPr txBox="1"/>
                </xdr:nvSpPr>
                <xdr:spPr>
                  <a:xfrm>
                    <a:off x="1176337" y="1747837"/>
                    <a:ext cx="323850" cy="20955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IN" sz="1400"/>
                      <a:t>F</a:t>
                    </a:r>
                  </a:p>
                </xdr:txBody>
              </xdr:sp>
            </xdr:grpSp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F37FBBF5-AED2-4DA2-0A52-B4FF5DD34C22}"/>
                    </a:ext>
                  </a:extLst>
                </xdr:cNvPr>
                <xdr:cNvGrpSpPr/>
              </xdr:nvGrpSpPr>
              <xdr:grpSpPr>
                <a:xfrm>
                  <a:off x="2266950" y="2228851"/>
                  <a:ext cx="523875" cy="523875"/>
                  <a:chOff x="1076325" y="1685925"/>
                  <a:chExt cx="523875" cy="523875"/>
                </a:xfrm>
              </xdr:grpSpPr>
              <xdr:sp macro="" textlink="">
                <xdr:nvSpPr>
                  <xdr:cNvPr id="21" name="Oval 20">
                    <a:extLst>
                      <a:ext uri="{FF2B5EF4-FFF2-40B4-BE49-F238E27FC236}">
                        <a16:creationId xmlns:a16="http://schemas.microsoft.com/office/drawing/2014/main" id="{381296C5-F3A5-454D-BE66-3B3972D0E7D0}"/>
                      </a:ext>
                    </a:extLst>
                  </xdr:cNvPr>
                  <xdr:cNvSpPr/>
                </xdr:nvSpPr>
                <xdr:spPr>
                  <a:xfrm>
                    <a:off x="1076325" y="1685925"/>
                    <a:ext cx="523875" cy="523875"/>
                  </a:xfrm>
                  <a:prstGeom prst="ellipse">
                    <a:avLst/>
                  </a:prstGeom>
                  <a:solidFill>
                    <a:schemeClr val="bg1"/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IN" sz="1100"/>
                  </a:p>
                </xdr:txBody>
              </xdr:sp>
              <xdr:sp macro="" textlink="">
                <xdr:nvSpPr>
                  <xdr:cNvPr id="22" name="TextBox 21">
                    <a:extLst>
                      <a:ext uri="{FF2B5EF4-FFF2-40B4-BE49-F238E27FC236}">
                        <a16:creationId xmlns:a16="http://schemas.microsoft.com/office/drawing/2014/main" id="{A0CD856E-19A5-DDA8-FA6E-E579D287CC75}"/>
                      </a:ext>
                    </a:extLst>
                  </xdr:cNvPr>
                  <xdr:cNvSpPr txBox="1"/>
                </xdr:nvSpPr>
                <xdr:spPr>
                  <a:xfrm>
                    <a:off x="1107281" y="1828800"/>
                    <a:ext cx="461963" cy="2381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IN" sz="1050"/>
                      <a:t>Start</a:t>
                    </a:r>
                  </a:p>
                </xdr:txBody>
              </xdr:sp>
            </xdr:grpSp>
            <xdr:sp macro="" textlink="">
              <xdr:nvSpPr>
                <xdr:cNvPr id="54" name="TextBox 53">
                  <a:extLst>
                    <a:ext uri="{FF2B5EF4-FFF2-40B4-BE49-F238E27FC236}">
                      <a16:creationId xmlns:a16="http://schemas.microsoft.com/office/drawing/2014/main" id="{4C066CAA-7EBB-60A1-D659-F237DC5181A3}"/>
                    </a:ext>
                  </a:extLst>
                </xdr:cNvPr>
                <xdr:cNvSpPr txBox="1"/>
              </xdr:nvSpPr>
              <xdr:spPr>
                <a:xfrm>
                  <a:off x="2871787" y="2047875"/>
                  <a:ext cx="742950" cy="228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100"/>
                    <a:t>4 - 6 - 10</a:t>
                  </a:r>
                </a:p>
              </xdr:txBody>
            </xdr:sp>
            <xdr:sp macro="" textlink="">
              <xdr:nvSpPr>
                <xdr:cNvPr id="55" name="TextBox 54">
                  <a:extLst>
                    <a:ext uri="{FF2B5EF4-FFF2-40B4-BE49-F238E27FC236}">
                      <a16:creationId xmlns:a16="http://schemas.microsoft.com/office/drawing/2014/main" id="{2685D179-F540-45D5-9CEC-294291D01BCE}"/>
                    </a:ext>
                  </a:extLst>
                </xdr:cNvPr>
                <xdr:cNvSpPr txBox="1"/>
              </xdr:nvSpPr>
              <xdr:spPr>
                <a:xfrm>
                  <a:off x="2871787" y="2266950"/>
                  <a:ext cx="742950" cy="228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100"/>
                    <a:t>Discovery</a:t>
                  </a:r>
                </a:p>
              </xdr:txBody>
            </xdr:sp>
            <xdr:sp macro="" textlink="">
              <xdr:nvSpPr>
                <xdr:cNvPr id="56" name="TextBox 55">
                  <a:extLst>
                    <a:ext uri="{FF2B5EF4-FFF2-40B4-BE49-F238E27FC236}">
                      <a16:creationId xmlns:a16="http://schemas.microsoft.com/office/drawing/2014/main" id="{39356709-4381-4BA5-8C51-2F8844EC5FA0}"/>
                    </a:ext>
                  </a:extLst>
                </xdr:cNvPr>
                <xdr:cNvSpPr txBox="1"/>
              </xdr:nvSpPr>
              <xdr:spPr>
                <a:xfrm>
                  <a:off x="4224337" y="2238374"/>
                  <a:ext cx="871537" cy="5143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100"/>
                    <a:t>Data</a:t>
                  </a:r>
                </a:p>
                <a:p>
                  <a:pPr algn="ctr"/>
                  <a:r>
                    <a:rPr lang="en-IN" sz="1100"/>
                    <a:t>Preparation</a:t>
                  </a:r>
                </a:p>
              </xdr:txBody>
            </xdr:sp>
            <xdr:sp macro="" textlink="">
              <xdr:nvSpPr>
                <xdr:cNvPr id="57" name="TextBox 56">
                  <a:extLst>
                    <a:ext uri="{FF2B5EF4-FFF2-40B4-BE49-F238E27FC236}">
                      <a16:creationId xmlns:a16="http://schemas.microsoft.com/office/drawing/2014/main" id="{08EE8FAC-2EC2-DB62-1C4A-207F7091C9EB}"/>
                    </a:ext>
                  </a:extLst>
                </xdr:cNvPr>
                <xdr:cNvSpPr txBox="1"/>
              </xdr:nvSpPr>
              <xdr:spPr>
                <a:xfrm>
                  <a:off x="4281487" y="2047875"/>
                  <a:ext cx="742950" cy="228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100"/>
                    <a:t>8 - 9 - 15</a:t>
                  </a:r>
                </a:p>
              </xdr:txBody>
            </xdr:sp>
            <xdr:sp macro="" textlink="">
              <xdr:nvSpPr>
                <xdr:cNvPr id="58" name="TextBox 57">
                  <a:extLst>
                    <a:ext uri="{FF2B5EF4-FFF2-40B4-BE49-F238E27FC236}">
                      <a16:creationId xmlns:a16="http://schemas.microsoft.com/office/drawing/2014/main" id="{4CA036C1-2B7A-A894-2E38-515147DE383C}"/>
                    </a:ext>
                  </a:extLst>
                </xdr:cNvPr>
                <xdr:cNvSpPr txBox="1"/>
              </xdr:nvSpPr>
              <xdr:spPr>
                <a:xfrm>
                  <a:off x="5610224" y="2047875"/>
                  <a:ext cx="742950" cy="228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100"/>
                    <a:t>2 - 4 - 6</a:t>
                  </a:r>
                </a:p>
              </xdr:txBody>
            </xdr:sp>
            <xdr:sp macro="" textlink="">
              <xdr:nvSpPr>
                <xdr:cNvPr id="59" name="TextBox 58">
                  <a:extLst>
                    <a:ext uri="{FF2B5EF4-FFF2-40B4-BE49-F238E27FC236}">
                      <a16:creationId xmlns:a16="http://schemas.microsoft.com/office/drawing/2014/main" id="{F89C3052-33F6-F1E9-2A44-EAEF850A0044}"/>
                    </a:ext>
                  </a:extLst>
                </xdr:cNvPr>
                <xdr:cNvSpPr txBox="1"/>
              </xdr:nvSpPr>
              <xdr:spPr>
                <a:xfrm>
                  <a:off x="6824662" y="2047874"/>
                  <a:ext cx="847725" cy="23812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100"/>
                    <a:t>12 - 15 - 22</a:t>
                  </a:r>
                </a:p>
              </xdr:txBody>
            </xdr:sp>
            <xdr:sp macro="" textlink="">
              <xdr:nvSpPr>
                <xdr:cNvPr id="60" name="TextBox 59">
                  <a:extLst>
                    <a:ext uri="{FF2B5EF4-FFF2-40B4-BE49-F238E27FC236}">
                      <a16:creationId xmlns:a16="http://schemas.microsoft.com/office/drawing/2014/main" id="{44AF51C9-60AD-7B85-4545-BD0B94329821}"/>
                    </a:ext>
                  </a:extLst>
                </xdr:cNvPr>
                <xdr:cNvSpPr txBox="1"/>
              </xdr:nvSpPr>
              <xdr:spPr>
                <a:xfrm>
                  <a:off x="8234361" y="2047875"/>
                  <a:ext cx="742950" cy="228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100"/>
                    <a:t>4 - 6 - 10</a:t>
                  </a:r>
                </a:p>
              </xdr:txBody>
            </xdr:sp>
            <xdr:sp macro="" textlink="">
              <xdr:nvSpPr>
                <xdr:cNvPr id="62" name="TextBox 61">
                  <a:extLst>
                    <a:ext uri="{FF2B5EF4-FFF2-40B4-BE49-F238E27FC236}">
                      <a16:creationId xmlns:a16="http://schemas.microsoft.com/office/drawing/2014/main" id="{A42F5128-BAAE-4847-B1E0-AC4A410102F5}"/>
                    </a:ext>
                  </a:extLst>
                </xdr:cNvPr>
                <xdr:cNvSpPr txBox="1"/>
              </xdr:nvSpPr>
              <xdr:spPr>
                <a:xfrm>
                  <a:off x="5553075" y="2238374"/>
                  <a:ext cx="895350" cy="5143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100"/>
                    <a:t>Model</a:t>
                  </a:r>
                </a:p>
                <a:p>
                  <a:pPr algn="ctr"/>
                  <a:r>
                    <a:rPr lang="en-IN" sz="1100"/>
                    <a:t>Planning</a:t>
                  </a:r>
                </a:p>
              </xdr:txBody>
            </xdr:sp>
            <xdr:sp macro="" textlink="">
              <xdr:nvSpPr>
                <xdr:cNvPr id="63" name="TextBox 62">
                  <a:extLst>
                    <a:ext uri="{FF2B5EF4-FFF2-40B4-BE49-F238E27FC236}">
                      <a16:creationId xmlns:a16="http://schemas.microsoft.com/office/drawing/2014/main" id="{0FB5C498-6ECB-62D2-9500-8DCE64DACFAD}"/>
                    </a:ext>
                  </a:extLst>
                </xdr:cNvPr>
                <xdr:cNvSpPr txBox="1"/>
              </xdr:nvSpPr>
              <xdr:spPr>
                <a:xfrm>
                  <a:off x="6819900" y="2238374"/>
                  <a:ext cx="847725" cy="5143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100"/>
                    <a:t>Model</a:t>
                  </a:r>
                </a:p>
                <a:p>
                  <a:pPr algn="ctr"/>
                  <a:r>
                    <a:rPr lang="en-IN" sz="1100"/>
                    <a:t>Building</a:t>
                  </a:r>
                </a:p>
              </xdr:txBody>
            </xdr:sp>
            <xdr:sp macro="" textlink="">
              <xdr:nvSpPr>
                <xdr:cNvPr id="64" name="TextBox 63">
                  <a:extLst>
                    <a:ext uri="{FF2B5EF4-FFF2-40B4-BE49-F238E27FC236}">
                      <a16:creationId xmlns:a16="http://schemas.microsoft.com/office/drawing/2014/main" id="{1DAA44B9-26C0-51DD-3142-F137C71CCD6B}"/>
                    </a:ext>
                  </a:extLst>
                </xdr:cNvPr>
                <xdr:cNvSpPr txBox="1"/>
              </xdr:nvSpPr>
              <xdr:spPr>
                <a:xfrm>
                  <a:off x="8081962" y="2228849"/>
                  <a:ext cx="985838" cy="5143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100"/>
                    <a:t>Communicate</a:t>
                  </a:r>
                </a:p>
                <a:p>
                  <a:pPr algn="ctr"/>
                  <a:r>
                    <a:rPr lang="en-IN" sz="1100"/>
                    <a:t>Results</a:t>
                  </a:r>
                </a:p>
              </xdr:txBody>
            </xdr:sp>
            <xdr:sp macro="" textlink="">
              <xdr:nvSpPr>
                <xdr:cNvPr id="65" name="TextBox 64">
                  <a:extLst>
                    <a:ext uri="{FF2B5EF4-FFF2-40B4-BE49-F238E27FC236}">
                      <a16:creationId xmlns:a16="http://schemas.microsoft.com/office/drawing/2014/main" id="{E7C24FCD-56D4-6260-6E91-AE7F18EE52D1}"/>
                    </a:ext>
                  </a:extLst>
                </xdr:cNvPr>
                <xdr:cNvSpPr txBox="1"/>
              </xdr:nvSpPr>
              <xdr:spPr>
                <a:xfrm>
                  <a:off x="9577386" y="2286000"/>
                  <a:ext cx="1071563" cy="23812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100"/>
                    <a:t>Operationalize</a:t>
                  </a:r>
                </a:p>
              </xdr:txBody>
            </xdr:sp>
            <xdr:sp macro="" textlink="">
              <xdr:nvSpPr>
                <xdr:cNvPr id="66" name="TextBox 65">
                  <a:extLst>
                    <a:ext uri="{FF2B5EF4-FFF2-40B4-BE49-F238E27FC236}">
                      <a16:creationId xmlns:a16="http://schemas.microsoft.com/office/drawing/2014/main" id="{78EA202E-A7E0-4CF1-B788-EF4B06DAA6F9}"/>
                    </a:ext>
                  </a:extLst>
                </xdr:cNvPr>
                <xdr:cNvSpPr txBox="1"/>
              </xdr:nvSpPr>
              <xdr:spPr>
                <a:xfrm>
                  <a:off x="3719172" y="2457451"/>
                  <a:ext cx="576603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800"/>
                    <a:t>done</a:t>
                  </a:r>
                  <a:endParaRPr lang="en-IN" sz="2000"/>
                </a:p>
              </xdr:txBody>
            </xdr:sp>
            <xdr:sp macro="" textlink="">
              <xdr:nvSpPr>
                <xdr:cNvPr id="67" name="TextBox 66">
                  <a:extLst>
                    <a:ext uri="{FF2B5EF4-FFF2-40B4-BE49-F238E27FC236}">
                      <a16:creationId xmlns:a16="http://schemas.microsoft.com/office/drawing/2014/main" id="{59A79514-C22E-CCD6-3BA5-3F2A2EE7B71E}"/>
                    </a:ext>
                  </a:extLst>
                </xdr:cNvPr>
                <xdr:cNvSpPr txBox="1"/>
              </xdr:nvSpPr>
              <xdr:spPr>
                <a:xfrm>
                  <a:off x="5071722" y="2457451"/>
                  <a:ext cx="576603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800"/>
                    <a:t>done</a:t>
                  </a:r>
                  <a:endParaRPr lang="en-IN" sz="2000"/>
                </a:p>
              </xdr:txBody>
            </xdr:sp>
            <xdr:sp macro="" textlink="">
              <xdr:nvSpPr>
                <xdr:cNvPr id="68" name="TextBox 67">
                  <a:extLst>
                    <a:ext uri="{FF2B5EF4-FFF2-40B4-BE49-F238E27FC236}">
                      <a16:creationId xmlns:a16="http://schemas.microsoft.com/office/drawing/2014/main" id="{B9FA46AE-6427-7EFC-64CC-DDDCA70B6115}"/>
                    </a:ext>
                  </a:extLst>
                </xdr:cNvPr>
                <xdr:cNvSpPr txBox="1"/>
              </xdr:nvSpPr>
              <xdr:spPr>
                <a:xfrm>
                  <a:off x="6395697" y="2457451"/>
                  <a:ext cx="576603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800"/>
                    <a:t>done</a:t>
                  </a:r>
                  <a:endParaRPr lang="en-IN" sz="2000"/>
                </a:p>
              </xdr:txBody>
            </xdr:sp>
            <xdr:sp macro="" textlink="">
              <xdr:nvSpPr>
                <xdr:cNvPr id="69" name="TextBox 68">
                  <a:extLst>
                    <a:ext uri="{FF2B5EF4-FFF2-40B4-BE49-F238E27FC236}">
                      <a16:creationId xmlns:a16="http://schemas.microsoft.com/office/drawing/2014/main" id="{88E6105C-F6E9-3215-69FF-11DFEBDCDAA8}"/>
                    </a:ext>
                  </a:extLst>
                </xdr:cNvPr>
                <xdr:cNvSpPr txBox="1"/>
              </xdr:nvSpPr>
              <xdr:spPr>
                <a:xfrm>
                  <a:off x="7576797" y="2457451"/>
                  <a:ext cx="576603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800"/>
                    <a:t>done</a:t>
                  </a:r>
                  <a:endParaRPr lang="en-IN" sz="2000"/>
                </a:p>
              </xdr:txBody>
            </xdr:sp>
            <xdr:sp macro="" textlink="">
              <xdr:nvSpPr>
                <xdr:cNvPr id="70" name="TextBox 69">
                  <a:extLst>
                    <a:ext uri="{FF2B5EF4-FFF2-40B4-BE49-F238E27FC236}">
                      <a16:creationId xmlns:a16="http://schemas.microsoft.com/office/drawing/2014/main" id="{FE4E1326-DD01-12B4-2DE1-6FD35E6EE57F}"/>
                    </a:ext>
                  </a:extLst>
                </xdr:cNvPr>
                <xdr:cNvSpPr txBox="1"/>
              </xdr:nvSpPr>
              <xdr:spPr>
                <a:xfrm>
                  <a:off x="9129372" y="2457451"/>
                  <a:ext cx="576603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800"/>
                    <a:t>done</a:t>
                  </a:r>
                  <a:endParaRPr lang="en-IN" sz="2000"/>
                </a:p>
              </xdr:txBody>
            </xdr:sp>
            <xdr:sp macro="" textlink="">
              <xdr:nvSpPr>
                <xdr:cNvPr id="71" name="TextBox 70">
                  <a:extLst>
                    <a:ext uri="{FF2B5EF4-FFF2-40B4-BE49-F238E27FC236}">
                      <a16:creationId xmlns:a16="http://schemas.microsoft.com/office/drawing/2014/main" id="{125C521A-C91B-3837-1C44-3C9D658C0EC2}"/>
                    </a:ext>
                  </a:extLst>
                </xdr:cNvPr>
                <xdr:cNvSpPr txBox="1"/>
              </xdr:nvSpPr>
              <xdr:spPr>
                <a:xfrm>
                  <a:off x="10596222" y="2457451"/>
                  <a:ext cx="576603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800"/>
                    <a:t>done</a:t>
                  </a:r>
                  <a:endParaRPr lang="en-IN" sz="2000"/>
                </a:p>
              </xdr:txBody>
            </xdr:sp>
          </xdr:grpSp>
        </xdr:grpSp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D3672713-1428-4DA2-8093-45A56E8A4FCE}"/>
                </a:ext>
              </a:extLst>
            </xdr:cNvPr>
            <xdr:cNvSpPr txBox="1"/>
          </xdr:nvSpPr>
          <xdr:spPr>
            <a:xfrm>
              <a:off x="2752725" y="4953000"/>
              <a:ext cx="361950" cy="200025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/>
                <a:t>0</a:t>
              </a:r>
            </a:p>
          </xdr:txBody>
        </xdr:sp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BADCDE90-91BD-7014-48E4-FE57F8DB705A}"/>
                </a:ext>
              </a:extLst>
            </xdr:cNvPr>
            <xdr:cNvSpPr txBox="1"/>
          </xdr:nvSpPr>
          <xdr:spPr>
            <a:xfrm>
              <a:off x="4229100" y="4953000"/>
              <a:ext cx="361950" cy="200025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/>
                <a:t>6.3</a:t>
              </a:r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F694EB52-EF7B-5B06-C7D9-4EF97CA8C502}"/>
                </a:ext>
              </a:extLst>
            </xdr:cNvPr>
            <xdr:cNvSpPr txBox="1"/>
          </xdr:nvSpPr>
          <xdr:spPr>
            <a:xfrm>
              <a:off x="5534025" y="4953000"/>
              <a:ext cx="476250" cy="209550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/>
                <a:t>16.2</a:t>
              </a:r>
            </a:p>
          </xdr:txBody>
        </xdr:sp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861ABE62-E900-E6B3-0CA7-6F76673C42E3}"/>
                </a:ext>
              </a:extLst>
            </xdr:cNvPr>
            <xdr:cNvSpPr txBox="1"/>
          </xdr:nvSpPr>
          <xdr:spPr>
            <a:xfrm>
              <a:off x="6829425" y="4953000"/>
              <a:ext cx="476250" cy="209550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/>
                <a:t>20.2</a:t>
              </a:r>
            </a:p>
          </xdr:txBody>
        </xdr:sp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30F9FE10-94D5-6982-050E-EA431BCD8E91}"/>
                </a:ext>
              </a:extLst>
            </xdr:cNvPr>
            <xdr:cNvSpPr txBox="1"/>
          </xdr:nvSpPr>
          <xdr:spPr>
            <a:xfrm>
              <a:off x="8039100" y="4953000"/>
              <a:ext cx="476250" cy="209550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/>
                <a:t>35.8</a:t>
              </a:r>
            </a:p>
          </xdr:txBody>
        </xdr:sp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3E98A486-2A7F-DB5A-88B7-0BFE639A503A}"/>
                </a:ext>
              </a:extLst>
            </xdr:cNvPr>
            <xdr:cNvSpPr txBox="1"/>
          </xdr:nvSpPr>
          <xdr:spPr>
            <a:xfrm>
              <a:off x="9553575" y="4953000"/>
              <a:ext cx="476250" cy="209550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/>
                <a:t>41.2</a:t>
              </a:r>
            </a:p>
          </xdr:txBody>
        </xdr:sp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98FD2214-5BFE-4DFC-8A85-70C79F5315C2}"/>
                </a:ext>
              </a:extLst>
            </xdr:cNvPr>
            <xdr:cNvSpPr txBox="1"/>
          </xdr:nvSpPr>
          <xdr:spPr>
            <a:xfrm>
              <a:off x="11029950" y="4953000"/>
              <a:ext cx="476250" cy="209550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100"/>
                <a:t>47</a:t>
              </a:r>
            </a:p>
          </xdr:txBody>
        </xdr:sp>
      </xdr:grpSp>
    </xdr:grpSp>
    <xdr:clientData/>
  </xdr:twoCellAnchor>
  <xdr:twoCellAnchor>
    <xdr:from>
      <xdr:col>6</xdr:col>
      <xdr:colOff>593912</xdr:colOff>
      <xdr:row>39</xdr:row>
      <xdr:rowOff>100853</xdr:rowOff>
    </xdr:from>
    <xdr:to>
      <xdr:col>8</xdr:col>
      <xdr:colOff>0</xdr:colOff>
      <xdr:row>39</xdr:row>
      <xdr:rowOff>100853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406C402-6477-E5DA-F18D-C96EFC6C061C}"/>
            </a:ext>
          </a:extLst>
        </xdr:cNvPr>
        <xdr:cNvCxnSpPr/>
      </xdr:nvCxnSpPr>
      <xdr:spPr>
        <a:xfrm>
          <a:off x="5121088" y="7653618"/>
          <a:ext cx="6163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593911</xdr:colOff>
      <xdr:row>39</xdr:row>
      <xdr:rowOff>100853</xdr:rowOff>
    </xdr:from>
    <xdr:to>
      <xdr:col>8</xdr:col>
      <xdr:colOff>0</xdr:colOff>
      <xdr:row>39</xdr:row>
      <xdr:rowOff>100853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012C6FDA-9E4D-D3D7-0432-56FA825C1089}"/>
            </a:ext>
          </a:extLst>
        </xdr:cNvPr>
        <xdr:cNvCxnSpPr/>
      </xdr:nvCxnSpPr>
      <xdr:spPr>
        <a:xfrm>
          <a:off x="7541558" y="7653618"/>
          <a:ext cx="6163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593910</xdr:colOff>
      <xdr:row>39</xdr:row>
      <xdr:rowOff>100853</xdr:rowOff>
    </xdr:from>
    <xdr:to>
      <xdr:col>11</xdr:col>
      <xdr:colOff>605117</xdr:colOff>
      <xdr:row>39</xdr:row>
      <xdr:rowOff>100853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F55AED78-F744-F6D0-1A0C-A63C31F3B6E7}"/>
            </a:ext>
          </a:extLst>
        </xdr:cNvPr>
        <xdr:cNvCxnSpPr/>
      </xdr:nvCxnSpPr>
      <xdr:spPr>
        <a:xfrm>
          <a:off x="9962028" y="7653618"/>
          <a:ext cx="6163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593911</xdr:colOff>
      <xdr:row>39</xdr:row>
      <xdr:rowOff>100853</xdr:rowOff>
    </xdr:from>
    <xdr:to>
      <xdr:col>16</xdr:col>
      <xdr:colOff>-1</xdr:colOff>
      <xdr:row>39</xdr:row>
      <xdr:rowOff>100853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B05FD39C-BA02-34A6-1474-0A7D727C6084}"/>
            </a:ext>
          </a:extLst>
        </xdr:cNvPr>
        <xdr:cNvCxnSpPr/>
      </xdr:nvCxnSpPr>
      <xdr:spPr>
        <a:xfrm>
          <a:off x="12382499" y="7653618"/>
          <a:ext cx="6163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593911</xdr:colOff>
      <xdr:row>39</xdr:row>
      <xdr:rowOff>100853</xdr:rowOff>
    </xdr:from>
    <xdr:to>
      <xdr:col>20</xdr:col>
      <xdr:colOff>0</xdr:colOff>
      <xdr:row>39</xdr:row>
      <xdr:rowOff>100853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D2A2C156-E587-8AC6-F482-6ED6D86466C9}"/>
            </a:ext>
          </a:extLst>
        </xdr:cNvPr>
        <xdr:cNvCxnSpPr/>
      </xdr:nvCxnSpPr>
      <xdr:spPr>
        <a:xfrm>
          <a:off x="14802970" y="7653618"/>
          <a:ext cx="6163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605117</xdr:colOff>
      <xdr:row>39</xdr:row>
      <xdr:rowOff>100853</xdr:rowOff>
    </xdr:from>
    <xdr:to>
      <xdr:col>24</xdr:col>
      <xdr:colOff>11205</xdr:colOff>
      <xdr:row>39</xdr:row>
      <xdr:rowOff>100853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F05D2BC3-C1F5-090C-F805-E174C92EAD47}"/>
            </a:ext>
          </a:extLst>
        </xdr:cNvPr>
        <xdr:cNvCxnSpPr/>
      </xdr:nvCxnSpPr>
      <xdr:spPr>
        <a:xfrm>
          <a:off x="17234646" y="7653618"/>
          <a:ext cx="6163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593912</xdr:colOff>
      <xdr:row>39</xdr:row>
      <xdr:rowOff>100853</xdr:rowOff>
    </xdr:from>
    <xdr:to>
      <xdr:col>12</xdr:col>
      <xdr:colOff>0</xdr:colOff>
      <xdr:row>39</xdr:row>
      <xdr:rowOff>100853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7B6D7BD1-F8C0-4CAD-8B84-B8A7FC70A40F}"/>
            </a:ext>
          </a:extLst>
        </xdr:cNvPr>
        <xdr:cNvCxnSpPr/>
      </xdr:nvCxnSpPr>
      <xdr:spPr>
        <a:xfrm>
          <a:off x="5121088" y="7653618"/>
          <a:ext cx="6163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593911</xdr:colOff>
      <xdr:row>39</xdr:row>
      <xdr:rowOff>100853</xdr:rowOff>
    </xdr:from>
    <xdr:to>
      <xdr:col>12</xdr:col>
      <xdr:colOff>0</xdr:colOff>
      <xdr:row>39</xdr:row>
      <xdr:rowOff>100853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12464A58-9570-488A-980B-C1C1C6C03399}"/>
            </a:ext>
          </a:extLst>
        </xdr:cNvPr>
        <xdr:cNvCxnSpPr/>
      </xdr:nvCxnSpPr>
      <xdr:spPr>
        <a:xfrm>
          <a:off x="5121087" y="7653618"/>
          <a:ext cx="6163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593912</xdr:colOff>
      <xdr:row>39</xdr:row>
      <xdr:rowOff>100853</xdr:rowOff>
    </xdr:from>
    <xdr:to>
      <xdr:col>16</xdr:col>
      <xdr:colOff>0</xdr:colOff>
      <xdr:row>39</xdr:row>
      <xdr:rowOff>100853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C0E23324-8D2F-448A-83AD-26139D036779}"/>
            </a:ext>
          </a:extLst>
        </xdr:cNvPr>
        <xdr:cNvCxnSpPr/>
      </xdr:nvCxnSpPr>
      <xdr:spPr>
        <a:xfrm>
          <a:off x="5121088" y="7653618"/>
          <a:ext cx="6163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593911</xdr:colOff>
      <xdr:row>39</xdr:row>
      <xdr:rowOff>100853</xdr:rowOff>
    </xdr:from>
    <xdr:to>
      <xdr:col>16</xdr:col>
      <xdr:colOff>0</xdr:colOff>
      <xdr:row>39</xdr:row>
      <xdr:rowOff>100853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47472D01-4F11-4DCC-AF6C-EA5A80F3AC1F}"/>
            </a:ext>
          </a:extLst>
        </xdr:cNvPr>
        <xdr:cNvCxnSpPr/>
      </xdr:nvCxnSpPr>
      <xdr:spPr>
        <a:xfrm>
          <a:off x="5121087" y="7653618"/>
          <a:ext cx="6163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593912</xdr:colOff>
      <xdr:row>39</xdr:row>
      <xdr:rowOff>100853</xdr:rowOff>
    </xdr:from>
    <xdr:to>
      <xdr:col>20</xdr:col>
      <xdr:colOff>0</xdr:colOff>
      <xdr:row>39</xdr:row>
      <xdr:rowOff>100853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EDC13989-1E9C-4B46-913E-388729911F55}"/>
            </a:ext>
          </a:extLst>
        </xdr:cNvPr>
        <xdr:cNvCxnSpPr/>
      </xdr:nvCxnSpPr>
      <xdr:spPr>
        <a:xfrm>
          <a:off x="5121088" y="7653618"/>
          <a:ext cx="6163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593911</xdr:colOff>
      <xdr:row>39</xdr:row>
      <xdr:rowOff>100853</xdr:rowOff>
    </xdr:from>
    <xdr:to>
      <xdr:col>20</xdr:col>
      <xdr:colOff>0</xdr:colOff>
      <xdr:row>39</xdr:row>
      <xdr:rowOff>100853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04835BC1-CFD8-4F6A-9994-15158709192B}"/>
            </a:ext>
          </a:extLst>
        </xdr:cNvPr>
        <xdr:cNvCxnSpPr/>
      </xdr:nvCxnSpPr>
      <xdr:spPr>
        <a:xfrm>
          <a:off x="5121087" y="7653618"/>
          <a:ext cx="6163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593912</xdr:colOff>
      <xdr:row>39</xdr:row>
      <xdr:rowOff>100853</xdr:rowOff>
    </xdr:from>
    <xdr:to>
      <xdr:col>24</xdr:col>
      <xdr:colOff>0</xdr:colOff>
      <xdr:row>39</xdr:row>
      <xdr:rowOff>100853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A9E233B4-2E67-4CD6-9824-DC1118815302}"/>
            </a:ext>
          </a:extLst>
        </xdr:cNvPr>
        <xdr:cNvCxnSpPr/>
      </xdr:nvCxnSpPr>
      <xdr:spPr>
        <a:xfrm>
          <a:off x="5121088" y="7653618"/>
          <a:ext cx="61632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593911</xdr:colOff>
      <xdr:row>39</xdr:row>
      <xdr:rowOff>100853</xdr:rowOff>
    </xdr:from>
    <xdr:to>
      <xdr:col>24</xdr:col>
      <xdr:colOff>0</xdr:colOff>
      <xdr:row>39</xdr:row>
      <xdr:rowOff>100853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964F5A1A-55F2-486F-98CD-FDE15FF07F2E}"/>
            </a:ext>
          </a:extLst>
        </xdr:cNvPr>
        <xdr:cNvCxnSpPr/>
      </xdr:nvCxnSpPr>
      <xdr:spPr>
        <a:xfrm>
          <a:off x="5121087" y="7653618"/>
          <a:ext cx="6163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119902</xdr:colOff>
      <xdr:row>49</xdr:row>
      <xdr:rowOff>187138</xdr:rowOff>
    </xdr:from>
    <xdr:ext cx="803297" cy="368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ED9F54D0-644D-0B83-FEE9-69A520807101}"/>
                </a:ext>
              </a:extLst>
            </xdr:cNvPr>
            <xdr:cNvSpPr txBox="1"/>
          </xdr:nvSpPr>
          <xdr:spPr>
            <a:xfrm>
              <a:off x="1330137" y="10059520"/>
              <a:ext cx="803297" cy="368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IN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n-IN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ED9F54D0-644D-0B83-FEE9-69A520807101}"/>
                </a:ext>
              </a:extLst>
            </xdr:cNvPr>
            <xdr:cNvSpPr txBox="1"/>
          </xdr:nvSpPr>
          <xdr:spPr>
            <a:xfrm>
              <a:off x="1330137" y="10059520"/>
              <a:ext cx="803297" cy="368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400" b="0" i="0">
                  <a:latin typeface="Cambria Math" panose="02040503050406030204" pitchFamily="18" charset="0"/>
                </a:rPr>
                <a:t>𝑍</a:t>
              </a:r>
              <a:r>
                <a:rPr lang="en-IN" sz="1400" i="0">
                  <a:latin typeface="+mn-lt"/>
                </a:rPr>
                <a:t>=</a:t>
              </a:r>
              <a:r>
                <a:rPr lang="en-IN" sz="1400" i="0">
                  <a:solidFill>
                    <a:srgbClr val="836967"/>
                  </a:solidFill>
                  <a:latin typeface="+mn-lt"/>
                </a:rPr>
                <a:t>(</a:t>
              </a:r>
              <a:r>
                <a:rPr lang="en-IN" sz="1400" i="0">
                  <a:latin typeface="+mn-lt"/>
                </a:rPr>
                <a:t>𝑥−𝜇</a:t>
              </a:r>
              <a:r>
                <a:rPr lang="en-IN" sz="1400" i="0">
                  <a:solidFill>
                    <a:srgbClr val="836967"/>
                  </a:solidFill>
                  <a:latin typeface="+mn-lt"/>
                </a:rPr>
                <a:t>)/</a:t>
              </a:r>
              <a:r>
                <a:rPr lang="en-IN" sz="1400" i="0">
                  <a:latin typeface="+mn-lt"/>
                </a:rPr>
                <a:t>𝜎</a:t>
              </a:r>
              <a:endParaRPr lang="en-IN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2</xdr:col>
      <xdr:colOff>1131794</xdr:colOff>
      <xdr:row>49</xdr:row>
      <xdr:rowOff>63874</xdr:rowOff>
    </xdr:from>
    <xdr:ext cx="4000500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78DE70A8-D42B-1351-F3F3-B3239BBA0680}"/>
                </a:ext>
              </a:extLst>
            </xdr:cNvPr>
            <xdr:cNvSpPr txBox="1"/>
          </xdr:nvSpPr>
          <xdr:spPr>
            <a:xfrm>
              <a:off x="2342029" y="9936256"/>
              <a:ext cx="4000500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4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45</m:t>
                        </m:r>
                        <m:r>
                          <a:rPr lang="en-IN" sz="14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−47.2</m:t>
                        </m:r>
                      </m:num>
                      <m:den>
                        <m:r>
                          <a:rPr lang="en-IN" sz="14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2.6</m:t>
                        </m:r>
                      </m:den>
                    </m:f>
                    <m:r>
                      <a:rPr lang="en-IN" sz="14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4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−2.2</m:t>
                        </m:r>
                      </m:num>
                      <m:den>
                        <m:r>
                          <a:rPr lang="en-IN" sz="14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2.6</m:t>
                        </m:r>
                      </m:den>
                    </m:f>
                    <m:r>
                      <a:rPr lang="en-IN" sz="14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=−0⋅846≈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</m:t>
                    </m:r>
                    <m:r>
                      <a:rPr lang="en-IN" sz="14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=0.200=</m:t>
                    </m:r>
                    <m:r>
                      <a:rPr lang="en-IN" sz="14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𝟐𝟎</m:t>
                    </m:r>
                    <m:r>
                      <a:rPr lang="en-IN" sz="14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</m:t>
                    </m:r>
                  </m:oMath>
                </m:oMathPara>
              </a14:m>
              <a:endParaRPr lang="en-IN" sz="1800" b="1"/>
            </a:p>
          </xdr:txBody>
        </xdr:sp>
      </mc:Choice>
      <mc:Fallback xmlns=""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78DE70A8-D42B-1351-F3F3-B3239BBA0680}"/>
                </a:ext>
              </a:extLst>
            </xdr:cNvPr>
            <xdr:cNvSpPr txBox="1"/>
          </xdr:nvSpPr>
          <xdr:spPr>
            <a:xfrm>
              <a:off x="2342029" y="9936256"/>
              <a:ext cx="4000500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(45−47.2)/2.6=(−2.2)/2.6=−0⋅846≈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=0.200=</a:t>
              </a:r>
              <a:r>
                <a:rPr lang="en-IN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𝟐𝟎%</a:t>
              </a:r>
              <a:endParaRPr lang="en-IN" sz="1800" b="1"/>
            </a:p>
          </xdr:txBody>
        </xdr:sp>
      </mc:Fallback>
    </mc:AlternateContent>
    <xdr:clientData/>
  </xdr:oneCellAnchor>
  <xdr:oneCellAnchor>
    <xdr:from>
      <xdr:col>2</xdr:col>
      <xdr:colOff>97491</xdr:colOff>
      <xdr:row>57</xdr:row>
      <xdr:rowOff>108697</xdr:rowOff>
    </xdr:from>
    <xdr:ext cx="3843360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3572A44-0C9E-35F2-493E-EC731F5286A1}"/>
                </a:ext>
              </a:extLst>
            </xdr:cNvPr>
            <xdr:cNvSpPr txBox="1"/>
          </xdr:nvSpPr>
          <xdr:spPr>
            <a:xfrm>
              <a:off x="1307726" y="12155021"/>
              <a:ext cx="3843360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>
                            <a:latin typeface="Cambria Math" panose="02040503050406030204" pitchFamily="18" charset="0"/>
                          </a:rPr>
                          <m:t>50</m:t>
                        </m:r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−47.2</m:t>
                        </m:r>
                      </m:num>
                      <m:den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2.6</m:t>
                        </m:r>
                      </m:den>
                    </m:f>
                    <m:r>
                      <a:rPr lang="en-IN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2.8</m:t>
                        </m:r>
                      </m:num>
                      <m:den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2.6</m:t>
                        </m:r>
                      </m:den>
                    </m:f>
                    <m:r>
                      <a:rPr lang="en-IN" sz="1400" i="0">
                        <a:latin typeface="Cambria Math" panose="02040503050406030204" pitchFamily="18" charset="0"/>
                      </a:rPr>
                      <m:t>=1.076≈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IN" sz="1400" i="0">
                        <a:latin typeface="Cambria Math" panose="02040503050406030204" pitchFamily="18" charset="0"/>
                      </a:rPr>
                      <m:t>=0.8577=85.77%</m:t>
                    </m:r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33572A44-0C9E-35F2-493E-EC731F5286A1}"/>
                </a:ext>
              </a:extLst>
            </xdr:cNvPr>
            <xdr:cNvSpPr txBox="1"/>
          </xdr:nvSpPr>
          <xdr:spPr>
            <a:xfrm>
              <a:off x="1307726" y="12155021"/>
              <a:ext cx="3843360" cy="409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50−47.2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400" i="0">
                  <a:latin typeface="Cambria Math" panose="02040503050406030204" pitchFamily="18" charset="0"/>
                </a:rPr>
                <a:t>2.6=2.8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400" i="0">
                  <a:latin typeface="Cambria Math" panose="02040503050406030204" pitchFamily="18" charset="0"/>
                </a:rPr>
                <a:t>2.6=1.076≈</a:t>
              </a:r>
              <a:r>
                <a:rPr lang="en-IN" sz="1400" b="0" i="0">
                  <a:latin typeface="Cambria Math" panose="02040503050406030204" pitchFamily="18" charset="0"/>
                </a:rPr>
                <a:t>𝑍</a:t>
              </a:r>
              <a:r>
                <a:rPr lang="en-IN" sz="1400" i="0">
                  <a:latin typeface="Cambria Math" panose="02040503050406030204" pitchFamily="18" charset="0"/>
                </a:rPr>
                <a:t>=0.8577=85.77%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2</xdr:col>
      <xdr:colOff>231962</xdr:colOff>
      <xdr:row>72</xdr:row>
      <xdr:rowOff>86284</xdr:rowOff>
    </xdr:from>
    <xdr:ext cx="2282484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717DF226-4566-7CDA-4D42-949908546193}"/>
                </a:ext>
              </a:extLst>
            </xdr:cNvPr>
            <xdr:cNvSpPr txBox="1"/>
          </xdr:nvSpPr>
          <xdr:spPr>
            <a:xfrm>
              <a:off x="1442197" y="15225431"/>
              <a:ext cx="2282484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−6.3</m:t>
                        </m:r>
                      </m:num>
                      <m:den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IN" sz="1400" i="0">
                        <a:latin typeface="Cambria Math" panose="02040503050406030204" pitchFamily="18" charset="0"/>
                      </a:rPr>
                      <m:t>=−2.3≈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IN" sz="1400" i="0">
                        <a:latin typeface="Cambria Math" panose="02040503050406030204" pitchFamily="18" charset="0"/>
                      </a:rPr>
                      <m:t>=0.0</m:t>
                    </m:r>
                    <m:r>
                      <a:rPr lang="en-IN" sz="1400" b="0" i="0">
                        <a:latin typeface="Cambria Math" panose="02040503050406030204" pitchFamily="18" charset="0"/>
                      </a:rPr>
                      <m:t>107</m:t>
                    </m:r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173" name="TextBox 172">
              <a:extLst>
                <a:ext uri="{FF2B5EF4-FFF2-40B4-BE49-F238E27FC236}">
                  <a16:creationId xmlns:a16="http://schemas.microsoft.com/office/drawing/2014/main" id="{717DF226-4566-7CDA-4D42-949908546193}"/>
                </a:ext>
              </a:extLst>
            </xdr:cNvPr>
            <xdr:cNvSpPr txBox="1"/>
          </xdr:nvSpPr>
          <xdr:spPr>
            <a:xfrm>
              <a:off x="1442197" y="15225431"/>
              <a:ext cx="2282484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4−6.3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400" i="0">
                  <a:latin typeface="Cambria Math" panose="02040503050406030204" pitchFamily="18" charset="0"/>
                </a:rPr>
                <a:t>1=−2.3≈</a:t>
              </a:r>
              <a:r>
                <a:rPr lang="en-IN" sz="1400" b="0" i="0">
                  <a:latin typeface="Cambria Math" panose="02040503050406030204" pitchFamily="18" charset="0"/>
                </a:rPr>
                <a:t>𝑍</a:t>
              </a:r>
              <a:r>
                <a:rPr lang="en-IN" sz="1400" i="0">
                  <a:latin typeface="Cambria Math" panose="02040503050406030204" pitchFamily="18" charset="0"/>
                </a:rPr>
                <a:t>=0.0</a:t>
              </a:r>
              <a:r>
                <a:rPr lang="en-IN" sz="1400" b="0" i="0">
                  <a:latin typeface="Cambria Math" panose="02040503050406030204" pitchFamily="18" charset="0"/>
                </a:rPr>
                <a:t>107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2</xdr:col>
      <xdr:colOff>187138</xdr:colOff>
      <xdr:row>77</xdr:row>
      <xdr:rowOff>63875</xdr:rowOff>
    </xdr:from>
    <xdr:ext cx="3996928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32252829-2A09-185A-9FDC-DD42D9F17DAF}"/>
                </a:ext>
              </a:extLst>
            </xdr:cNvPr>
            <xdr:cNvSpPr txBox="1"/>
          </xdr:nvSpPr>
          <xdr:spPr>
            <a:xfrm>
              <a:off x="1397373" y="16233963"/>
              <a:ext cx="3996928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−6.3</m:t>
                        </m:r>
                      </m:num>
                      <m:den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IN" sz="1400" i="0">
                        <a:latin typeface="Cambria Math" panose="02040503050406030204" pitchFamily="18" charset="0"/>
                      </a:rPr>
                      <m:t>=2.3≈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IN" sz="1400" i="0">
                        <a:latin typeface="Cambria Math" panose="02040503050406030204" pitchFamily="18" charset="0"/>
                      </a:rPr>
                      <m:t>=0.9916=1−0.9916=0.0084</m:t>
                    </m:r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32252829-2A09-185A-9FDC-DD42D9F17DAF}"/>
                </a:ext>
              </a:extLst>
            </xdr:cNvPr>
            <xdr:cNvSpPr txBox="1"/>
          </xdr:nvSpPr>
          <xdr:spPr>
            <a:xfrm>
              <a:off x="1397373" y="16233963"/>
              <a:ext cx="3996928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8−6.3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400" i="0">
                  <a:latin typeface="Cambria Math" panose="02040503050406030204" pitchFamily="18" charset="0"/>
                </a:rPr>
                <a:t>1=2.3≈</a:t>
              </a:r>
              <a:r>
                <a:rPr lang="en-IN" sz="1400" b="0" i="0">
                  <a:latin typeface="Cambria Math" panose="02040503050406030204" pitchFamily="18" charset="0"/>
                </a:rPr>
                <a:t>𝑍</a:t>
              </a:r>
              <a:r>
                <a:rPr lang="en-IN" sz="1400" i="0">
                  <a:latin typeface="Cambria Math" panose="02040503050406030204" pitchFamily="18" charset="0"/>
                </a:rPr>
                <a:t>=0.9916=1−0.9916=0.0084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</xdr:col>
      <xdr:colOff>601755</xdr:colOff>
      <xdr:row>89</xdr:row>
      <xdr:rowOff>63873</xdr:rowOff>
    </xdr:from>
    <xdr:ext cx="5527863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CAE415AD-3AD4-90D2-4636-F09106334D8B}"/>
                </a:ext>
              </a:extLst>
            </xdr:cNvPr>
            <xdr:cNvSpPr txBox="1"/>
          </xdr:nvSpPr>
          <xdr:spPr>
            <a:xfrm>
              <a:off x="1206873" y="18766491"/>
              <a:ext cx="5527863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IN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𝜎</m:t>
                        </m:r>
                      </m:den>
                    </m:f>
                    <m:r>
                      <a:rPr lang="en-IN" sz="1400" i="0">
                        <a:latin typeface="Cambria Math" panose="02040503050406030204" pitchFamily="18" charset="0"/>
                      </a:rPr>
                      <m:t>⇒1.65=</m:t>
                    </m:r>
                    <m:f>
                      <m:f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−47.2</m:t>
                        </m:r>
                      </m:num>
                      <m:den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2.6</m:t>
                        </m:r>
                      </m:den>
                    </m:f>
                    <m:r>
                      <a:rPr lang="en-IN" sz="140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1.65×2.6</m:t>
                        </m:r>
                      </m:e>
                    </m:d>
                    <m:r>
                      <a:rPr lang="en-IN" sz="1400" i="0">
                        <a:latin typeface="Cambria Math" panose="02040503050406030204" pitchFamily="18" charset="0"/>
                      </a:rPr>
                      <m:t>+47.2=</m:t>
                    </m:r>
                    <m:r>
                      <a:rPr lang="en-IN" sz="1400" b="1" i="0">
                        <a:latin typeface="Cambria Math" panose="02040503050406030204" pitchFamily="18" charset="0"/>
                      </a:rPr>
                      <m:t>𝟓𝟏</m:t>
                    </m:r>
                    <m:r>
                      <a:rPr lang="en-IN" sz="1400" b="1" i="0">
                        <a:latin typeface="Cambria Math" panose="02040503050406030204" pitchFamily="18" charset="0"/>
                      </a:rPr>
                      <m:t>.</m:t>
                    </m:r>
                    <m:r>
                      <a:rPr lang="en-IN" sz="1400" b="1" i="0">
                        <a:latin typeface="Cambria Math" panose="02040503050406030204" pitchFamily="18" charset="0"/>
                      </a:rPr>
                      <m:t>𝟒𝟗</m:t>
                    </m:r>
                    <m:r>
                      <a:rPr lang="en-IN" sz="14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1" i="1">
                        <a:latin typeface="Cambria Math" panose="02040503050406030204" pitchFamily="18" charset="0"/>
                      </a:rPr>
                      <m:t>𝒅𝒂𝒚𝒔</m:t>
                    </m:r>
                  </m:oMath>
                </m:oMathPara>
              </a14:m>
              <a:endParaRPr lang="en-IN" sz="1400" b="1"/>
            </a:p>
          </xdr:txBody>
        </xdr:sp>
      </mc:Choice>
      <mc:Fallback xmlns="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CAE415AD-3AD4-90D2-4636-F09106334D8B}"/>
                </a:ext>
              </a:extLst>
            </xdr:cNvPr>
            <xdr:cNvSpPr txBox="1"/>
          </xdr:nvSpPr>
          <xdr:spPr>
            <a:xfrm>
              <a:off x="1206873" y="18766491"/>
              <a:ext cx="5527863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i="0">
                  <a:latin typeface="Cambria Math" panose="02040503050406030204" pitchFamily="18" charset="0"/>
                </a:rPr>
                <a:t>𝑍=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𝑥−𝜇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400" i="0">
                  <a:latin typeface="Cambria Math" panose="02040503050406030204" pitchFamily="18" charset="0"/>
                </a:rPr>
                <a:t>𝜎⇒1.65=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𝑥−47.2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400" i="0">
                  <a:latin typeface="Cambria Math" panose="02040503050406030204" pitchFamily="18" charset="0"/>
                </a:rPr>
                <a:t>2.6=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1.65×2.6)+47.2=</a:t>
              </a:r>
              <a:r>
                <a:rPr lang="en-IN" sz="1400" b="1" i="0">
                  <a:latin typeface="Cambria Math" panose="02040503050406030204" pitchFamily="18" charset="0"/>
                </a:rPr>
                <a:t>𝟓𝟏.𝟒𝟗 𝒅𝒂𝒚𝒔</a:t>
              </a:r>
              <a:endParaRPr lang="en-IN" sz="14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5CFC4-E5D1-B976-586D-ED8B010C4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0</xdr:row>
      <xdr:rowOff>180975</xdr:rowOff>
    </xdr:from>
    <xdr:to>
      <xdr:col>21</xdr:col>
      <xdr:colOff>342900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42CC8-67E8-5B74-77C0-3EDFB87B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22</xdr:row>
      <xdr:rowOff>66675</xdr:rowOff>
    </xdr:from>
    <xdr:to>
      <xdr:col>15</xdr:col>
      <xdr:colOff>257175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ADB3B-07EB-3628-D4E3-B6D3068F5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11</xdr:row>
      <xdr:rowOff>152400</xdr:rowOff>
    </xdr:from>
    <xdr:to>
      <xdr:col>21</xdr:col>
      <xdr:colOff>361950</xdr:colOff>
      <xdr:row>21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98458D-4E76-75D4-3192-DD6FD5B00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228600</xdr:colOff>
      <xdr:row>11</xdr:row>
      <xdr:rowOff>161925</xdr:rowOff>
    </xdr:from>
    <xdr:to>
      <xdr:col>15</xdr:col>
      <xdr:colOff>228600</xdr:colOff>
      <xdr:row>21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36842C-8A13-4574-A747-21FB51AD1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2T20:12:23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1 6182,'0'3'288,"-3"-3"-192,-1 0 545,8 0-225,-1-3-320,1 3-1057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2T20:12:24.3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0 0 2883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2T20:12:32.31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8 0 4260,'0'0'1153,"-4"0"-704,1 0 992,6 0-1185,-6 0-416,3 6-2723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2T20:12:32.9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4 2562,'0'-4'2851,"0"8"-2627,-4-4-384,4 3-769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22T20:13:11.44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0 5669,'-3'3'865,"3"0"-929,0 0 609,0 0-577,0 1 96,0 2-32,0-3-1249,3-3-2915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E7DA-3BC1-4F86-847B-DA534D56C31B}">
  <dimension ref="A1:AC51"/>
  <sheetViews>
    <sheetView topLeftCell="A19" workbookViewId="0">
      <selection activeCell="P10" sqref="P10"/>
    </sheetView>
  </sheetViews>
  <sheetFormatPr defaultRowHeight="14.4" x14ac:dyDescent="0.3"/>
  <cols>
    <col min="2" max="2" width="11" customWidth="1"/>
    <col min="3" max="3" width="15" customWidth="1"/>
    <col min="4" max="4" width="7.33203125" customWidth="1"/>
    <col min="5" max="5" width="9.5546875" customWidth="1"/>
    <col min="6" max="6" width="7.109375" customWidth="1"/>
    <col min="7" max="7" width="7.5546875" customWidth="1"/>
    <col min="8" max="9" width="5.6640625" customWidth="1"/>
    <col min="10" max="10" width="10.44140625" customWidth="1"/>
    <col min="11" max="13" width="5.6640625" customWidth="1"/>
    <col min="15" max="15" width="10.33203125" bestFit="1" customWidth="1"/>
    <col min="16" max="17" width="5.6640625" customWidth="1"/>
    <col min="19" max="21" width="5.6640625" customWidth="1"/>
  </cols>
  <sheetData>
    <row r="1" spans="1:2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8" x14ac:dyDescent="0.3">
      <c r="A2" s="38" t="s">
        <v>20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5" spans="1:2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6" x14ac:dyDescent="0.3">
      <c r="A6" s="2"/>
      <c r="B6" s="59" t="s">
        <v>13</v>
      </c>
      <c r="C6" s="59"/>
      <c r="D6" s="59"/>
      <c r="E6" s="16"/>
      <c r="F6" s="16"/>
      <c r="G6" s="16"/>
      <c r="H6" s="16"/>
      <c r="I6" s="1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6" x14ac:dyDescent="0.3">
      <c r="A7" s="2"/>
      <c r="B7" s="39"/>
      <c r="C7" s="39"/>
      <c r="D7" s="39"/>
      <c r="E7" s="16"/>
      <c r="F7" s="16"/>
      <c r="G7" s="16"/>
      <c r="H7" s="16"/>
      <c r="I7" s="1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6" x14ac:dyDescent="0.3">
      <c r="A8" s="2"/>
      <c r="B8" s="23" t="s">
        <v>15</v>
      </c>
      <c r="C8" s="23"/>
      <c r="D8" s="40"/>
      <c r="E8" s="16"/>
      <c r="F8" s="16"/>
      <c r="G8" s="16"/>
      <c r="H8" s="16"/>
      <c r="I8" s="1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6" x14ac:dyDescent="0.3">
      <c r="A9" s="2"/>
      <c r="B9" s="16"/>
      <c r="C9" s="16"/>
      <c r="D9" s="16"/>
      <c r="E9" s="16"/>
      <c r="F9" s="16"/>
      <c r="G9" s="16"/>
      <c r="H9" s="16"/>
      <c r="I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6" x14ac:dyDescent="0.3">
      <c r="A10" s="2"/>
      <c r="B10" s="16"/>
      <c r="C10" s="16"/>
      <c r="D10" s="16"/>
      <c r="E10" s="16"/>
      <c r="F10" s="16"/>
      <c r="G10" s="16"/>
      <c r="H10" s="16"/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6" x14ac:dyDescent="0.3">
      <c r="A11" s="2"/>
      <c r="B11" s="59" t="s">
        <v>17</v>
      </c>
      <c r="C11" s="59"/>
      <c r="D11" s="59"/>
      <c r="E11" s="59"/>
      <c r="F11" s="59"/>
      <c r="G11" s="39" t="s">
        <v>79</v>
      </c>
      <c r="H11" s="16"/>
      <c r="I11" s="1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6" x14ac:dyDescent="0.3">
      <c r="A12" s="2"/>
      <c r="B12" s="10"/>
      <c r="C12" s="10"/>
      <c r="D12" s="10"/>
      <c r="E12" s="10"/>
      <c r="F12" s="16"/>
      <c r="G12" s="16"/>
      <c r="H12" s="16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2.2" customHeight="1" x14ac:dyDescent="0.3">
      <c r="A13" s="2"/>
      <c r="B13" s="59" t="s">
        <v>18</v>
      </c>
      <c r="C13" s="59"/>
      <c r="D13" s="39" t="s">
        <v>73</v>
      </c>
      <c r="E13" s="10"/>
      <c r="F13" s="16"/>
      <c r="G13" s="16"/>
      <c r="H13" s="16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6" x14ac:dyDescent="0.3">
      <c r="A14" s="2"/>
      <c r="B14" s="16"/>
      <c r="C14" s="16"/>
      <c r="D14" s="16"/>
      <c r="E14" s="16"/>
      <c r="F14" s="16"/>
      <c r="G14" s="16"/>
      <c r="H14" s="16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6" x14ac:dyDescent="0.3">
      <c r="A15" s="2"/>
      <c r="B15" s="59" t="s">
        <v>16</v>
      </c>
      <c r="C15" s="59"/>
      <c r="D15" s="59"/>
      <c r="E15" s="59"/>
      <c r="F15" s="59"/>
      <c r="G15" s="59"/>
      <c r="H15" s="59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6" x14ac:dyDescent="0.3">
      <c r="A16" s="2"/>
      <c r="B16" s="39"/>
      <c r="C16" s="39"/>
      <c r="D16" s="39"/>
      <c r="E16" s="39"/>
      <c r="F16" s="39"/>
      <c r="G16" s="39"/>
      <c r="H16" s="39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7.399999999999999" x14ac:dyDescent="0.3">
      <c r="A17" s="2"/>
      <c r="B17" s="41" t="s">
        <v>10</v>
      </c>
      <c r="C17" s="41" t="s">
        <v>14</v>
      </c>
      <c r="D17" s="41" t="s">
        <v>11</v>
      </c>
      <c r="E17" s="41" t="s">
        <v>74</v>
      </c>
      <c r="F17" s="41" t="s">
        <v>12</v>
      </c>
      <c r="G17" s="16"/>
      <c r="H17" s="10"/>
      <c r="I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6" x14ac:dyDescent="0.3">
      <c r="A18" s="2"/>
      <c r="B18" s="18">
        <v>1</v>
      </c>
      <c r="C18" s="18">
        <v>16</v>
      </c>
      <c r="D18" s="18">
        <f>B18*(C18/$C$23)</f>
        <v>0.16</v>
      </c>
      <c r="E18" s="18">
        <f>(B18^2)*(C18/$C$23)</f>
        <v>0.16</v>
      </c>
      <c r="F18" s="18">
        <f t="shared" ref="F18:F23" si="0">E18-(D18^2)</f>
        <v>0.13439999999999999</v>
      </c>
      <c r="G18" s="16"/>
      <c r="H18" s="10"/>
      <c r="I18" s="1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6" x14ac:dyDescent="0.3">
      <c r="A19" s="2"/>
      <c r="B19" s="18">
        <v>2</v>
      </c>
      <c r="C19" s="18">
        <v>22</v>
      </c>
      <c r="D19" s="18">
        <f>B19*(C19/$C$23)</f>
        <v>0.44</v>
      </c>
      <c r="E19" s="18">
        <f>(B19^2)*(C19/$C$23)</f>
        <v>0.88</v>
      </c>
      <c r="F19" s="18">
        <f t="shared" si="0"/>
        <v>0.68640000000000001</v>
      </c>
      <c r="G19" s="16"/>
      <c r="H19" s="10"/>
      <c r="I19" s="1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6" x14ac:dyDescent="0.3">
      <c r="A20" s="2"/>
      <c r="B20" s="18">
        <v>3</v>
      </c>
      <c r="C20" s="18">
        <v>28</v>
      </c>
      <c r="D20" s="18">
        <f>B20*(C20/$C$23)</f>
        <v>0.84000000000000008</v>
      </c>
      <c r="E20" s="18">
        <f>(B20^2)*(C20/$C$23)</f>
        <v>2.5200000000000005</v>
      </c>
      <c r="F20" s="18">
        <f t="shared" si="0"/>
        <v>1.8144000000000005</v>
      </c>
      <c r="G20" s="16"/>
      <c r="H20" s="10"/>
      <c r="I20" s="1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6" x14ac:dyDescent="0.3">
      <c r="A21" s="2"/>
      <c r="B21" s="18">
        <v>4</v>
      </c>
      <c r="C21" s="18">
        <v>20</v>
      </c>
      <c r="D21" s="18">
        <f>B21*(C21/$C$23)</f>
        <v>0.8</v>
      </c>
      <c r="E21" s="18">
        <f>(B21^2)*(C21/$C$23)</f>
        <v>3.2</v>
      </c>
      <c r="F21" s="18">
        <f t="shared" si="0"/>
        <v>2.56</v>
      </c>
      <c r="G21" s="16"/>
      <c r="H21" s="10"/>
      <c r="I21" s="1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6" x14ac:dyDescent="0.3">
      <c r="A22" s="2"/>
      <c r="B22" s="18">
        <v>5</v>
      </c>
      <c r="C22" s="18">
        <v>14</v>
      </c>
      <c r="D22" s="18">
        <f>B22*(C22/$C$23)</f>
        <v>0.70000000000000007</v>
      </c>
      <c r="E22" s="18">
        <f>(B22^2)*(C22/$C$23)</f>
        <v>3.5000000000000004</v>
      </c>
      <c r="F22" s="18">
        <f t="shared" si="0"/>
        <v>3.0100000000000002</v>
      </c>
      <c r="G22" s="16"/>
      <c r="H22" s="10"/>
      <c r="I22" s="1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6" x14ac:dyDescent="0.3">
      <c r="A23" s="2"/>
      <c r="B23" s="18"/>
      <c r="C23" s="18">
        <f>SUM(C18:C22)</f>
        <v>100</v>
      </c>
      <c r="D23" s="41">
        <f>SUM(D18:D22)</f>
        <v>2.9400000000000004</v>
      </c>
      <c r="E23" s="18">
        <f>SUM(E18:E22)</f>
        <v>10.260000000000002</v>
      </c>
      <c r="F23" s="42">
        <f t="shared" si="0"/>
        <v>1.6163999999999987</v>
      </c>
      <c r="G23" s="16"/>
      <c r="H23" s="10"/>
      <c r="I23" s="1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6" x14ac:dyDescent="0.3">
      <c r="A24" s="2"/>
      <c r="B24" s="16"/>
      <c r="C24" s="16"/>
      <c r="D24" s="16"/>
      <c r="E24" s="16"/>
      <c r="F24" s="16"/>
      <c r="G24" s="16"/>
      <c r="H24" s="16"/>
      <c r="I24" s="1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6" x14ac:dyDescent="0.3">
      <c r="A25" s="2"/>
      <c r="B25" s="16"/>
      <c r="C25" s="16" t="s">
        <v>19</v>
      </c>
      <c r="D25" s="39" t="s">
        <v>75</v>
      </c>
      <c r="E25" s="16"/>
      <c r="F25" s="16"/>
      <c r="G25" s="16"/>
      <c r="H25" s="16"/>
      <c r="I25" s="1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6" x14ac:dyDescent="0.3">
      <c r="A26" s="2"/>
      <c r="B26" s="16"/>
      <c r="C26" s="16"/>
      <c r="D26" s="39"/>
      <c r="E26" s="16"/>
      <c r="F26" s="16"/>
      <c r="G26" s="16"/>
      <c r="H26" s="16"/>
      <c r="I26" s="1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6" x14ac:dyDescent="0.3">
      <c r="A27" s="2"/>
      <c r="B27" s="16"/>
      <c r="C27" s="16"/>
      <c r="D27" s="39" t="s">
        <v>76</v>
      </c>
      <c r="E27" s="16"/>
      <c r="F27" s="16"/>
      <c r="G27" s="16"/>
      <c r="H27" s="16"/>
      <c r="I27" s="1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6" x14ac:dyDescent="0.3">
      <c r="A28" s="2"/>
      <c r="B28" s="16"/>
      <c r="C28" s="16"/>
      <c r="D28" s="39" t="s">
        <v>77</v>
      </c>
      <c r="E28" s="16"/>
      <c r="F28" s="16"/>
      <c r="G28" s="16"/>
      <c r="H28" s="43" t="s">
        <v>78</v>
      </c>
      <c r="I28" s="1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6" x14ac:dyDescent="0.3">
      <c r="A29" s="2"/>
      <c r="B29" s="16"/>
      <c r="C29" s="16"/>
      <c r="D29" s="39"/>
      <c r="E29" s="16"/>
      <c r="F29" s="16"/>
      <c r="G29" s="16"/>
      <c r="H29" s="43"/>
      <c r="I29" s="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" customHeight="1" x14ac:dyDescent="0.3">
      <c r="A30" s="2"/>
      <c r="B30" s="58" t="s">
        <v>37</v>
      </c>
      <c r="C30" s="58"/>
      <c r="D30" s="58"/>
      <c r="E30" s="58"/>
      <c r="F30" s="58"/>
      <c r="G30" s="16"/>
      <c r="H30" s="16"/>
      <c r="I30" s="1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6" x14ac:dyDescent="0.3">
      <c r="A31" s="2"/>
      <c r="B31" s="58"/>
      <c r="C31" s="58"/>
      <c r="D31" s="58"/>
      <c r="E31" s="58"/>
      <c r="F31" s="58"/>
      <c r="G31" s="16"/>
      <c r="H31" s="16"/>
      <c r="I31" s="1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6" x14ac:dyDescent="0.3">
      <c r="A32" s="2"/>
      <c r="B32" s="58"/>
      <c r="C32" s="58"/>
      <c r="D32" s="58"/>
      <c r="E32" s="58"/>
      <c r="F32" s="58"/>
      <c r="G32" s="16"/>
      <c r="H32" s="16"/>
      <c r="I32" s="1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6" x14ac:dyDescent="0.3">
      <c r="A33" s="2"/>
      <c r="B33" s="58"/>
      <c r="C33" s="58"/>
      <c r="D33" s="58"/>
      <c r="E33" s="58"/>
      <c r="F33" s="58"/>
      <c r="G33" s="16"/>
      <c r="H33" s="16"/>
      <c r="I33" s="16"/>
      <c r="J33" s="2"/>
      <c r="K33" s="2"/>
      <c r="L33" s="2"/>
      <c r="M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6" x14ac:dyDescent="0.3">
      <c r="A34" s="2"/>
      <c r="B34" s="58"/>
      <c r="C34" s="58"/>
      <c r="D34" s="58"/>
      <c r="E34" s="58"/>
      <c r="F34" s="58"/>
      <c r="G34" s="16"/>
      <c r="H34" s="16"/>
      <c r="I34" s="16"/>
      <c r="J34" s="2"/>
      <c r="K34" s="2"/>
      <c r="L34" s="2"/>
      <c r="M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6" x14ac:dyDescent="0.3">
      <c r="A35" s="2"/>
      <c r="B35" s="58"/>
      <c r="C35" s="58"/>
      <c r="D35" s="58"/>
      <c r="E35" s="58"/>
      <c r="F35" s="58"/>
      <c r="G35" s="16"/>
      <c r="H35" s="16"/>
      <c r="I35" s="16"/>
      <c r="J35" s="2"/>
      <c r="K35" s="2"/>
      <c r="L35" s="2"/>
      <c r="M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2"/>
      <c r="B36" s="5"/>
      <c r="C36" s="5"/>
      <c r="D36" s="5"/>
      <c r="E36" s="5"/>
      <c r="F36" s="5"/>
      <c r="G36" s="2"/>
      <c r="H36" s="2"/>
      <c r="I36" s="2"/>
      <c r="J36" s="2"/>
      <c r="K36" s="2"/>
      <c r="L36" s="2"/>
      <c r="M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</sheetData>
  <mergeCells count="5">
    <mergeCell ref="B30:F35"/>
    <mergeCell ref="B6:D6"/>
    <mergeCell ref="B11:F11"/>
    <mergeCell ref="B15:H15"/>
    <mergeCell ref="B13:C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429F-51C2-4AB6-8E47-41342A509E0D}">
  <dimension ref="A3:AF89"/>
  <sheetViews>
    <sheetView zoomScaleNormal="100" workbookViewId="0">
      <selection activeCell="C30" sqref="C30"/>
    </sheetView>
  </sheetViews>
  <sheetFormatPr defaultRowHeight="14.4" x14ac:dyDescent="0.3"/>
  <cols>
    <col min="3" max="3" width="21.33203125" customWidth="1"/>
    <col min="4" max="4" width="13.5546875" customWidth="1"/>
    <col min="7" max="7" width="9.109375" customWidth="1"/>
    <col min="10" max="10" width="11.109375" customWidth="1"/>
  </cols>
  <sheetData>
    <row r="3" spans="1:12" ht="18" x14ac:dyDescent="0.3">
      <c r="A3" s="38" t="s">
        <v>21</v>
      </c>
    </row>
    <row r="4" spans="1:12" ht="15.6" x14ac:dyDescent="0.3">
      <c r="A4" s="4"/>
      <c r="B4" s="10" t="s">
        <v>31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ht="32.25" customHeight="1" x14ac:dyDescent="0.3">
      <c r="B5" s="23" t="s">
        <v>32</v>
      </c>
      <c r="C5" s="23"/>
      <c r="D5" s="10"/>
      <c r="E5" s="10"/>
      <c r="F5" s="10"/>
      <c r="G5" s="10"/>
      <c r="H5" s="10"/>
      <c r="I5" s="10"/>
      <c r="J5" s="10"/>
      <c r="K5" s="10"/>
      <c r="L5" s="10"/>
    </row>
    <row r="6" spans="1:12" ht="30.75" customHeight="1" x14ac:dyDescent="0.3">
      <c r="B6" s="23" t="s">
        <v>33</v>
      </c>
      <c r="C6" s="23"/>
      <c r="D6" s="10"/>
      <c r="E6" s="10"/>
      <c r="F6" s="10"/>
      <c r="G6" s="10"/>
      <c r="H6" s="10"/>
      <c r="I6" s="10"/>
      <c r="J6" s="10"/>
      <c r="K6" s="10"/>
      <c r="L6" s="10"/>
    </row>
    <row r="7" spans="1:12" ht="33" customHeight="1" x14ac:dyDescent="0.3">
      <c r="B7" s="23" t="s">
        <v>34</v>
      </c>
      <c r="C7" s="23"/>
      <c r="D7" s="10"/>
      <c r="E7" s="10"/>
      <c r="F7" s="10"/>
      <c r="G7" s="10"/>
      <c r="H7" s="10"/>
      <c r="I7" s="10"/>
      <c r="J7" s="10"/>
      <c r="K7" s="10"/>
      <c r="L7" s="10"/>
    </row>
    <row r="8" spans="1:12" ht="16.2" thickBot="1" x14ac:dyDescent="0.3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ht="46.8" x14ac:dyDescent="0.3">
      <c r="B9" s="24"/>
      <c r="C9" s="14" t="s">
        <v>22</v>
      </c>
      <c r="D9" s="14" t="s">
        <v>23</v>
      </c>
      <c r="E9" s="14" t="s">
        <v>60</v>
      </c>
      <c r="F9" s="14" t="s">
        <v>61</v>
      </c>
      <c r="G9" s="14" t="s">
        <v>62</v>
      </c>
      <c r="H9" s="25" t="s">
        <v>63</v>
      </c>
      <c r="I9" s="14" t="s">
        <v>35</v>
      </c>
      <c r="J9" s="26" t="s">
        <v>64</v>
      </c>
      <c r="K9" s="10"/>
      <c r="L9" s="10"/>
    </row>
    <row r="10" spans="1:12" ht="15.6" x14ac:dyDescent="0.3">
      <c r="B10" s="17" t="s">
        <v>0</v>
      </c>
      <c r="C10" s="27" t="s">
        <v>24</v>
      </c>
      <c r="D10" s="18" t="s">
        <v>30</v>
      </c>
      <c r="E10" s="18">
        <v>4</v>
      </c>
      <c r="F10" s="18">
        <v>6</v>
      </c>
      <c r="G10" s="18">
        <v>10</v>
      </c>
      <c r="H10" s="28">
        <f>(E10+(4*F10)+G10)/6</f>
        <v>6.333333333333333</v>
      </c>
      <c r="I10" s="18">
        <f>((G10-E10)/6)^2</f>
        <v>1</v>
      </c>
      <c r="J10" s="19">
        <f>(G10-E10)/6</f>
        <v>1</v>
      </c>
      <c r="K10" s="10"/>
      <c r="L10" s="10"/>
    </row>
    <row r="11" spans="1:12" ht="15.6" x14ac:dyDescent="0.3">
      <c r="B11" s="17" t="s">
        <v>1</v>
      </c>
      <c r="C11" s="27" t="s">
        <v>25</v>
      </c>
      <c r="D11" s="18" t="s">
        <v>0</v>
      </c>
      <c r="E11" s="18">
        <v>8</v>
      </c>
      <c r="F11" s="18">
        <v>9</v>
      </c>
      <c r="G11" s="18">
        <v>15</v>
      </c>
      <c r="H11" s="28">
        <f t="shared" ref="H11:H15" si="0">(E11+(4*F11)+G11)/6</f>
        <v>9.8333333333333339</v>
      </c>
      <c r="I11" s="28">
        <f t="shared" ref="I11:I15" si="1">((G11-E11)/6)^2</f>
        <v>1.3611111111111114</v>
      </c>
      <c r="J11" s="29">
        <f t="shared" ref="J11:J15" si="2">(G11-E11)/6</f>
        <v>1.1666666666666667</v>
      </c>
      <c r="K11" s="10"/>
      <c r="L11" s="10"/>
    </row>
    <row r="12" spans="1:12" ht="15.6" x14ac:dyDescent="0.3">
      <c r="B12" s="17" t="s">
        <v>2</v>
      </c>
      <c r="C12" s="27" t="s">
        <v>26</v>
      </c>
      <c r="D12" s="18" t="s">
        <v>1</v>
      </c>
      <c r="E12" s="18">
        <v>2</v>
      </c>
      <c r="F12" s="18">
        <v>4</v>
      </c>
      <c r="G12" s="18">
        <v>6</v>
      </c>
      <c r="H12" s="28">
        <f t="shared" si="0"/>
        <v>4</v>
      </c>
      <c r="I12" s="28">
        <f t="shared" si="1"/>
        <v>0.44444444444444442</v>
      </c>
      <c r="J12" s="29">
        <f t="shared" si="2"/>
        <v>0.66666666666666663</v>
      </c>
      <c r="K12" s="10"/>
      <c r="L12" s="10"/>
    </row>
    <row r="13" spans="1:12" ht="15.6" x14ac:dyDescent="0.3">
      <c r="B13" s="17" t="s">
        <v>3</v>
      </c>
      <c r="C13" s="27" t="s">
        <v>27</v>
      </c>
      <c r="D13" s="18" t="s">
        <v>2</v>
      </c>
      <c r="E13" s="18">
        <v>12</v>
      </c>
      <c r="F13" s="18">
        <v>15</v>
      </c>
      <c r="G13" s="18">
        <v>22</v>
      </c>
      <c r="H13" s="28">
        <f t="shared" si="0"/>
        <v>15.666666666666666</v>
      </c>
      <c r="I13" s="28">
        <f t="shared" si="1"/>
        <v>2.7777777777777781</v>
      </c>
      <c r="J13" s="29">
        <f t="shared" si="2"/>
        <v>1.6666666666666667</v>
      </c>
      <c r="K13" s="10"/>
      <c r="L13" s="10"/>
    </row>
    <row r="14" spans="1:12" ht="15.6" x14ac:dyDescent="0.3">
      <c r="B14" s="17" t="s">
        <v>4</v>
      </c>
      <c r="C14" s="27" t="s">
        <v>28</v>
      </c>
      <c r="D14" s="18" t="s">
        <v>3</v>
      </c>
      <c r="E14" s="18">
        <v>3</v>
      </c>
      <c r="F14" s="18">
        <v>5</v>
      </c>
      <c r="G14" s="18">
        <v>9</v>
      </c>
      <c r="H14" s="28">
        <f t="shared" si="0"/>
        <v>5.333333333333333</v>
      </c>
      <c r="I14" s="28">
        <f t="shared" si="1"/>
        <v>1</v>
      </c>
      <c r="J14" s="29">
        <f t="shared" si="2"/>
        <v>1</v>
      </c>
      <c r="K14" s="10"/>
      <c r="L14" s="10"/>
    </row>
    <row r="15" spans="1:12" ht="16.2" thickBot="1" x14ac:dyDescent="0.35">
      <c r="B15" s="20" t="s">
        <v>5</v>
      </c>
      <c r="C15" s="30" t="s">
        <v>29</v>
      </c>
      <c r="D15" s="21" t="s">
        <v>4</v>
      </c>
      <c r="E15" s="21">
        <v>5</v>
      </c>
      <c r="F15" s="21">
        <v>6</v>
      </c>
      <c r="G15" s="31">
        <v>7</v>
      </c>
      <c r="H15" s="32">
        <f t="shared" si="0"/>
        <v>6</v>
      </c>
      <c r="I15" s="32">
        <f t="shared" si="1"/>
        <v>0.1111111111111111</v>
      </c>
      <c r="J15" s="33">
        <f t="shared" si="2"/>
        <v>0.33333333333333331</v>
      </c>
      <c r="K15" s="10"/>
      <c r="L15" s="10"/>
    </row>
    <row r="16" spans="1:12" ht="16.2" thickBot="1" x14ac:dyDescent="0.35">
      <c r="B16" s="10"/>
      <c r="C16" s="10"/>
      <c r="D16" s="10"/>
      <c r="E16" s="10"/>
      <c r="F16" s="10"/>
      <c r="G16" s="34" t="s">
        <v>41</v>
      </c>
      <c r="H16" s="35">
        <f>SUM(H10:H15)</f>
        <v>47.166666666666671</v>
      </c>
      <c r="I16" s="35">
        <f>SUM(I10:I15)</f>
        <v>6.6944444444444446</v>
      </c>
      <c r="J16" s="35">
        <f>SQRT(I16)</f>
        <v>2.5873624493766707</v>
      </c>
      <c r="K16" s="10"/>
      <c r="L16" s="10"/>
    </row>
    <row r="17" spans="2:32" ht="15.6" x14ac:dyDescent="0.3">
      <c r="B17" s="10"/>
      <c r="C17" s="10"/>
      <c r="D17" s="10"/>
      <c r="E17" s="10"/>
      <c r="F17" s="10"/>
      <c r="G17" s="12"/>
      <c r="H17" s="36"/>
      <c r="I17" s="10"/>
      <c r="J17" s="10"/>
      <c r="K17" s="10"/>
      <c r="L17" s="10"/>
    </row>
    <row r="18" spans="2:32" ht="15.6" x14ac:dyDescent="0.3">
      <c r="B18" s="37" t="s">
        <v>36</v>
      </c>
      <c r="C18" s="10"/>
      <c r="D18" s="10"/>
      <c r="E18" s="10"/>
      <c r="F18" s="10"/>
      <c r="G18" s="12"/>
      <c r="H18" s="36"/>
      <c r="I18" s="10"/>
      <c r="J18" s="10"/>
      <c r="K18" s="10"/>
      <c r="L18" s="10"/>
    </row>
    <row r="19" spans="2:32" x14ac:dyDescent="0.3">
      <c r="G19" s="7"/>
      <c r="H19" s="8"/>
    </row>
    <row r="20" spans="2:32" x14ac:dyDescent="0.3">
      <c r="G20" s="7"/>
      <c r="H20" s="8"/>
    </row>
    <row r="27" spans="2:32" ht="15.6" x14ac:dyDescent="0.3">
      <c r="B27" s="10" t="s">
        <v>53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2:32" ht="15.6" x14ac:dyDescent="0.3">
      <c r="B28" s="11" t="s">
        <v>42</v>
      </c>
      <c r="C28" s="10" t="s">
        <v>39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2:32" ht="15.6" x14ac:dyDescent="0.3">
      <c r="B29" s="12" t="s">
        <v>38</v>
      </c>
      <c r="C29" s="10" t="s">
        <v>40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2:32" ht="15.6" x14ac:dyDescent="0.3">
      <c r="B30" s="10"/>
      <c r="C30" s="10" t="s">
        <v>142</v>
      </c>
      <c r="D30" s="10"/>
      <c r="E30" s="12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2:32" ht="15.6" x14ac:dyDescent="0.3">
      <c r="B31" s="10"/>
      <c r="C31" s="10"/>
      <c r="D31" s="10"/>
      <c r="E31" s="12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2:32" ht="15.6" x14ac:dyDescent="0.3">
      <c r="B32" s="10"/>
      <c r="C32" s="10"/>
      <c r="D32" s="10"/>
      <c r="E32" s="12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2:32" ht="15.6" x14ac:dyDescent="0.3">
      <c r="B33" s="10"/>
      <c r="C33" s="10"/>
      <c r="D33" s="10"/>
      <c r="E33" s="12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2:32" ht="15.6" x14ac:dyDescent="0.3">
      <c r="B34" s="10"/>
      <c r="C34" s="10"/>
      <c r="D34" s="10"/>
      <c r="E34" s="12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2:32" ht="15.6" x14ac:dyDescent="0.3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2:32" ht="15.6" x14ac:dyDescent="0.3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2:32" ht="16.2" thickBot="1" x14ac:dyDescent="0.35">
      <c r="B37" s="44" t="s">
        <v>48</v>
      </c>
      <c r="C37" s="23" t="s">
        <v>43</v>
      </c>
      <c r="D37" s="23"/>
      <c r="E37" s="23"/>
      <c r="F37" s="23"/>
      <c r="G37" s="23"/>
      <c r="H37" s="23"/>
      <c r="I37" s="23"/>
      <c r="J37" s="23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2:32" ht="16.2" thickBot="1" x14ac:dyDescent="0.35">
      <c r="B38" s="45" t="s">
        <v>38</v>
      </c>
      <c r="C38" s="23"/>
      <c r="D38" s="23"/>
      <c r="E38" s="23"/>
      <c r="F38" s="23"/>
      <c r="G38" s="23"/>
      <c r="H38" s="23"/>
      <c r="I38" s="23"/>
      <c r="J38" s="2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60" t="s">
        <v>58</v>
      </c>
      <c r="AD38" s="61"/>
      <c r="AE38" s="62"/>
      <c r="AF38" s="10"/>
    </row>
    <row r="39" spans="2:32" ht="15.6" x14ac:dyDescent="0.3">
      <c r="B39" s="44"/>
      <c r="C39" s="23"/>
      <c r="D39" s="23"/>
      <c r="E39" s="13">
        <v>0</v>
      </c>
      <c r="F39" s="14" t="s">
        <v>0</v>
      </c>
      <c r="G39" s="15">
        <f>E39+F41</f>
        <v>6.3</v>
      </c>
      <c r="H39" s="16"/>
      <c r="I39" s="13">
        <f>E39+F41</f>
        <v>6.3</v>
      </c>
      <c r="J39" s="14" t="s">
        <v>1</v>
      </c>
      <c r="K39" s="15">
        <f>I39+J41</f>
        <v>16.100000000000001</v>
      </c>
      <c r="L39" s="16"/>
      <c r="M39" s="13">
        <v>16.100000000000001</v>
      </c>
      <c r="N39" s="14" t="s">
        <v>2</v>
      </c>
      <c r="O39" s="15">
        <f>M39+N41</f>
        <v>20.100000000000001</v>
      </c>
      <c r="P39" s="16"/>
      <c r="Q39" s="13">
        <v>20.100000000000001</v>
      </c>
      <c r="R39" s="14" t="s">
        <v>3</v>
      </c>
      <c r="S39" s="15">
        <f>Q39+R41</f>
        <v>35.799999999999997</v>
      </c>
      <c r="T39" s="16"/>
      <c r="U39" s="13">
        <v>35.799999999999997</v>
      </c>
      <c r="V39" s="14" t="s">
        <v>4</v>
      </c>
      <c r="W39" s="15">
        <f>U39+V41</f>
        <v>41.099999999999994</v>
      </c>
      <c r="X39" s="16"/>
      <c r="Y39" s="13">
        <v>41.099999999999994</v>
      </c>
      <c r="Z39" s="14" t="s">
        <v>5</v>
      </c>
      <c r="AA39" s="15">
        <f>Y39+Z41</f>
        <v>47.099999999999994</v>
      </c>
      <c r="AB39" s="10"/>
      <c r="AC39" s="13" t="s">
        <v>6</v>
      </c>
      <c r="AD39" s="14" t="s">
        <v>57</v>
      </c>
      <c r="AE39" s="15" t="s">
        <v>8</v>
      </c>
      <c r="AF39" s="10"/>
    </row>
    <row r="40" spans="2:32" ht="15.6" x14ac:dyDescent="0.3">
      <c r="B40" s="44"/>
      <c r="C40" s="23"/>
      <c r="D40" s="23"/>
      <c r="E40" s="17">
        <f>E41-E39</f>
        <v>0</v>
      </c>
      <c r="F40" s="18"/>
      <c r="G40" s="19">
        <f>G41-G39</f>
        <v>0</v>
      </c>
      <c r="H40" s="16"/>
      <c r="I40" s="17">
        <f>I41-I39</f>
        <v>0</v>
      </c>
      <c r="J40" s="18"/>
      <c r="K40" s="19">
        <f>K41-K39</f>
        <v>0</v>
      </c>
      <c r="L40" s="16"/>
      <c r="M40" s="17">
        <f>M41-M39</f>
        <v>0</v>
      </c>
      <c r="N40" s="18"/>
      <c r="O40" s="19">
        <f>O41-O39</f>
        <v>0</v>
      </c>
      <c r="P40" s="16"/>
      <c r="Q40" s="17">
        <f>Q41-Q39</f>
        <v>0</v>
      </c>
      <c r="R40" s="18"/>
      <c r="S40" s="19">
        <f>S41-S39</f>
        <v>0</v>
      </c>
      <c r="T40" s="16"/>
      <c r="U40" s="17">
        <f>U41-U39</f>
        <v>0</v>
      </c>
      <c r="V40" s="18"/>
      <c r="W40" s="19">
        <f>W41-W39</f>
        <v>0</v>
      </c>
      <c r="X40" s="16"/>
      <c r="Y40" s="17">
        <f>Y41-Y39</f>
        <v>0</v>
      </c>
      <c r="Z40" s="18"/>
      <c r="AA40" s="19">
        <f>AA41-AA39</f>
        <v>0</v>
      </c>
      <c r="AB40" s="10"/>
      <c r="AC40" s="17" t="s">
        <v>55</v>
      </c>
      <c r="AD40" s="18"/>
      <c r="AE40" s="19" t="s">
        <v>55</v>
      </c>
      <c r="AF40" s="10"/>
    </row>
    <row r="41" spans="2:32" ht="16.2" thickBot="1" x14ac:dyDescent="0.35">
      <c r="B41" s="44"/>
      <c r="C41" s="23"/>
      <c r="D41" s="23"/>
      <c r="E41" s="20">
        <f>G41-F41</f>
        <v>0</v>
      </c>
      <c r="F41" s="21">
        <v>6.3</v>
      </c>
      <c r="G41" s="22">
        <f>I41</f>
        <v>6.2999999999999972</v>
      </c>
      <c r="H41" s="16"/>
      <c r="I41" s="20">
        <f>K41-J41</f>
        <v>6.2999999999999972</v>
      </c>
      <c r="J41" s="21">
        <v>9.8000000000000007</v>
      </c>
      <c r="K41" s="22">
        <f>M41</f>
        <v>16.099999999999998</v>
      </c>
      <c r="L41" s="16"/>
      <c r="M41" s="20">
        <f>O41-N41</f>
        <v>16.099999999999998</v>
      </c>
      <c r="N41" s="21">
        <v>4</v>
      </c>
      <c r="O41" s="22">
        <f>Q41</f>
        <v>20.099999999999998</v>
      </c>
      <c r="P41" s="16"/>
      <c r="Q41" s="20">
        <f>S41-R41</f>
        <v>20.099999999999998</v>
      </c>
      <c r="R41" s="21">
        <v>15.7</v>
      </c>
      <c r="S41" s="22">
        <f>U41</f>
        <v>35.799999999999997</v>
      </c>
      <c r="T41" s="16"/>
      <c r="U41" s="20">
        <f>W41-V41</f>
        <v>35.799999999999997</v>
      </c>
      <c r="V41" s="21">
        <v>5.3</v>
      </c>
      <c r="W41" s="22">
        <f>Y41</f>
        <v>41.099999999999994</v>
      </c>
      <c r="X41" s="16"/>
      <c r="Y41" s="20">
        <f>AA41-Z41</f>
        <v>41.099999999999994</v>
      </c>
      <c r="Z41" s="21">
        <v>6</v>
      </c>
      <c r="AA41" s="22">
        <f>AA39</f>
        <v>47.099999999999994</v>
      </c>
      <c r="AB41" s="10"/>
      <c r="AC41" s="20" t="s">
        <v>7</v>
      </c>
      <c r="AD41" s="21" t="s">
        <v>56</v>
      </c>
      <c r="AE41" s="22" t="s">
        <v>9</v>
      </c>
      <c r="AF41" s="10"/>
    </row>
    <row r="42" spans="2:32" ht="15.6" x14ac:dyDescent="0.3">
      <c r="B42" s="44"/>
      <c r="C42" s="23"/>
      <c r="D42" s="23"/>
      <c r="E42" s="23"/>
      <c r="F42" s="23"/>
      <c r="G42" s="23"/>
      <c r="H42" s="23"/>
      <c r="I42" s="23"/>
      <c r="J42" s="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39" t="s">
        <v>143</v>
      </c>
      <c r="AD42" s="10"/>
      <c r="AE42" s="10"/>
      <c r="AF42" s="10"/>
    </row>
    <row r="43" spans="2:32" ht="15.6" x14ac:dyDescent="0.3">
      <c r="B43" s="44"/>
      <c r="C43" s="23" t="s">
        <v>140</v>
      </c>
      <c r="D43" s="23"/>
      <c r="E43" s="23"/>
      <c r="F43" s="23"/>
      <c r="G43" s="23"/>
      <c r="H43" s="23"/>
      <c r="I43" s="23"/>
      <c r="J43" s="1"/>
      <c r="AC43" s="39" t="s">
        <v>144</v>
      </c>
    </row>
    <row r="44" spans="2:32" ht="15.6" x14ac:dyDescent="0.3">
      <c r="B44" s="44"/>
      <c r="C44" s="57" t="s">
        <v>54</v>
      </c>
      <c r="D44" s="23"/>
      <c r="E44" s="23"/>
      <c r="F44" s="23"/>
      <c r="G44" s="23"/>
      <c r="H44" s="23"/>
      <c r="I44" s="23"/>
      <c r="J44" s="1"/>
      <c r="AC44" s="39" t="s">
        <v>145</v>
      </c>
    </row>
    <row r="45" spans="2:32" ht="15.6" x14ac:dyDescent="0.3">
      <c r="B45" s="44"/>
      <c r="C45" s="23"/>
      <c r="D45" s="23"/>
      <c r="E45" s="23"/>
      <c r="F45" s="23"/>
      <c r="G45" s="23"/>
      <c r="H45" s="23"/>
      <c r="I45" s="23"/>
      <c r="J45" s="1"/>
      <c r="AC45" s="39" t="s">
        <v>146</v>
      </c>
    </row>
    <row r="46" spans="2:32" ht="15.6" x14ac:dyDescent="0.3">
      <c r="B46" s="44"/>
      <c r="C46" s="23"/>
      <c r="D46" s="23"/>
      <c r="E46" s="23"/>
      <c r="F46" s="23"/>
      <c r="G46" s="23"/>
      <c r="H46" s="23"/>
      <c r="I46" s="23"/>
      <c r="J46" s="1"/>
      <c r="AC46" s="39" t="s">
        <v>147</v>
      </c>
    </row>
    <row r="47" spans="2:32" ht="15.6" x14ac:dyDescent="0.3">
      <c r="B47" s="44" t="s">
        <v>49</v>
      </c>
      <c r="C47" s="23" t="s">
        <v>44</v>
      </c>
      <c r="D47" s="23"/>
      <c r="E47" s="23"/>
      <c r="F47" s="23"/>
      <c r="G47" s="23"/>
      <c r="H47" s="23"/>
      <c r="I47" s="23"/>
      <c r="J47" s="1"/>
    </row>
    <row r="48" spans="2:32" ht="15.6" x14ac:dyDescent="0.3">
      <c r="B48" s="45" t="s">
        <v>38</v>
      </c>
      <c r="C48" s="23" t="s">
        <v>59</v>
      </c>
      <c r="D48" s="23"/>
      <c r="E48" s="23"/>
      <c r="F48" s="23"/>
      <c r="G48" s="23"/>
      <c r="H48" s="23"/>
      <c r="I48" s="23"/>
      <c r="J48" s="1"/>
    </row>
    <row r="49" spans="2:10" ht="15.6" x14ac:dyDescent="0.3">
      <c r="B49" s="44"/>
      <c r="C49" s="23"/>
      <c r="D49" s="23"/>
      <c r="E49" s="23"/>
      <c r="F49" s="23"/>
      <c r="G49" s="23"/>
      <c r="H49" s="23"/>
      <c r="I49" s="23"/>
      <c r="J49" s="1"/>
    </row>
    <row r="50" spans="2:10" ht="15.6" x14ac:dyDescent="0.3">
      <c r="B50" s="44"/>
      <c r="C50" s="23"/>
      <c r="D50" s="23"/>
      <c r="E50" s="23"/>
      <c r="F50" s="23"/>
      <c r="G50" s="23"/>
      <c r="H50" s="23"/>
      <c r="I50" s="23"/>
      <c r="J50" s="1"/>
    </row>
    <row r="51" spans="2:10" ht="15.6" x14ac:dyDescent="0.3">
      <c r="B51" s="44"/>
      <c r="C51" s="23"/>
      <c r="D51" s="23"/>
      <c r="E51" s="23"/>
      <c r="F51" s="23"/>
      <c r="G51" s="23"/>
      <c r="H51" s="23"/>
      <c r="I51" s="23"/>
      <c r="J51" s="1"/>
    </row>
    <row r="52" spans="2:10" ht="15.6" x14ac:dyDescent="0.3">
      <c r="B52" s="44"/>
      <c r="C52" s="23"/>
      <c r="D52" s="23"/>
      <c r="E52" s="23"/>
      <c r="F52" s="23"/>
      <c r="G52" s="23"/>
      <c r="H52" s="23"/>
      <c r="I52" s="23"/>
      <c r="J52" s="1"/>
    </row>
    <row r="53" spans="2:10" ht="15.6" x14ac:dyDescent="0.3">
      <c r="B53" s="44"/>
      <c r="C53" s="23" t="s">
        <v>66</v>
      </c>
      <c r="D53" s="23"/>
      <c r="E53" s="23"/>
      <c r="F53" s="23"/>
      <c r="G53" s="23"/>
      <c r="H53" s="23"/>
      <c r="I53" s="23"/>
      <c r="J53" s="1"/>
    </row>
    <row r="54" spans="2:10" ht="15.6" x14ac:dyDescent="0.3">
      <c r="B54" s="44"/>
      <c r="C54" s="23" t="s">
        <v>71</v>
      </c>
      <c r="D54" s="23"/>
      <c r="E54" s="23"/>
      <c r="F54" s="23"/>
      <c r="G54" s="23"/>
      <c r="H54" s="23"/>
      <c r="I54" s="23"/>
      <c r="J54" s="1"/>
    </row>
    <row r="55" spans="2:10" ht="15.6" x14ac:dyDescent="0.3">
      <c r="B55" s="44"/>
      <c r="C55" s="23"/>
      <c r="D55" s="23"/>
      <c r="E55" s="23"/>
      <c r="F55" s="23"/>
      <c r="G55" s="23"/>
      <c r="H55" s="23"/>
      <c r="I55" s="23"/>
      <c r="J55" s="1"/>
    </row>
    <row r="56" spans="2:10" ht="15.6" x14ac:dyDescent="0.3">
      <c r="B56" s="44" t="s">
        <v>50</v>
      </c>
      <c r="C56" s="23" t="s">
        <v>45</v>
      </c>
      <c r="D56" s="23"/>
      <c r="E56" s="23"/>
      <c r="F56" s="23"/>
      <c r="G56" s="23"/>
      <c r="H56" s="23"/>
      <c r="I56" s="23"/>
      <c r="J56" s="1"/>
    </row>
    <row r="57" spans="2:10" ht="15.6" x14ac:dyDescent="0.3">
      <c r="B57" s="45" t="s">
        <v>38</v>
      </c>
      <c r="C57" s="23" t="s">
        <v>65</v>
      </c>
      <c r="D57" s="23"/>
      <c r="E57" s="23"/>
      <c r="F57" s="23"/>
      <c r="G57" s="23"/>
      <c r="H57" s="23"/>
      <c r="I57" s="23"/>
      <c r="J57" s="1"/>
    </row>
    <row r="58" spans="2:10" ht="15.6" x14ac:dyDescent="0.3">
      <c r="B58" s="44"/>
      <c r="C58" s="23"/>
      <c r="D58" s="23"/>
      <c r="E58" s="23"/>
      <c r="F58" s="23"/>
      <c r="G58" s="23"/>
      <c r="H58" s="23"/>
      <c r="I58" s="23"/>
      <c r="J58" s="1"/>
    </row>
    <row r="59" spans="2:10" ht="15.6" x14ac:dyDescent="0.3">
      <c r="B59" s="44"/>
      <c r="C59" s="23"/>
      <c r="D59" s="23"/>
      <c r="E59" s="23"/>
      <c r="F59" s="23"/>
      <c r="G59" s="23"/>
      <c r="H59" s="23"/>
      <c r="I59" s="23"/>
      <c r="J59" s="1"/>
    </row>
    <row r="60" spans="2:10" ht="15.6" x14ac:dyDescent="0.3">
      <c r="B60" s="44"/>
      <c r="C60" s="23"/>
      <c r="D60" s="23"/>
      <c r="E60" s="23"/>
      <c r="F60" s="23"/>
      <c r="G60" s="23"/>
      <c r="H60" s="23"/>
      <c r="I60" s="23"/>
      <c r="J60" s="1"/>
    </row>
    <row r="61" spans="2:10" ht="15.6" x14ac:dyDescent="0.3">
      <c r="B61" s="44"/>
      <c r="C61" s="23" t="s">
        <v>67</v>
      </c>
      <c r="D61" s="23"/>
      <c r="E61" s="23"/>
      <c r="F61" s="23"/>
      <c r="G61" s="23"/>
      <c r="H61" s="23"/>
      <c r="I61" s="23"/>
      <c r="J61" s="1"/>
    </row>
    <row r="62" spans="2:10" ht="15.6" x14ac:dyDescent="0.3">
      <c r="B62" s="44"/>
      <c r="C62" s="23" t="s">
        <v>68</v>
      </c>
      <c r="D62" s="23"/>
      <c r="E62" s="23"/>
      <c r="F62" s="23"/>
      <c r="G62" s="23"/>
      <c r="H62" s="23"/>
      <c r="I62" s="23"/>
      <c r="J62" s="1"/>
    </row>
    <row r="63" spans="2:10" ht="15.6" x14ac:dyDescent="0.3">
      <c r="B63" s="44"/>
      <c r="C63" s="23"/>
      <c r="D63" s="23"/>
      <c r="E63" s="23"/>
      <c r="F63" s="23"/>
      <c r="G63" s="23"/>
      <c r="H63" s="23"/>
      <c r="I63" s="23"/>
      <c r="J63" s="1"/>
    </row>
    <row r="64" spans="2:10" ht="15.6" x14ac:dyDescent="0.3">
      <c r="B64" s="44"/>
      <c r="C64" s="23" t="s">
        <v>69</v>
      </c>
      <c r="D64" s="23"/>
      <c r="E64" s="23"/>
      <c r="F64" s="23"/>
      <c r="G64" s="23"/>
      <c r="H64" s="23"/>
      <c r="I64" s="23"/>
      <c r="J64" s="1"/>
    </row>
    <row r="65" spans="2:10" ht="15.6" x14ac:dyDescent="0.3">
      <c r="B65" s="44"/>
      <c r="C65" s="1"/>
      <c r="D65" s="23"/>
      <c r="E65" s="23"/>
      <c r="F65" s="23"/>
      <c r="G65" s="23"/>
      <c r="H65" s="23"/>
      <c r="I65" s="23"/>
      <c r="J65" s="1"/>
    </row>
    <row r="66" spans="2:10" ht="15.6" x14ac:dyDescent="0.3">
      <c r="B66" s="44"/>
      <c r="C66" s="23" t="s">
        <v>70</v>
      </c>
      <c r="D66" s="23"/>
      <c r="E66" s="23"/>
      <c r="F66" s="23"/>
      <c r="G66" s="23"/>
      <c r="H66" s="23"/>
      <c r="I66" s="23"/>
      <c r="J66" s="1"/>
    </row>
    <row r="67" spans="2:10" ht="15.6" x14ac:dyDescent="0.3">
      <c r="B67" s="44"/>
      <c r="C67" s="23" t="s">
        <v>72</v>
      </c>
      <c r="D67" s="23"/>
      <c r="E67" s="23"/>
      <c r="F67" s="23"/>
      <c r="G67" s="23"/>
      <c r="H67" s="23"/>
      <c r="I67" s="23"/>
      <c r="J67" s="1"/>
    </row>
    <row r="68" spans="2:10" ht="15.6" x14ac:dyDescent="0.3">
      <c r="B68" s="44"/>
      <c r="C68" s="23"/>
      <c r="D68" s="23"/>
      <c r="E68" s="23"/>
      <c r="F68" s="23"/>
      <c r="G68" s="23"/>
      <c r="H68" s="23"/>
      <c r="I68" s="23"/>
      <c r="J68" s="1"/>
    </row>
    <row r="69" spans="2:10" ht="15.6" x14ac:dyDescent="0.3">
      <c r="B69" s="44" t="s">
        <v>51</v>
      </c>
      <c r="C69" s="23" t="s">
        <v>46</v>
      </c>
      <c r="D69" s="23"/>
      <c r="E69" s="23"/>
      <c r="F69" s="23"/>
      <c r="G69" s="23"/>
      <c r="H69" s="23"/>
      <c r="I69" s="23"/>
      <c r="J69" s="1"/>
    </row>
    <row r="70" spans="2:10" ht="15.6" x14ac:dyDescent="0.3">
      <c r="B70" s="45" t="s">
        <v>38</v>
      </c>
      <c r="C70" s="23" t="s">
        <v>80</v>
      </c>
      <c r="D70" s="23"/>
      <c r="E70" s="23"/>
      <c r="F70" s="23"/>
      <c r="G70" s="23"/>
      <c r="H70" s="23"/>
      <c r="I70" s="23"/>
      <c r="J70" s="1"/>
    </row>
    <row r="71" spans="2:10" ht="15.6" x14ac:dyDescent="0.3">
      <c r="B71" s="45"/>
      <c r="C71" s="23"/>
      <c r="D71" s="23"/>
      <c r="E71" s="23"/>
      <c r="F71" s="23"/>
      <c r="G71" s="23"/>
      <c r="H71" s="23"/>
      <c r="I71" s="23"/>
      <c r="J71" s="1"/>
    </row>
    <row r="72" spans="2:10" ht="17.399999999999999" x14ac:dyDescent="0.3">
      <c r="B72" s="44"/>
      <c r="C72" s="23" t="s">
        <v>81</v>
      </c>
      <c r="D72" s="23"/>
      <c r="E72" s="23"/>
      <c r="F72" s="23"/>
      <c r="G72" s="23"/>
      <c r="H72" s="23"/>
      <c r="I72" s="23"/>
      <c r="J72" s="1"/>
    </row>
    <row r="73" spans="2:10" ht="15.6" x14ac:dyDescent="0.3">
      <c r="B73" s="44"/>
      <c r="C73" s="23"/>
      <c r="D73" s="23"/>
      <c r="E73" s="23"/>
      <c r="F73" s="23"/>
      <c r="G73" s="23"/>
      <c r="H73" s="23"/>
      <c r="I73" s="23"/>
      <c r="J73" s="1"/>
    </row>
    <row r="74" spans="2:10" ht="15.6" x14ac:dyDescent="0.3">
      <c r="B74" s="44"/>
      <c r="C74" s="23"/>
      <c r="D74" s="23"/>
      <c r="E74" s="23"/>
      <c r="F74" s="23"/>
      <c r="G74" s="23"/>
      <c r="H74" s="23"/>
      <c r="I74" s="23"/>
      <c r="J74" s="1"/>
    </row>
    <row r="75" spans="2:10" ht="15.6" x14ac:dyDescent="0.3">
      <c r="B75" s="44"/>
      <c r="C75" s="23"/>
      <c r="D75" s="23"/>
      <c r="E75" s="23"/>
      <c r="F75" s="23"/>
      <c r="G75" s="23"/>
      <c r="H75" s="23"/>
      <c r="I75" s="23"/>
      <c r="J75" s="1"/>
    </row>
    <row r="76" spans="2:10" ht="15.6" x14ac:dyDescent="0.3">
      <c r="B76" s="44"/>
      <c r="C76" s="23"/>
      <c r="D76" s="23"/>
      <c r="E76" s="23"/>
      <c r="F76" s="23"/>
      <c r="G76" s="23"/>
      <c r="H76" s="23"/>
      <c r="I76" s="23"/>
      <c r="J76" s="1"/>
    </row>
    <row r="77" spans="2:10" ht="17.399999999999999" x14ac:dyDescent="0.3">
      <c r="B77" s="44"/>
      <c r="C77" s="23" t="s">
        <v>82</v>
      </c>
      <c r="D77" s="23"/>
      <c r="E77" s="23"/>
      <c r="F77" s="23"/>
      <c r="G77" s="23"/>
      <c r="H77" s="23"/>
      <c r="I77" s="23"/>
      <c r="J77" s="1"/>
    </row>
    <row r="78" spans="2:10" ht="15.6" x14ac:dyDescent="0.3">
      <c r="B78" s="44"/>
      <c r="C78" s="23"/>
      <c r="D78" s="23"/>
      <c r="E78" s="23"/>
      <c r="F78" s="23"/>
      <c r="G78" s="23"/>
      <c r="H78" s="23"/>
      <c r="I78" s="23"/>
      <c r="J78" s="1"/>
    </row>
    <row r="79" spans="2:10" ht="15.6" x14ac:dyDescent="0.3">
      <c r="B79" s="44"/>
      <c r="C79" s="23"/>
      <c r="D79" s="23"/>
      <c r="E79" s="23"/>
      <c r="F79" s="23"/>
      <c r="G79" s="23"/>
      <c r="H79" s="23"/>
      <c r="I79" s="23"/>
      <c r="J79" s="1"/>
    </row>
    <row r="80" spans="2:10" ht="15.6" x14ac:dyDescent="0.3">
      <c r="B80" s="44"/>
      <c r="C80" s="23"/>
      <c r="D80" s="23"/>
      <c r="E80" s="23"/>
      <c r="F80" s="23"/>
      <c r="G80" s="23"/>
      <c r="H80" s="23"/>
      <c r="I80" s="23"/>
      <c r="J80" s="1"/>
    </row>
    <row r="81" spans="2:10" ht="15.6" x14ac:dyDescent="0.3">
      <c r="B81" s="44"/>
      <c r="C81" s="23"/>
      <c r="D81" s="23"/>
      <c r="E81" s="23"/>
      <c r="F81" s="23"/>
      <c r="G81" s="23"/>
      <c r="H81" s="23"/>
      <c r="I81" s="23"/>
      <c r="J81" s="1"/>
    </row>
    <row r="82" spans="2:10" ht="17.399999999999999" x14ac:dyDescent="0.3">
      <c r="B82" s="44"/>
      <c r="C82" s="16" t="s">
        <v>83</v>
      </c>
      <c r="D82" s="23" t="s">
        <v>84</v>
      </c>
      <c r="E82" s="23"/>
      <c r="F82" s="23"/>
      <c r="G82" s="23"/>
      <c r="H82" s="23"/>
      <c r="I82" s="23"/>
      <c r="J82" s="1"/>
    </row>
    <row r="83" spans="2:10" ht="17.25" customHeight="1" x14ac:dyDescent="0.3">
      <c r="B83" s="44"/>
      <c r="C83" s="63" t="s">
        <v>85</v>
      </c>
      <c r="D83" s="63"/>
      <c r="E83" s="63"/>
      <c r="F83" s="63"/>
      <c r="G83" s="63"/>
      <c r="H83" s="63"/>
      <c r="I83" s="63"/>
      <c r="J83" s="63"/>
    </row>
    <row r="84" spans="2:10" ht="17.25" customHeight="1" x14ac:dyDescent="0.3">
      <c r="B84" s="44"/>
      <c r="C84" s="63"/>
      <c r="D84" s="63"/>
      <c r="E84" s="63"/>
      <c r="F84" s="63"/>
      <c r="G84" s="63"/>
      <c r="H84" s="63"/>
      <c r="I84" s="63"/>
      <c r="J84" s="63"/>
    </row>
    <row r="85" spans="2:10" ht="17.25" customHeight="1" x14ac:dyDescent="0.3">
      <c r="B85" s="44"/>
      <c r="C85" s="63"/>
      <c r="D85" s="63"/>
      <c r="E85" s="63"/>
      <c r="F85" s="63"/>
      <c r="G85" s="63"/>
      <c r="H85" s="63"/>
      <c r="I85" s="63"/>
      <c r="J85" s="63"/>
    </row>
    <row r="86" spans="2:10" ht="17.25" customHeight="1" x14ac:dyDescent="0.3">
      <c r="B86" s="44"/>
      <c r="C86" s="46"/>
      <c r="D86" s="46"/>
      <c r="E86" s="46"/>
      <c r="F86" s="46"/>
      <c r="G86" s="46"/>
      <c r="H86" s="46"/>
      <c r="I86" s="46"/>
      <c r="J86" s="46"/>
    </row>
    <row r="87" spans="2:10" ht="15.6" x14ac:dyDescent="0.3">
      <c r="B87" s="44" t="s">
        <v>52</v>
      </c>
      <c r="C87" s="23" t="s">
        <v>47</v>
      </c>
      <c r="D87" s="23"/>
      <c r="E87" s="23"/>
      <c r="F87" s="23"/>
      <c r="G87" s="23"/>
      <c r="H87" s="23"/>
      <c r="I87" s="23"/>
      <c r="J87" s="1"/>
    </row>
    <row r="88" spans="2:10" ht="15.6" x14ac:dyDescent="0.3">
      <c r="B88" s="45" t="s">
        <v>38</v>
      </c>
      <c r="C88" s="23" t="s">
        <v>86</v>
      </c>
      <c r="D88" s="23"/>
      <c r="E88" s="23"/>
      <c r="F88" s="23"/>
      <c r="G88" s="23"/>
      <c r="H88" s="23"/>
      <c r="I88" s="23"/>
      <c r="J88" s="1"/>
    </row>
    <row r="89" spans="2:10" ht="15.6" x14ac:dyDescent="0.3">
      <c r="B89" s="23"/>
      <c r="C89" s="23" t="s">
        <v>87</v>
      </c>
      <c r="D89" s="23"/>
      <c r="E89" s="23"/>
      <c r="F89" s="23"/>
      <c r="G89" s="23"/>
      <c r="H89" s="23"/>
      <c r="I89" s="23"/>
      <c r="J89" s="1"/>
    </row>
  </sheetData>
  <mergeCells count="2">
    <mergeCell ref="AC38:AE38"/>
    <mergeCell ref="C83:J8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F95E-C734-45DD-AF94-638C268A9277}">
  <dimension ref="A3:J59"/>
  <sheetViews>
    <sheetView topLeftCell="A43" workbookViewId="0">
      <selection activeCell="A55" sqref="A55:XFD59"/>
    </sheetView>
  </sheetViews>
  <sheetFormatPr defaultRowHeight="14.4" x14ac:dyDescent="0.3"/>
  <cols>
    <col min="2" max="2" width="34.88671875" customWidth="1"/>
    <col min="3" max="3" width="23.6640625" customWidth="1"/>
    <col min="4" max="4" width="25.33203125" customWidth="1"/>
    <col min="5" max="5" width="17.109375" customWidth="1"/>
    <col min="6" max="6" width="10.5546875" bestFit="1" customWidth="1"/>
    <col min="7" max="7" width="13.5546875" bestFit="1" customWidth="1"/>
    <col min="8" max="8" width="12.109375" bestFit="1" customWidth="1"/>
    <col min="9" max="9" width="12.88671875" bestFit="1" customWidth="1"/>
    <col min="10" max="10" width="12.6640625" bestFit="1" customWidth="1"/>
  </cols>
  <sheetData>
    <row r="3" spans="1:5" ht="18" x14ac:dyDescent="0.3">
      <c r="A3" s="38" t="s">
        <v>88</v>
      </c>
    </row>
    <row r="4" spans="1:5" ht="27.75" customHeight="1" x14ac:dyDescent="0.3">
      <c r="B4" s="3" t="s">
        <v>89</v>
      </c>
      <c r="C4" s="6" t="s">
        <v>136</v>
      </c>
      <c r="D4" s="6" t="s">
        <v>135</v>
      </c>
      <c r="E4" s="6" t="s">
        <v>137</v>
      </c>
    </row>
    <row r="5" spans="1:5" x14ac:dyDescent="0.3">
      <c r="B5" s="9">
        <v>1</v>
      </c>
      <c r="C5" s="9">
        <v>0</v>
      </c>
      <c r="D5" s="9">
        <v>6</v>
      </c>
      <c r="E5" s="9">
        <v>1</v>
      </c>
    </row>
    <row r="6" spans="1:5" x14ac:dyDescent="0.3">
      <c r="B6" s="9">
        <v>2</v>
      </c>
      <c r="C6" s="9">
        <v>0</v>
      </c>
      <c r="D6" s="9">
        <v>3</v>
      </c>
      <c r="E6" s="9">
        <v>3</v>
      </c>
    </row>
    <row r="7" spans="1:5" x14ac:dyDescent="0.3">
      <c r="B7" s="9">
        <v>3</v>
      </c>
      <c r="C7" s="9">
        <v>1</v>
      </c>
      <c r="D7" s="9">
        <v>7</v>
      </c>
      <c r="E7" s="9">
        <v>6</v>
      </c>
    </row>
    <row r="8" spans="1:5" x14ac:dyDescent="0.3">
      <c r="B8" s="9">
        <v>4</v>
      </c>
      <c r="C8" s="9">
        <v>0</v>
      </c>
      <c r="D8" s="9">
        <v>4</v>
      </c>
      <c r="E8" s="9">
        <v>3</v>
      </c>
    </row>
    <row r="9" spans="1:5" x14ac:dyDescent="0.3">
      <c r="B9" s="9">
        <v>5</v>
      </c>
      <c r="C9" s="9">
        <v>1</v>
      </c>
      <c r="D9" s="9">
        <v>7</v>
      </c>
      <c r="E9" s="9">
        <v>3</v>
      </c>
    </row>
    <row r="10" spans="1:5" x14ac:dyDescent="0.3">
      <c r="B10" s="9">
        <v>6</v>
      </c>
      <c r="C10" s="9">
        <v>0</v>
      </c>
      <c r="D10" s="9">
        <v>10</v>
      </c>
      <c r="E10" s="9">
        <v>1</v>
      </c>
    </row>
    <row r="11" spans="1:5" x14ac:dyDescent="0.3">
      <c r="B11" s="9">
        <v>7</v>
      </c>
      <c r="C11" s="9">
        <v>1</v>
      </c>
      <c r="D11" s="9">
        <v>9</v>
      </c>
      <c r="E11" s="9">
        <v>6</v>
      </c>
    </row>
    <row r="12" spans="1:5" x14ac:dyDescent="0.3">
      <c r="B12" s="9">
        <v>8</v>
      </c>
      <c r="C12" s="9">
        <v>0</v>
      </c>
      <c r="D12" s="9">
        <v>2</v>
      </c>
      <c r="E12" s="9">
        <v>6</v>
      </c>
    </row>
    <row r="13" spans="1:5" x14ac:dyDescent="0.3">
      <c r="B13" s="9">
        <v>9</v>
      </c>
      <c r="C13" s="9">
        <v>1</v>
      </c>
      <c r="D13" s="9">
        <v>5</v>
      </c>
      <c r="E13" s="9">
        <v>3</v>
      </c>
    </row>
    <row r="14" spans="1:5" x14ac:dyDescent="0.3">
      <c r="B14" s="9">
        <v>10</v>
      </c>
      <c r="C14" s="9">
        <v>1</v>
      </c>
      <c r="D14" s="9">
        <v>5</v>
      </c>
      <c r="E14" s="9">
        <v>6</v>
      </c>
    </row>
    <row r="16" spans="1:5" x14ac:dyDescent="0.3">
      <c r="B16" t="s">
        <v>92</v>
      </c>
    </row>
    <row r="17" spans="2:3" x14ac:dyDescent="0.3">
      <c r="B17" t="s">
        <v>93</v>
      </c>
    </row>
    <row r="19" spans="2:3" x14ac:dyDescent="0.3">
      <c r="B19" s="54" t="s">
        <v>123</v>
      </c>
    </row>
    <row r="20" spans="2:3" x14ac:dyDescent="0.3">
      <c r="B20" s="54" t="s">
        <v>124</v>
      </c>
    </row>
    <row r="21" spans="2:3" x14ac:dyDescent="0.3">
      <c r="B21" s="54" t="s">
        <v>125</v>
      </c>
    </row>
    <row r="22" spans="2:3" x14ac:dyDescent="0.3">
      <c r="B22" s="54"/>
    </row>
    <row r="23" spans="2:3" x14ac:dyDescent="0.3">
      <c r="B23" t="s">
        <v>122</v>
      </c>
    </row>
    <row r="24" spans="2:3" x14ac:dyDescent="0.3">
      <c r="B24" t="s">
        <v>94</v>
      </c>
    </row>
    <row r="25" spans="2:3" ht="15" thickBot="1" x14ac:dyDescent="0.35"/>
    <row r="26" spans="2:3" x14ac:dyDescent="0.3">
      <c r="B26" s="49" t="s">
        <v>95</v>
      </c>
      <c r="C26" s="49"/>
    </row>
    <row r="27" spans="2:3" x14ac:dyDescent="0.3">
      <c r="B27" t="s">
        <v>96</v>
      </c>
      <c r="C27" s="2">
        <v>0.68227923764447618</v>
      </c>
    </row>
    <row r="28" spans="2:3" x14ac:dyDescent="0.3">
      <c r="B28" t="s">
        <v>97</v>
      </c>
      <c r="C28" s="2">
        <v>0.46550495812072767</v>
      </c>
    </row>
    <row r="29" spans="2:3" x14ac:dyDescent="0.3">
      <c r="B29" t="s">
        <v>98</v>
      </c>
      <c r="C29" s="2">
        <v>0.31279208901236416</v>
      </c>
    </row>
    <row r="30" spans="2:3" x14ac:dyDescent="0.3">
      <c r="B30" t="s">
        <v>99</v>
      </c>
      <c r="C30" s="2">
        <v>0.43691084489338827</v>
      </c>
    </row>
    <row r="31" spans="2:3" ht="15" thickBot="1" x14ac:dyDescent="0.35">
      <c r="B31" s="47" t="s">
        <v>100</v>
      </c>
      <c r="C31" s="53">
        <v>10</v>
      </c>
    </row>
    <row r="33" spans="2:10" ht="15" thickBot="1" x14ac:dyDescent="0.35">
      <c r="B33" t="s">
        <v>101</v>
      </c>
    </row>
    <row r="34" spans="2:10" x14ac:dyDescent="0.3">
      <c r="B34" s="48"/>
      <c r="C34" s="52" t="s">
        <v>105</v>
      </c>
      <c r="D34" s="52" t="s">
        <v>106</v>
      </c>
      <c r="E34" s="52" t="s">
        <v>107</v>
      </c>
      <c r="F34" s="52" t="s">
        <v>5</v>
      </c>
      <c r="G34" s="52" t="s">
        <v>108</v>
      </c>
      <c r="H34" s="2"/>
      <c r="I34" s="2"/>
      <c r="J34" s="2"/>
    </row>
    <row r="35" spans="2:10" x14ac:dyDescent="0.3">
      <c r="B35" t="s">
        <v>102</v>
      </c>
      <c r="C35" s="2">
        <v>2</v>
      </c>
      <c r="D35" s="2">
        <v>1.1637623953018192</v>
      </c>
      <c r="E35" s="2">
        <v>0.58188119765090962</v>
      </c>
      <c r="F35" s="2">
        <v>3.0482366079469703</v>
      </c>
      <c r="G35" s="2">
        <v>0.11163564430605662</v>
      </c>
      <c r="H35" s="2"/>
      <c r="I35" s="2"/>
      <c r="J35" s="2"/>
    </row>
    <row r="36" spans="2:10" x14ac:dyDescent="0.3">
      <c r="B36" t="s">
        <v>103</v>
      </c>
      <c r="C36" s="2">
        <v>7</v>
      </c>
      <c r="D36" s="2">
        <v>1.3362376046981808</v>
      </c>
      <c r="E36" s="2">
        <v>0.19089108638545441</v>
      </c>
      <c r="F36" s="2"/>
      <c r="G36" s="2"/>
      <c r="H36" s="2"/>
      <c r="I36" s="2"/>
      <c r="J36" s="2"/>
    </row>
    <row r="37" spans="2:10" ht="15" thickBot="1" x14ac:dyDescent="0.35">
      <c r="B37" s="47" t="s">
        <v>41</v>
      </c>
      <c r="C37" s="53">
        <v>9</v>
      </c>
      <c r="D37" s="53">
        <v>2.5</v>
      </c>
      <c r="E37" s="53"/>
      <c r="F37" s="53"/>
      <c r="G37" s="53"/>
      <c r="H37" s="2"/>
      <c r="I37" s="2"/>
      <c r="J37" s="2"/>
    </row>
    <row r="38" spans="2:10" ht="15" thickBot="1" x14ac:dyDescent="0.35">
      <c r="C38" s="2"/>
      <c r="D38" s="2"/>
      <c r="E38" s="2"/>
      <c r="F38" s="2"/>
      <c r="G38" s="2"/>
      <c r="H38" s="2"/>
      <c r="I38" s="2"/>
      <c r="J38" s="2"/>
    </row>
    <row r="39" spans="2:10" x14ac:dyDescent="0.3">
      <c r="B39" s="48"/>
      <c r="C39" s="52" t="s">
        <v>109</v>
      </c>
      <c r="D39" s="52" t="s">
        <v>99</v>
      </c>
      <c r="E39" s="52" t="s">
        <v>110</v>
      </c>
      <c r="F39" s="52" t="s">
        <v>111</v>
      </c>
      <c r="G39" s="52" t="s">
        <v>112</v>
      </c>
      <c r="H39" s="52" t="s">
        <v>113</v>
      </c>
      <c r="I39" s="52" t="s">
        <v>114</v>
      </c>
      <c r="J39" s="52" t="s">
        <v>115</v>
      </c>
    </row>
    <row r="40" spans="2:10" x14ac:dyDescent="0.3">
      <c r="B40" t="s">
        <v>104</v>
      </c>
      <c r="C40" s="55">
        <v>-0.64672186386829711</v>
      </c>
      <c r="D40" s="55">
        <v>0.49981974056715822</v>
      </c>
      <c r="E40" s="55">
        <v>-1.2939102067766377</v>
      </c>
      <c r="F40" s="55">
        <v>0.23674926535206567</v>
      </c>
      <c r="G40" s="55">
        <v>-1.8286077438382136</v>
      </c>
      <c r="H40" s="55">
        <v>0.53516401610161923</v>
      </c>
      <c r="I40" s="55">
        <v>-1.8286077438382136</v>
      </c>
      <c r="J40" s="55">
        <v>0.53516401610161923</v>
      </c>
    </row>
    <row r="41" spans="2:10" ht="28.8" x14ac:dyDescent="0.3">
      <c r="B41" s="50" t="s">
        <v>91</v>
      </c>
      <c r="C41" s="55">
        <v>9.5022624434389164E-2</v>
      </c>
      <c r="D41" s="55">
        <v>5.8779607752345003E-2</v>
      </c>
      <c r="E41" s="55">
        <v>1.6165916729956105</v>
      </c>
      <c r="F41" s="55">
        <v>0.15000001393108317</v>
      </c>
      <c r="G41" s="55">
        <v>-4.3969061555917094E-2</v>
      </c>
      <c r="H41" s="55">
        <v>0.23401431042469542</v>
      </c>
      <c r="I41" s="55">
        <v>-4.3969061555917094E-2</v>
      </c>
      <c r="J41" s="55">
        <v>0.23401431042469542</v>
      </c>
    </row>
    <row r="42" spans="2:10" ht="29.4" thickBot="1" x14ac:dyDescent="0.35">
      <c r="B42" s="51" t="s">
        <v>90</v>
      </c>
      <c r="C42" s="56">
        <v>0.15673437951285263</v>
      </c>
      <c r="D42" s="56">
        <v>7.2751843539032052E-2</v>
      </c>
      <c r="E42" s="56">
        <v>2.1543698673252609</v>
      </c>
      <c r="F42" s="56">
        <v>6.8172321360120552E-2</v>
      </c>
      <c r="G42" s="56">
        <v>-1.5296394067626423E-2</v>
      </c>
      <c r="H42" s="56">
        <v>0.32876515309333165</v>
      </c>
      <c r="I42" s="56">
        <v>-1.5296394067626423E-2</v>
      </c>
      <c r="J42" s="56">
        <v>0.32876515309333165</v>
      </c>
    </row>
    <row r="44" spans="2:10" x14ac:dyDescent="0.3">
      <c r="B44" t="s">
        <v>139</v>
      </c>
    </row>
    <row r="46" spans="2:10" x14ac:dyDescent="0.3">
      <c r="B46" t="s">
        <v>129</v>
      </c>
    </row>
    <row r="48" spans="2:10" x14ac:dyDescent="0.3">
      <c r="B48" t="s">
        <v>126</v>
      </c>
    </row>
    <row r="49" spans="2:2" x14ac:dyDescent="0.3">
      <c r="B49" t="s">
        <v>127</v>
      </c>
    </row>
    <row r="51" spans="2:2" x14ac:dyDescent="0.3">
      <c r="B51" t="s">
        <v>128</v>
      </c>
    </row>
    <row r="52" spans="2:2" x14ac:dyDescent="0.3">
      <c r="B52" t="s">
        <v>130</v>
      </c>
    </row>
    <row r="53" spans="2:2" x14ac:dyDescent="0.3">
      <c r="B53" t="s">
        <v>131</v>
      </c>
    </row>
    <row r="55" spans="2:2" x14ac:dyDescent="0.3">
      <c r="B55" s="54" t="s">
        <v>132</v>
      </c>
    </row>
    <row r="57" spans="2:2" x14ac:dyDescent="0.3">
      <c r="B57" s="54" t="s">
        <v>133</v>
      </c>
    </row>
    <row r="58" spans="2:2" x14ac:dyDescent="0.3">
      <c r="B58" s="54" t="s">
        <v>141</v>
      </c>
    </row>
    <row r="59" spans="2:2" x14ac:dyDescent="0.3">
      <c r="B59" s="54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CE4F-075A-427B-B2E0-8CB7A0CAF7B7}">
  <dimension ref="A1:I35"/>
  <sheetViews>
    <sheetView tabSelected="1" workbookViewId="0">
      <selection activeCell="D5" sqref="D5"/>
    </sheetView>
  </sheetViews>
  <sheetFormatPr defaultRowHeight="14.4" x14ac:dyDescent="0.3"/>
  <cols>
    <col min="1" max="1" width="20.5546875" bestFit="1" customWidth="1"/>
    <col min="2" max="2" width="18.44140625" bestFit="1" customWidth="1"/>
    <col min="3" max="3" width="14.5546875" bestFit="1" customWidth="1"/>
    <col min="4" max="4" width="18.5546875" bestFit="1" customWidth="1"/>
    <col min="6" max="6" width="21.44140625" customWidth="1"/>
    <col min="7" max="7" width="12" bestFit="1" customWidth="1"/>
    <col min="8" max="8" width="12.6640625" bestFit="1" customWidth="1"/>
    <col min="9" max="9" width="12.5546875" bestFit="1" customWidth="1"/>
  </cols>
  <sheetData>
    <row r="1" spans="1:9" x14ac:dyDescent="0.3">
      <c r="A1" s="54" t="s">
        <v>94</v>
      </c>
    </row>
    <row r="2" spans="1:9" ht="15" thickBot="1" x14ac:dyDescent="0.35"/>
    <row r="3" spans="1:9" x14ac:dyDescent="0.3">
      <c r="A3" s="49" t="s">
        <v>95</v>
      </c>
      <c r="B3" s="49"/>
    </row>
    <row r="4" spans="1:9" x14ac:dyDescent="0.3">
      <c r="A4" t="s">
        <v>96</v>
      </c>
      <c r="B4">
        <v>0.68227923764447618</v>
      </c>
    </row>
    <row r="5" spans="1:9" x14ac:dyDescent="0.3">
      <c r="A5" t="s">
        <v>97</v>
      </c>
      <c r="B5">
        <v>0.46550495812072767</v>
      </c>
    </row>
    <row r="6" spans="1:9" x14ac:dyDescent="0.3">
      <c r="A6" t="s">
        <v>98</v>
      </c>
      <c r="B6">
        <v>0.31279208901236416</v>
      </c>
    </row>
    <row r="7" spans="1:9" x14ac:dyDescent="0.3">
      <c r="A7" t="s">
        <v>99</v>
      </c>
      <c r="B7">
        <v>0.43691084489338827</v>
      </c>
    </row>
    <row r="8" spans="1:9" ht="15" thickBot="1" x14ac:dyDescent="0.35">
      <c r="A8" s="47" t="s">
        <v>100</v>
      </c>
      <c r="B8" s="47">
        <v>10</v>
      </c>
    </row>
    <row r="10" spans="1:9" ht="15" thickBot="1" x14ac:dyDescent="0.35">
      <c r="A10" t="s">
        <v>101</v>
      </c>
    </row>
    <row r="11" spans="1:9" x14ac:dyDescent="0.3">
      <c r="A11" s="48"/>
      <c r="B11" s="48" t="s">
        <v>105</v>
      </c>
      <c r="C11" s="48" t="s">
        <v>106</v>
      </c>
      <c r="D11" s="48" t="s">
        <v>107</v>
      </c>
      <c r="E11" s="48" t="s">
        <v>5</v>
      </c>
      <c r="F11" s="48" t="s">
        <v>108</v>
      </c>
    </row>
    <row r="12" spans="1:9" x14ac:dyDescent="0.3">
      <c r="A12" t="s">
        <v>102</v>
      </c>
      <c r="B12">
        <v>2</v>
      </c>
      <c r="C12">
        <v>1.1637623953018192</v>
      </c>
      <c r="D12">
        <v>0.58188119765090962</v>
      </c>
      <c r="E12">
        <v>3.0482366079469703</v>
      </c>
      <c r="F12">
        <v>0.11163564430605662</v>
      </c>
    </row>
    <row r="13" spans="1:9" x14ac:dyDescent="0.3">
      <c r="A13" t="s">
        <v>103</v>
      </c>
      <c r="B13">
        <v>7</v>
      </c>
      <c r="C13">
        <v>1.3362376046981808</v>
      </c>
      <c r="D13">
        <v>0.19089108638545441</v>
      </c>
    </row>
    <row r="14" spans="1:9" ht="15" thickBot="1" x14ac:dyDescent="0.35">
      <c r="A14" s="47" t="s">
        <v>41</v>
      </c>
      <c r="B14" s="47">
        <v>9</v>
      </c>
      <c r="C14" s="47">
        <v>2.5</v>
      </c>
      <c r="D14" s="47"/>
      <c r="E14" s="47"/>
      <c r="F14" s="47"/>
    </row>
    <row r="15" spans="1:9" ht="15" thickBot="1" x14ac:dyDescent="0.35"/>
    <row r="16" spans="1:9" x14ac:dyDescent="0.3">
      <c r="A16" s="48"/>
      <c r="B16" s="48" t="s">
        <v>109</v>
      </c>
      <c r="C16" s="48" t="s">
        <v>99</v>
      </c>
      <c r="D16" s="48" t="s">
        <v>110</v>
      </c>
      <c r="E16" s="48" t="s">
        <v>111</v>
      </c>
      <c r="F16" s="48" t="s">
        <v>112</v>
      </c>
      <c r="G16" s="48" t="s">
        <v>113</v>
      </c>
      <c r="H16" s="48" t="s">
        <v>114</v>
      </c>
      <c r="I16" s="48" t="s">
        <v>115</v>
      </c>
    </row>
    <row r="17" spans="1:9" x14ac:dyDescent="0.3">
      <c r="A17" t="s">
        <v>104</v>
      </c>
      <c r="B17">
        <v>-0.64672186386829711</v>
      </c>
      <c r="C17">
        <v>0.49981974056715822</v>
      </c>
      <c r="D17">
        <v>-1.2939102067766377</v>
      </c>
      <c r="E17">
        <v>0.23674926535206567</v>
      </c>
      <c r="F17">
        <v>-1.8286077438382136</v>
      </c>
      <c r="G17">
        <v>0.53516401610161923</v>
      </c>
      <c r="H17">
        <v>-1.8286077438382136</v>
      </c>
      <c r="I17">
        <v>0.53516401610161923</v>
      </c>
    </row>
    <row r="18" spans="1:9" x14ac:dyDescent="0.3">
      <c r="A18" t="s">
        <v>135</v>
      </c>
      <c r="B18">
        <v>9.5022624434389164E-2</v>
      </c>
      <c r="C18">
        <v>5.8779607752345003E-2</v>
      </c>
      <c r="D18">
        <v>1.6165916729956105</v>
      </c>
      <c r="E18">
        <v>0.15000001393108317</v>
      </c>
      <c r="F18">
        <v>-4.3969061555917094E-2</v>
      </c>
      <c r="G18">
        <v>0.23401431042469542</v>
      </c>
      <c r="H18">
        <v>-4.3969061555917094E-2</v>
      </c>
      <c r="I18">
        <v>0.23401431042469542</v>
      </c>
    </row>
    <row r="19" spans="1:9" ht="15" thickBot="1" x14ac:dyDescent="0.35">
      <c r="A19" s="47" t="s">
        <v>137</v>
      </c>
      <c r="B19" s="47">
        <v>0.15673437951285263</v>
      </c>
      <c r="C19" s="47">
        <v>7.2751843539032052E-2</v>
      </c>
      <c r="D19" s="47">
        <v>2.1543698673252609</v>
      </c>
      <c r="E19" s="47">
        <v>6.8172321360120552E-2</v>
      </c>
      <c r="F19" s="47">
        <v>-1.5296394067626423E-2</v>
      </c>
      <c r="G19" s="47">
        <v>0.32876515309333165</v>
      </c>
      <c r="H19" s="47">
        <v>-1.5296394067626423E-2</v>
      </c>
      <c r="I19" s="47">
        <v>0.32876515309333165</v>
      </c>
    </row>
    <row r="23" spans="1:9" x14ac:dyDescent="0.3">
      <c r="A23" t="s">
        <v>116</v>
      </c>
      <c r="F23" t="s">
        <v>120</v>
      </c>
    </row>
    <row r="24" spans="1:9" ht="15" thickBot="1" x14ac:dyDescent="0.35"/>
    <row r="25" spans="1:9" x14ac:dyDescent="0.3">
      <c r="A25" s="48" t="s">
        <v>117</v>
      </c>
      <c r="B25" s="48" t="s">
        <v>138</v>
      </c>
      <c r="C25" s="48" t="s">
        <v>118</v>
      </c>
      <c r="D25" s="48" t="s">
        <v>119</v>
      </c>
      <c r="F25" s="48" t="s">
        <v>121</v>
      </c>
      <c r="G25" s="48" t="s">
        <v>136</v>
      </c>
    </row>
    <row r="26" spans="1:9" x14ac:dyDescent="0.3">
      <c r="A26">
        <v>1</v>
      </c>
      <c r="B26">
        <v>8.0148262250890556E-2</v>
      </c>
      <c r="C26">
        <v>-8.0148262250890556E-2</v>
      </c>
      <c r="D26">
        <v>-0.20800487828349817</v>
      </c>
      <c r="F26">
        <v>5</v>
      </c>
      <c r="G26">
        <v>0</v>
      </c>
    </row>
    <row r="27" spans="1:9" x14ac:dyDescent="0.3">
      <c r="A27">
        <v>2</v>
      </c>
      <c r="B27">
        <v>0.10854914797342829</v>
      </c>
      <c r="C27">
        <v>-0.10854914797342829</v>
      </c>
      <c r="D27">
        <v>-0.28171231263020308</v>
      </c>
      <c r="F27">
        <v>15</v>
      </c>
      <c r="G27">
        <v>0</v>
      </c>
    </row>
    <row r="28" spans="1:9" x14ac:dyDescent="0.3">
      <c r="A28">
        <v>3</v>
      </c>
      <c r="B28">
        <v>0.95884278424954283</v>
      </c>
      <c r="C28">
        <v>4.1157215750457166E-2</v>
      </c>
      <c r="D28">
        <v>0.1068133158753095</v>
      </c>
      <c r="F28">
        <v>25</v>
      </c>
      <c r="G28">
        <v>0</v>
      </c>
    </row>
    <row r="29" spans="1:9" x14ac:dyDescent="0.3">
      <c r="A29">
        <v>4</v>
      </c>
      <c r="B29">
        <v>0.20357177240781743</v>
      </c>
      <c r="C29">
        <v>-0.20357177240781743</v>
      </c>
      <c r="D29">
        <v>-0.52831989805460267</v>
      </c>
      <c r="F29">
        <v>35</v>
      </c>
      <c r="G29">
        <v>0</v>
      </c>
    </row>
    <row r="30" spans="1:9" x14ac:dyDescent="0.3">
      <c r="A30">
        <v>5</v>
      </c>
      <c r="B30">
        <v>0.48863964571098495</v>
      </c>
      <c r="C30">
        <v>0.51136035428901505</v>
      </c>
      <c r="D30">
        <v>1.3271086018051654</v>
      </c>
      <c r="F30">
        <v>45</v>
      </c>
      <c r="G30">
        <v>0</v>
      </c>
    </row>
    <row r="31" spans="1:9" x14ac:dyDescent="0.3">
      <c r="A31">
        <v>6</v>
      </c>
      <c r="B31">
        <v>0.4602387599884471</v>
      </c>
      <c r="C31">
        <v>-0.4602387599884471</v>
      </c>
      <c r="D31">
        <v>-1.1944352199810964</v>
      </c>
      <c r="F31">
        <v>55</v>
      </c>
      <c r="G31">
        <v>1</v>
      </c>
    </row>
    <row r="32" spans="1:9" x14ac:dyDescent="0.3">
      <c r="A32">
        <v>7</v>
      </c>
      <c r="B32">
        <v>1.1488880331183211</v>
      </c>
      <c r="C32">
        <v>-0.14888803311832111</v>
      </c>
      <c r="D32">
        <v>-0.38640185497348961</v>
      </c>
      <c r="F32">
        <v>65</v>
      </c>
      <c r="G32">
        <v>1</v>
      </c>
    </row>
    <row r="33" spans="1:7" x14ac:dyDescent="0.3">
      <c r="A33">
        <v>8</v>
      </c>
      <c r="B33">
        <v>0.48372966207759699</v>
      </c>
      <c r="C33">
        <v>-0.48372966207759699</v>
      </c>
      <c r="D33">
        <v>-1.2554000131356593</v>
      </c>
      <c r="F33">
        <v>75</v>
      </c>
      <c r="G33">
        <v>1</v>
      </c>
    </row>
    <row r="34" spans="1:7" x14ac:dyDescent="0.3">
      <c r="A34">
        <v>9</v>
      </c>
      <c r="B34">
        <v>0.29859439684220657</v>
      </c>
      <c r="C34">
        <v>0.70140560315779343</v>
      </c>
      <c r="D34">
        <v>1.8203237726539647</v>
      </c>
      <c r="F34">
        <v>85</v>
      </c>
      <c r="G34">
        <v>1</v>
      </c>
    </row>
    <row r="35" spans="1:7" ht="15" thickBot="1" x14ac:dyDescent="0.35">
      <c r="A35" s="47">
        <v>10</v>
      </c>
      <c r="B35" s="47">
        <v>0.76879753538076445</v>
      </c>
      <c r="C35" s="47">
        <v>0.23120246461923555</v>
      </c>
      <c r="D35" s="47">
        <v>0.60002848672410891</v>
      </c>
      <c r="F35" s="47">
        <v>95</v>
      </c>
      <c r="G35" s="47">
        <v>1</v>
      </c>
    </row>
  </sheetData>
  <sortState xmlns:xlrd2="http://schemas.microsoft.com/office/spreadsheetml/2017/richdata2" ref="G26:G35">
    <sortCondition ref="G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- 1</vt:lpstr>
      <vt:lpstr>Task - 2</vt:lpstr>
      <vt:lpstr>Task - 3</vt:lpstr>
      <vt:lpstr>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Kapur</dc:creator>
  <cp:lastModifiedBy>Sourav Mukharjee</cp:lastModifiedBy>
  <dcterms:created xsi:type="dcterms:W3CDTF">2023-10-22T11:15:26Z</dcterms:created>
  <dcterms:modified xsi:type="dcterms:W3CDTF">2023-10-23T18:21:35Z</dcterms:modified>
</cp:coreProperties>
</file>