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3_Batch-34_Akash Adhikary\"/>
    </mc:Choice>
  </mc:AlternateContent>
  <xr:revisionPtr revIDLastSave="0" documentId="13_ncr:1000001_{24E2F6F5-FAC6-2248-BC8D-A9501A74BE6A}" xr6:coauthVersionLast="47" xr6:coauthVersionMax="47" xr10:uidLastSave="{00000000-0000-0000-0000-000000000000}"/>
  <bookViews>
    <workbookView xWindow="30" yWindow="30" windowWidth="23010" windowHeight="12210" tabRatio="717" activeTab="8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55" l="1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27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11" i="55"/>
  <c r="H12" i="55"/>
  <c r="H13" i="55"/>
  <c r="H14" i="55"/>
  <c r="H10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28" i="55"/>
  <c r="G23" i="55"/>
  <c r="G24" i="55"/>
  <c r="G25" i="55"/>
  <c r="G26" i="55"/>
  <c r="G27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10" i="55"/>
  <c r="AQ22" i="80"/>
  <c r="AQ23" i="80"/>
  <c r="AQ24" i="80"/>
  <c r="AQ25" i="80"/>
  <c r="AQ26" i="80"/>
  <c r="AQ27" i="80"/>
  <c r="AQ28" i="80"/>
  <c r="AQ29" i="80"/>
  <c r="AQ30" i="80"/>
  <c r="AQ31" i="80"/>
  <c r="AQ32" i="80"/>
  <c r="AQ33" i="80"/>
  <c r="AQ34" i="80"/>
  <c r="AQ35" i="80"/>
  <c r="AQ36" i="80"/>
  <c r="AQ37" i="80"/>
  <c r="AQ21" i="80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N21" i="54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M21" i="54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AE21" i="54"/>
  <c r="AJ22" i="54"/>
  <c r="AJ21" i="54"/>
  <c r="AF22" i="80"/>
  <c r="AG22" i="80"/>
  <c r="AH22" i="80"/>
  <c r="AI22" i="80"/>
  <c r="AF23" i="80"/>
  <c r="AG23" i="80"/>
  <c r="AH23" i="80"/>
  <c r="AI23" i="80"/>
  <c r="AF24" i="80"/>
  <c r="AG24" i="80"/>
  <c r="AH24" i="80"/>
  <c r="AI24" i="80"/>
  <c r="AF25" i="80"/>
  <c r="AG25" i="80"/>
  <c r="AH25" i="80"/>
  <c r="AI25" i="80"/>
  <c r="AF26" i="80"/>
  <c r="AG26" i="80"/>
  <c r="AH26" i="80"/>
  <c r="AI26" i="80"/>
  <c r="AF27" i="80"/>
  <c r="AG27" i="80"/>
  <c r="AH27" i="80"/>
  <c r="AI27" i="80"/>
  <c r="AF28" i="80"/>
  <c r="AG28" i="80"/>
  <c r="AH28" i="80"/>
  <c r="AI28" i="80"/>
  <c r="AF29" i="80"/>
  <c r="AG29" i="80"/>
  <c r="AH29" i="80"/>
  <c r="AI29" i="80"/>
  <c r="AF30" i="80"/>
  <c r="AG30" i="80"/>
  <c r="AH30" i="80"/>
  <c r="AI30" i="80"/>
  <c r="AF31" i="80"/>
  <c r="AG31" i="80"/>
  <c r="AH31" i="80"/>
  <c r="AI31" i="80"/>
  <c r="AF32" i="80"/>
  <c r="AG32" i="80"/>
  <c r="AH32" i="80"/>
  <c r="AI32" i="80"/>
  <c r="AF33" i="80"/>
  <c r="AG33" i="80"/>
  <c r="AH33" i="80"/>
  <c r="AI33" i="80"/>
  <c r="AF34" i="80"/>
  <c r="AG34" i="80"/>
  <c r="AH34" i="80"/>
  <c r="AI34" i="80"/>
  <c r="AF35" i="80"/>
  <c r="AG35" i="80"/>
  <c r="AH35" i="80"/>
  <c r="AI35" i="80"/>
  <c r="AF36" i="80"/>
  <c r="AG36" i="80"/>
  <c r="AH36" i="80"/>
  <c r="AI36" i="80"/>
  <c r="AF37" i="80"/>
  <c r="AG37" i="80"/>
  <c r="AH37" i="80"/>
  <c r="AI37" i="80"/>
  <c r="AF21" i="80"/>
  <c r="AG21" i="80"/>
  <c r="AH21" i="80"/>
  <c r="AI21" i="80"/>
  <c r="AA22" i="80"/>
  <c r="H36" i="78"/>
  <c r="AB22" i="80"/>
  <c r="AC22" i="80"/>
  <c r="AD22" i="80"/>
  <c r="AA23" i="80"/>
  <c r="H37" i="78"/>
  <c r="AB23" i="80"/>
  <c r="AC23" i="80"/>
  <c r="AD23" i="80"/>
  <c r="AA24" i="80"/>
  <c r="H38" i="78"/>
  <c r="AB24" i="80"/>
  <c r="AC24" i="80"/>
  <c r="AD24" i="80"/>
  <c r="AA25" i="80"/>
  <c r="H39" i="78"/>
  <c r="AB25" i="80"/>
  <c r="AC25" i="80"/>
  <c r="AD25" i="80"/>
  <c r="AA26" i="80"/>
  <c r="H40" i="78"/>
  <c r="AB26" i="80"/>
  <c r="AC26" i="80"/>
  <c r="AD26" i="80"/>
  <c r="AA27" i="80"/>
  <c r="H41" i="78"/>
  <c r="AB27" i="80"/>
  <c r="AC27" i="80"/>
  <c r="AD27" i="80"/>
  <c r="AA28" i="80"/>
  <c r="H42" i="78"/>
  <c r="AB28" i="80"/>
  <c r="AC28" i="80"/>
  <c r="AD28" i="80"/>
  <c r="AA29" i="80"/>
  <c r="H43" i="78"/>
  <c r="AB29" i="80"/>
  <c r="AC29" i="80"/>
  <c r="AD29" i="80"/>
  <c r="AA30" i="80"/>
  <c r="H44" i="78"/>
  <c r="AB30" i="80"/>
  <c r="AC30" i="80"/>
  <c r="AD30" i="80"/>
  <c r="AA31" i="80"/>
  <c r="H45" i="78"/>
  <c r="AB31" i="80"/>
  <c r="AC31" i="80"/>
  <c r="AD31" i="80"/>
  <c r="AA32" i="80"/>
  <c r="H46" i="78"/>
  <c r="AB32" i="80"/>
  <c r="AC32" i="80"/>
  <c r="AD32" i="80"/>
  <c r="AA33" i="80"/>
  <c r="H47" i="78"/>
  <c r="AB33" i="80"/>
  <c r="AC33" i="80"/>
  <c r="AD33" i="80"/>
  <c r="AA34" i="80"/>
  <c r="H48" i="78"/>
  <c r="AB34" i="80"/>
  <c r="AC34" i="80"/>
  <c r="AD34" i="80"/>
  <c r="AA35" i="80"/>
  <c r="H49" i="78"/>
  <c r="AB35" i="80"/>
  <c r="AC35" i="80"/>
  <c r="AD35" i="80"/>
  <c r="AA36" i="80"/>
  <c r="H50" i="78"/>
  <c r="AB36" i="80"/>
  <c r="AC36" i="80"/>
  <c r="AD36" i="80"/>
  <c r="AA37" i="80"/>
  <c r="H51" i="78"/>
  <c r="AB37" i="80"/>
  <c r="AC37" i="80"/>
  <c r="AD37" i="80"/>
  <c r="AA21" i="80"/>
  <c r="H35" i="78"/>
  <c r="AB21" i="80"/>
  <c r="AC21" i="80"/>
  <c r="AD21" i="80"/>
  <c r="V22" i="80"/>
  <c r="W22" i="80"/>
  <c r="X22" i="80"/>
  <c r="Y22" i="80"/>
  <c r="V23" i="80"/>
  <c r="W23" i="80"/>
  <c r="X23" i="80"/>
  <c r="Y23" i="80"/>
  <c r="V24" i="80"/>
  <c r="W24" i="80"/>
  <c r="X24" i="80"/>
  <c r="Y24" i="80"/>
  <c r="V25" i="80"/>
  <c r="W25" i="80"/>
  <c r="X25" i="80"/>
  <c r="Y25" i="80"/>
  <c r="V26" i="80"/>
  <c r="W26" i="80"/>
  <c r="X26" i="80"/>
  <c r="Y26" i="80"/>
  <c r="V27" i="80"/>
  <c r="W27" i="80"/>
  <c r="X27" i="80"/>
  <c r="Y27" i="80"/>
  <c r="V28" i="80"/>
  <c r="W28" i="80"/>
  <c r="X28" i="80"/>
  <c r="Y28" i="80"/>
  <c r="V29" i="80"/>
  <c r="W29" i="80"/>
  <c r="X29" i="80"/>
  <c r="Y29" i="80"/>
  <c r="V30" i="80"/>
  <c r="W30" i="80"/>
  <c r="X30" i="80"/>
  <c r="Y30" i="80"/>
  <c r="V31" i="80"/>
  <c r="W31" i="80"/>
  <c r="X31" i="80"/>
  <c r="Y31" i="80"/>
  <c r="V32" i="80"/>
  <c r="W32" i="80"/>
  <c r="X32" i="80"/>
  <c r="Y32" i="80"/>
  <c r="V33" i="80"/>
  <c r="W33" i="80"/>
  <c r="X33" i="80"/>
  <c r="Y33" i="80"/>
  <c r="V34" i="80"/>
  <c r="W34" i="80"/>
  <c r="X34" i="80"/>
  <c r="Y34" i="80"/>
  <c r="V35" i="80"/>
  <c r="W35" i="80"/>
  <c r="X35" i="80"/>
  <c r="Y35" i="80"/>
  <c r="V36" i="80"/>
  <c r="W36" i="80"/>
  <c r="X36" i="80"/>
  <c r="Y36" i="80"/>
  <c r="V37" i="80"/>
  <c r="W37" i="80"/>
  <c r="X37" i="80"/>
  <c r="Y37" i="80"/>
  <c r="V21" i="80"/>
  <c r="W21" i="80"/>
  <c r="X21" i="80"/>
  <c r="Y21" i="80"/>
  <c r="Q22" i="80"/>
  <c r="H36" i="76"/>
  <c r="R22" i="80"/>
  <c r="S22" i="80"/>
  <c r="T22" i="80"/>
  <c r="Q23" i="80"/>
  <c r="H37" i="76"/>
  <c r="R23" i="80"/>
  <c r="S23" i="80"/>
  <c r="T23" i="80"/>
  <c r="Q24" i="80"/>
  <c r="H38" i="76"/>
  <c r="R24" i="80"/>
  <c r="S24" i="80"/>
  <c r="T24" i="80"/>
  <c r="Q25" i="80"/>
  <c r="H39" i="76"/>
  <c r="R25" i="80"/>
  <c r="S25" i="80"/>
  <c r="T25" i="80"/>
  <c r="Q26" i="80"/>
  <c r="H40" i="76"/>
  <c r="R26" i="80"/>
  <c r="S26" i="80"/>
  <c r="T26" i="80"/>
  <c r="Q27" i="80"/>
  <c r="H41" i="76"/>
  <c r="R27" i="80"/>
  <c r="S27" i="80"/>
  <c r="T27" i="80"/>
  <c r="Q28" i="80"/>
  <c r="H42" i="76"/>
  <c r="R28" i="80"/>
  <c r="S28" i="80"/>
  <c r="T28" i="80"/>
  <c r="Q29" i="80"/>
  <c r="H43" i="76"/>
  <c r="R29" i="80"/>
  <c r="S29" i="80"/>
  <c r="T29" i="80"/>
  <c r="Q30" i="80"/>
  <c r="H44" i="76"/>
  <c r="R30" i="80"/>
  <c r="S30" i="80"/>
  <c r="T30" i="80"/>
  <c r="Q31" i="80"/>
  <c r="H45" i="76"/>
  <c r="R31" i="80"/>
  <c r="S31" i="80"/>
  <c r="T31" i="80"/>
  <c r="Q32" i="80"/>
  <c r="H46" i="76"/>
  <c r="R32" i="80"/>
  <c r="S32" i="80"/>
  <c r="T32" i="80"/>
  <c r="Q33" i="80"/>
  <c r="H47" i="76"/>
  <c r="R33" i="80"/>
  <c r="S33" i="80"/>
  <c r="T33" i="80"/>
  <c r="Q34" i="80"/>
  <c r="H48" i="76"/>
  <c r="R34" i="80"/>
  <c r="S34" i="80"/>
  <c r="T34" i="80"/>
  <c r="Q35" i="80"/>
  <c r="H49" i="76"/>
  <c r="R35" i="80"/>
  <c r="S35" i="80"/>
  <c r="T35" i="80"/>
  <c r="Q36" i="80"/>
  <c r="H50" i="76"/>
  <c r="R36" i="80"/>
  <c r="S36" i="80"/>
  <c r="T36" i="80"/>
  <c r="Q37" i="80"/>
  <c r="H51" i="76"/>
  <c r="R37" i="80"/>
  <c r="S37" i="80"/>
  <c r="T37" i="80"/>
  <c r="Q21" i="80"/>
  <c r="H35" i="76"/>
  <c r="R21" i="80"/>
  <c r="S21" i="80"/>
  <c r="T21" i="80"/>
  <c r="L22" i="80"/>
  <c r="M22" i="80"/>
  <c r="N22" i="80"/>
  <c r="O22" i="80"/>
  <c r="L23" i="80"/>
  <c r="M23" i="80"/>
  <c r="N23" i="80"/>
  <c r="O23" i="80"/>
  <c r="L24" i="80"/>
  <c r="M24" i="80"/>
  <c r="N24" i="80"/>
  <c r="O24" i="80"/>
  <c r="L25" i="80"/>
  <c r="M25" i="80"/>
  <c r="N25" i="80"/>
  <c r="O25" i="80"/>
  <c r="L26" i="80"/>
  <c r="M26" i="80"/>
  <c r="N26" i="80"/>
  <c r="O26" i="80"/>
  <c r="L27" i="80"/>
  <c r="M27" i="80"/>
  <c r="N27" i="80"/>
  <c r="O27" i="80"/>
  <c r="L28" i="80"/>
  <c r="M28" i="80"/>
  <c r="N28" i="80"/>
  <c r="O28" i="80"/>
  <c r="L29" i="80"/>
  <c r="M29" i="80"/>
  <c r="N29" i="80"/>
  <c r="O29" i="80"/>
  <c r="L30" i="80"/>
  <c r="M30" i="80"/>
  <c r="N30" i="80"/>
  <c r="O30" i="80"/>
  <c r="L31" i="80"/>
  <c r="M31" i="80"/>
  <c r="N31" i="80"/>
  <c r="O31" i="80"/>
  <c r="L32" i="80"/>
  <c r="M32" i="80"/>
  <c r="N32" i="80"/>
  <c r="O32" i="80"/>
  <c r="L33" i="80"/>
  <c r="M33" i="80"/>
  <c r="N33" i="80"/>
  <c r="O33" i="80"/>
  <c r="L34" i="80"/>
  <c r="M34" i="80"/>
  <c r="N34" i="80"/>
  <c r="O34" i="80"/>
  <c r="L35" i="80"/>
  <c r="M35" i="80"/>
  <c r="N35" i="80"/>
  <c r="O35" i="80"/>
  <c r="L36" i="80"/>
  <c r="M36" i="80"/>
  <c r="N36" i="80"/>
  <c r="O36" i="80"/>
  <c r="L37" i="80"/>
  <c r="M37" i="80"/>
  <c r="N37" i="80"/>
  <c r="O37" i="80"/>
  <c r="L21" i="80"/>
  <c r="M21" i="80"/>
  <c r="N21" i="80"/>
  <c r="O21" i="80"/>
  <c r="G22" i="80"/>
  <c r="H36" i="74"/>
  <c r="H22" i="80"/>
  <c r="I22" i="80"/>
  <c r="J22" i="80"/>
  <c r="G23" i="80"/>
  <c r="H37" i="74"/>
  <c r="H23" i="80"/>
  <c r="I23" i="80"/>
  <c r="J23" i="80"/>
  <c r="G24" i="80"/>
  <c r="H38" i="74"/>
  <c r="H24" i="80"/>
  <c r="I24" i="80"/>
  <c r="J24" i="80"/>
  <c r="G25" i="80"/>
  <c r="H39" i="74"/>
  <c r="H25" i="80"/>
  <c r="I25" i="80"/>
  <c r="J25" i="80"/>
  <c r="G26" i="80"/>
  <c r="H40" i="74"/>
  <c r="H26" i="80"/>
  <c r="I26" i="80"/>
  <c r="J26" i="80"/>
  <c r="G27" i="80"/>
  <c r="H41" i="74"/>
  <c r="H27" i="80"/>
  <c r="I27" i="80"/>
  <c r="J27" i="80"/>
  <c r="G28" i="80"/>
  <c r="H42" i="74"/>
  <c r="H28" i="80"/>
  <c r="I28" i="80"/>
  <c r="J28" i="80"/>
  <c r="G29" i="80"/>
  <c r="H43" i="74"/>
  <c r="H29" i="80"/>
  <c r="I29" i="80"/>
  <c r="J29" i="80"/>
  <c r="G30" i="80"/>
  <c r="H44" i="74"/>
  <c r="H30" i="80"/>
  <c r="I30" i="80"/>
  <c r="J30" i="80"/>
  <c r="G31" i="80"/>
  <c r="H45" i="74"/>
  <c r="H31" i="80"/>
  <c r="I31" i="80"/>
  <c r="J31" i="80"/>
  <c r="G32" i="80"/>
  <c r="H46" i="74"/>
  <c r="H32" i="80"/>
  <c r="I32" i="80"/>
  <c r="J32" i="80"/>
  <c r="G33" i="80"/>
  <c r="H47" i="74"/>
  <c r="H33" i="80"/>
  <c r="I33" i="80"/>
  <c r="J33" i="80"/>
  <c r="G34" i="80"/>
  <c r="H48" i="74"/>
  <c r="H34" i="80"/>
  <c r="I34" i="80"/>
  <c r="J34" i="80"/>
  <c r="G35" i="80"/>
  <c r="H49" i="74"/>
  <c r="H35" i="80"/>
  <c r="I35" i="80"/>
  <c r="J35" i="80"/>
  <c r="G36" i="80"/>
  <c r="H50" i="74"/>
  <c r="H36" i="80"/>
  <c r="I36" i="80"/>
  <c r="J36" i="80"/>
  <c r="G37" i="80"/>
  <c r="H51" i="74"/>
  <c r="H37" i="80"/>
  <c r="I37" i="80"/>
  <c r="J37" i="80"/>
  <c r="G21" i="80"/>
  <c r="H35" i="74"/>
  <c r="H21" i="80"/>
  <c r="I21" i="80"/>
  <c r="J21" i="80"/>
  <c r="L21" i="54"/>
  <c r="M21" i="54"/>
  <c r="N21" i="54"/>
  <c r="O21" i="54"/>
  <c r="AQ22" i="54"/>
  <c r="AQ23" i="54"/>
  <c r="AQ24" i="54"/>
  <c r="AQ25" i="54"/>
  <c r="AQ26" i="54"/>
  <c r="AQ27" i="54"/>
  <c r="AQ28" i="54"/>
  <c r="AQ29" i="54"/>
  <c r="AQ30" i="54"/>
  <c r="AQ31" i="54"/>
  <c r="AQ32" i="54"/>
  <c r="AQ33" i="54"/>
  <c r="AQ34" i="54"/>
  <c r="AQ35" i="54"/>
  <c r="AQ36" i="54"/>
  <c r="AQ37" i="54"/>
  <c r="AQ38" i="54"/>
  <c r="AQ21" i="54"/>
  <c r="G28" i="54"/>
  <c r="H24" i="74"/>
  <c r="H28" i="54"/>
  <c r="I28" i="54"/>
  <c r="K28" i="54"/>
  <c r="L28" i="54"/>
  <c r="M28" i="54"/>
  <c r="N28" i="54"/>
  <c r="P28" i="54"/>
  <c r="Q28" i="54"/>
  <c r="H24" i="76"/>
  <c r="R28" i="54"/>
  <c r="S28" i="54"/>
  <c r="U28" i="54"/>
  <c r="V28" i="54"/>
  <c r="W28" i="54"/>
  <c r="X28" i="54"/>
  <c r="Z28" i="54"/>
  <c r="AA28" i="54"/>
  <c r="H24" i="78"/>
  <c r="AB28" i="54"/>
  <c r="AC28" i="54"/>
  <c r="AE28" i="54"/>
  <c r="AF28" i="54"/>
  <c r="AG28" i="54"/>
  <c r="AH28" i="54"/>
  <c r="AJ28" i="54"/>
  <c r="AM28" i="54"/>
  <c r="AN28" i="54"/>
  <c r="AO28" i="54"/>
  <c r="G29" i="54"/>
  <c r="H25" i="74"/>
  <c r="H29" i="54"/>
  <c r="I29" i="54"/>
  <c r="K29" i="54"/>
  <c r="L29" i="54"/>
  <c r="M29" i="54"/>
  <c r="N29" i="54"/>
  <c r="P29" i="54"/>
  <c r="Q29" i="54"/>
  <c r="H25" i="76"/>
  <c r="R29" i="54"/>
  <c r="S29" i="54"/>
  <c r="U29" i="54"/>
  <c r="V29" i="54"/>
  <c r="W29" i="54"/>
  <c r="X29" i="54"/>
  <c r="Z29" i="54"/>
  <c r="AA29" i="54"/>
  <c r="H25" i="78"/>
  <c r="AB29" i="54"/>
  <c r="AC29" i="54"/>
  <c r="AE29" i="54"/>
  <c r="AF29" i="54"/>
  <c r="AG29" i="54"/>
  <c r="AH29" i="54"/>
  <c r="AJ29" i="54"/>
  <c r="AM29" i="54"/>
  <c r="AN29" i="54"/>
  <c r="AO29" i="54"/>
  <c r="G30" i="54"/>
  <c r="H26" i="74"/>
  <c r="H30" i="54"/>
  <c r="I30" i="54"/>
  <c r="K30" i="54"/>
  <c r="L30" i="54"/>
  <c r="M30" i="54"/>
  <c r="N30" i="54"/>
  <c r="P30" i="54"/>
  <c r="Q30" i="54"/>
  <c r="H26" i="76"/>
  <c r="R30" i="54"/>
  <c r="S30" i="54"/>
  <c r="U30" i="54"/>
  <c r="V30" i="54"/>
  <c r="W30" i="54"/>
  <c r="X30" i="54"/>
  <c r="Z30" i="54"/>
  <c r="AA30" i="54"/>
  <c r="H26" i="78"/>
  <c r="AB30" i="54"/>
  <c r="AC30" i="54"/>
  <c r="AE30" i="54"/>
  <c r="AF30" i="54"/>
  <c r="AG30" i="54"/>
  <c r="AH30" i="54"/>
  <c r="AJ30" i="54"/>
  <c r="AM30" i="54"/>
  <c r="AN30" i="54"/>
  <c r="AO30" i="54"/>
  <c r="G31" i="54"/>
  <c r="H27" i="74"/>
  <c r="H31" i="54"/>
  <c r="I31" i="54"/>
  <c r="K31" i="54"/>
  <c r="L31" i="54"/>
  <c r="M31" i="54"/>
  <c r="N31" i="54"/>
  <c r="P31" i="54"/>
  <c r="Q31" i="54"/>
  <c r="H27" i="76"/>
  <c r="R31" i="54"/>
  <c r="S31" i="54"/>
  <c r="U31" i="54"/>
  <c r="V31" i="54"/>
  <c r="W31" i="54"/>
  <c r="X31" i="54"/>
  <c r="Z31" i="54"/>
  <c r="AA31" i="54"/>
  <c r="H27" i="78"/>
  <c r="AB31" i="54"/>
  <c r="AC31" i="54"/>
  <c r="AE31" i="54"/>
  <c r="AF31" i="54"/>
  <c r="AG31" i="54"/>
  <c r="AH31" i="54"/>
  <c r="AJ31" i="54"/>
  <c r="AM31" i="54"/>
  <c r="AN31" i="54"/>
  <c r="AO31" i="54"/>
  <c r="G32" i="54"/>
  <c r="H28" i="74"/>
  <c r="H32" i="54"/>
  <c r="I32" i="54"/>
  <c r="K32" i="54"/>
  <c r="L32" i="54"/>
  <c r="M32" i="54"/>
  <c r="N32" i="54"/>
  <c r="P32" i="54"/>
  <c r="Q32" i="54"/>
  <c r="H28" i="76"/>
  <c r="R32" i="54"/>
  <c r="S32" i="54"/>
  <c r="U32" i="54"/>
  <c r="V32" i="54"/>
  <c r="W32" i="54"/>
  <c r="X32" i="54"/>
  <c r="Z32" i="54"/>
  <c r="AA32" i="54"/>
  <c r="H28" i="78"/>
  <c r="AB32" i="54"/>
  <c r="AC32" i="54"/>
  <c r="AE32" i="54"/>
  <c r="AF32" i="54"/>
  <c r="AG32" i="54"/>
  <c r="AH32" i="54"/>
  <c r="AJ32" i="54"/>
  <c r="AM32" i="54"/>
  <c r="AN32" i="54"/>
  <c r="AO32" i="54"/>
  <c r="G33" i="54"/>
  <c r="H29" i="74"/>
  <c r="H33" i="54"/>
  <c r="I33" i="54"/>
  <c r="K33" i="54"/>
  <c r="L33" i="54"/>
  <c r="M33" i="54"/>
  <c r="N33" i="54"/>
  <c r="P33" i="54"/>
  <c r="Q33" i="54"/>
  <c r="H29" i="76"/>
  <c r="R33" i="54"/>
  <c r="S33" i="54"/>
  <c r="U33" i="54"/>
  <c r="V33" i="54"/>
  <c r="W33" i="54"/>
  <c r="X33" i="54"/>
  <c r="Z33" i="54"/>
  <c r="AA33" i="54"/>
  <c r="H29" i="78"/>
  <c r="AB33" i="54"/>
  <c r="AC33" i="54"/>
  <c r="AE33" i="54"/>
  <c r="AF33" i="54"/>
  <c r="AG33" i="54"/>
  <c r="AH33" i="54"/>
  <c r="AJ33" i="54"/>
  <c r="AM33" i="54"/>
  <c r="AN33" i="54"/>
  <c r="AO33" i="54"/>
  <c r="G34" i="54"/>
  <c r="H30" i="74"/>
  <c r="H34" i="54"/>
  <c r="I34" i="54"/>
  <c r="K34" i="54"/>
  <c r="L34" i="54"/>
  <c r="M34" i="54"/>
  <c r="N34" i="54"/>
  <c r="P34" i="54"/>
  <c r="Q34" i="54"/>
  <c r="H30" i="76"/>
  <c r="R34" i="54"/>
  <c r="S34" i="54"/>
  <c r="U34" i="54"/>
  <c r="V34" i="54"/>
  <c r="W34" i="54"/>
  <c r="X34" i="54"/>
  <c r="Z34" i="54"/>
  <c r="AA34" i="54"/>
  <c r="H30" i="78"/>
  <c r="AB34" i="54"/>
  <c r="AC34" i="54"/>
  <c r="AE34" i="54"/>
  <c r="AF34" i="54"/>
  <c r="AG34" i="54"/>
  <c r="AH34" i="54"/>
  <c r="AJ34" i="54"/>
  <c r="AM34" i="54"/>
  <c r="AN34" i="54"/>
  <c r="AO34" i="54"/>
  <c r="G35" i="54"/>
  <c r="H31" i="74"/>
  <c r="H35" i="54"/>
  <c r="I35" i="54"/>
  <c r="K35" i="54"/>
  <c r="L35" i="54"/>
  <c r="M35" i="54"/>
  <c r="N35" i="54"/>
  <c r="P35" i="54"/>
  <c r="Q35" i="54"/>
  <c r="H31" i="76"/>
  <c r="R35" i="54"/>
  <c r="S35" i="54"/>
  <c r="U35" i="54"/>
  <c r="V35" i="54"/>
  <c r="W35" i="54"/>
  <c r="X35" i="54"/>
  <c r="Z35" i="54"/>
  <c r="AA35" i="54"/>
  <c r="H31" i="78"/>
  <c r="AB35" i="54"/>
  <c r="AC35" i="54"/>
  <c r="AE35" i="54"/>
  <c r="AF35" i="54"/>
  <c r="AG35" i="54"/>
  <c r="AH35" i="54"/>
  <c r="AJ35" i="54"/>
  <c r="AM35" i="54"/>
  <c r="AN35" i="54"/>
  <c r="AO35" i="54"/>
  <c r="G36" i="54"/>
  <c r="H32" i="74"/>
  <c r="H36" i="54"/>
  <c r="I36" i="54"/>
  <c r="K36" i="54"/>
  <c r="L36" i="54"/>
  <c r="M36" i="54"/>
  <c r="N36" i="54"/>
  <c r="P36" i="54"/>
  <c r="Q36" i="54"/>
  <c r="H32" i="76"/>
  <c r="R36" i="54"/>
  <c r="S36" i="54"/>
  <c r="U36" i="54"/>
  <c r="V36" i="54"/>
  <c r="W36" i="54"/>
  <c r="X36" i="54"/>
  <c r="Z36" i="54"/>
  <c r="AA36" i="54"/>
  <c r="H32" i="78"/>
  <c r="AB36" i="54"/>
  <c r="AC36" i="54"/>
  <c r="AE36" i="54"/>
  <c r="AF36" i="54"/>
  <c r="AG36" i="54"/>
  <c r="AH36" i="54"/>
  <c r="AJ36" i="54"/>
  <c r="AM36" i="54"/>
  <c r="AN36" i="54"/>
  <c r="AO36" i="54"/>
  <c r="G37" i="54"/>
  <c r="H33" i="74"/>
  <c r="H37" i="54"/>
  <c r="I37" i="54"/>
  <c r="K37" i="54"/>
  <c r="L37" i="54"/>
  <c r="M37" i="54"/>
  <c r="N37" i="54"/>
  <c r="P37" i="54"/>
  <c r="Q37" i="54"/>
  <c r="H33" i="76"/>
  <c r="R37" i="54"/>
  <c r="S37" i="54"/>
  <c r="U37" i="54"/>
  <c r="V37" i="54"/>
  <c r="W37" i="54"/>
  <c r="X37" i="54"/>
  <c r="Z37" i="54"/>
  <c r="AA37" i="54"/>
  <c r="H33" i="78"/>
  <c r="AB37" i="54"/>
  <c r="AC37" i="54"/>
  <c r="AE37" i="54"/>
  <c r="AF37" i="54"/>
  <c r="AG37" i="54"/>
  <c r="AH37" i="54"/>
  <c r="AJ37" i="54"/>
  <c r="AM37" i="54"/>
  <c r="AN37" i="54"/>
  <c r="AO37" i="54"/>
  <c r="G38" i="54"/>
  <c r="H34" i="74"/>
  <c r="H38" i="54"/>
  <c r="I38" i="54"/>
  <c r="K38" i="54"/>
  <c r="L38" i="54"/>
  <c r="M38" i="54"/>
  <c r="N38" i="54"/>
  <c r="P38" i="54"/>
  <c r="Q38" i="54"/>
  <c r="H34" i="76"/>
  <c r="R38" i="54"/>
  <c r="S38" i="54"/>
  <c r="U38" i="54"/>
  <c r="V38" i="54"/>
  <c r="W38" i="54"/>
  <c r="X38" i="54"/>
  <c r="Z38" i="54"/>
  <c r="AA38" i="54"/>
  <c r="H34" i="78"/>
  <c r="AB38" i="54"/>
  <c r="AC38" i="54"/>
  <c r="AE38" i="54"/>
  <c r="AF38" i="54"/>
  <c r="AG38" i="54"/>
  <c r="AH38" i="54"/>
  <c r="AJ38" i="54"/>
  <c r="AM38" i="54"/>
  <c r="AN38" i="54"/>
  <c r="AO38" i="54"/>
  <c r="G22" i="54"/>
  <c r="H18" i="74"/>
  <c r="H22" i="54"/>
  <c r="I22" i="54"/>
  <c r="K22" i="54"/>
  <c r="L22" i="54"/>
  <c r="M22" i="54"/>
  <c r="N22" i="54"/>
  <c r="P22" i="54"/>
  <c r="Q22" i="54"/>
  <c r="H18" i="76"/>
  <c r="R22" i="54"/>
  <c r="S22" i="54"/>
  <c r="U22" i="54"/>
  <c r="V22" i="54"/>
  <c r="W22" i="54"/>
  <c r="X22" i="54"/>
  <c r="Z22" i="54"/>
  <c r="AA22" i="54"/>
  <c r="H18" i="78"/>
  <c r="AB22" i="54"/>
  <c r="AC22" i="54"/>
  <c r="AE22" i="54"/>
  <c r="AF22" i="54"/>
  <c r="AG22" i="54"/>
  <c r="AH22" i="54"/>
  <c r="AM22" i="54"/>
  <c r="AN22" i="54"/>
  <c r="AO22" i="54"/>
  <c r="G23" i="54"/>
  <c r="H19" i="74"/>
  <c r="H23" i="54"/>
  <c r="I23" i="54"/>
  <c r="K23" i="54"/>
  <c r="L23" i="54"/>
  <c r="M23" i="54"/>
  <c r="N23" i="54"/>
  <c r="P23" i="54"/>
  <c r="Q23" i="54"/>
  <c r="H19" i="76"/>
  <c r="R23" i="54"/>
  <c r="S23" i="54"/>
  <c r="U23" i="54"/>
  <c r="V23" i="54"/>
  <c r="W23" i="54"/>
  <c r="X23" i="54"/>
  <c r="Z23" i="54"/>
  <c r="AA23" i="54"/>
  <c r="H19" i="78"/>
  <c r="AB23" i="54"/>
  <c r="AC23" i="54"/>
  <c r="AE23" i="54"/>
  <c r="AF23" i="54"/>
  <c r="AG23" i="54"/>
  <c r="AH23" i="54"/>
  <c r="AJ23" i="54"/>
  <c r="AM23" i="54"/>
  <c r="AN23" i="54"/>
  <c r="AO23" i="54"/>
  <c r="G24" i="54"/>
  <c r="H20" i="74"/>
  <c r="H24" i="54"/>
  <c r="I24" i="54"/>
  <c r="K24" i="54"/>
  <c r="L24" i="54"/>
  <c r="M24" i="54"/>
  <c r="N24" i="54"/>
  <c r="P24" i="54"/>
  <c r="Q24" i="54"/>
  <c r="H20" i="76"/>
  <c r="R24" i="54"/>
  <c r="S24" i="54"/>
  <c r="U24" i="54"/>
  <c r="V24" i="54"/>
  <c r="W24" i="54"/>
  <c r="X24" i="54"/>
  <c r="Z24" i="54"/>
  <c r="AA24" i="54"/>
  <c r="H20" i="78"/>
  <c r="AB24" i="54"/>
  <c r="AC24" i="54"/>
  <c r="AE24" i="54"/>
  <c r="AF24" i="54"/>
  <c r="AG24" i="54"/>
  <c r="AH24" i="54"/>
  <c r="AJ24" i="54"/>
  <c r="AM24" i="54"/>
  <c r="AN24" i="54"/>
  <c r="AO24" i="54"/>
  <c r="G25" i="54"/>
  <c r="H21" i="74"/>
  <c r="H25" i="54"/>
  <c r="I25" i="54"/>
  <c r="K25" i="54"/>
  <c r="L25" i="54"/>
  <c r="M25" i="54"/>
  <c r="N25" i="54"/>
  <c r="P25" i="54"/>
  <c r="Q25" i="54"/>
  <c r="H21" i="76"/>
  <c r="R25" i="54"/>
  <c r="S25" i="54"/>
  <c r="U25" i="54"/>
  <c r="V25" i="54"/>
  <c r="W25" i="54"/>
  <c r="X25" i="54"/>
  <c r="Z25" i="54"/>
  <c r="AA25" i="54"/>
  <c r="H21" i="78"/>
  <c r="AB25" i="54"/>
  <c r="AC25" i="54"/>
  <c r="AE25" i="54"/>
  <c r="AF25" i="54"/>
  <c r="AG25" i="54"/>
  <c r="AH25" i="54"/>
  <c r="AJ25" i="54"/>
  <c r="AM25" i="54"/>
  <c r="AN25" i="54"/>
  <c r="AO25" i="54"/>
  <c r="G26" i="54"/>
  <c r="H22" i="74"/>
  <c r="H26" i="54"/>
  <c r="I26" i="54"/>
  <c r="K26" i="54"/>
  <c r="L26" i="54"/>
  <c r="M26" i="54"/>
  <c r="N26" i="54"/>
  <c r="P26" i="54"/>
  <c r="Q26" i="54"/>
  <c r="H22" i="76"/>
  <c r="R26" i="54"/>
  <c r="S26" i="54"/>
  <c r="U26" i="54"/>
  <c r="V26" i="54"/>
  <c r="W26" i="54"/>
  <c r="X26" i="54"/>
  <c r="Z26" i="54"/>
  <c r="AA26" i="54"/>
  <c r="H22" i="78"/>
  <c r="AB26" i="54"/>
  <c r="AC26" i="54"/>
  <c r="AE26" i="54"/>
  <c r="AF26" i="54"/>
  <c r="AG26" i="54"/>
  <c r="AH26" i="54"/>
  <c r="AJ26" i="54"/>
  <c r="AM26" i="54"/>
  <c r="AN26" i="54"/>
  <c r="AO26" i="54"/>
  <c r="G27" i="54"/>
  <c r="H23" i="74"/>
  <c r="H27" i="54"/>
  <c r="I27" i="54"/>
  <c r="K27" i="54"/>
  <c r="L27" i="54"/>
  <c r="M27" i="54"/>
  <c r="N27" i="54"/>
  <c r="P27" i="54"/>
  <c r="Q27" i="54"/>
  <c r="H23" i="76"/>
  <c r="R27" i="54"/>
  <c r="S27" i="54"/>
  <c r="U27" i="54"/>
  <c r="V27" i="54"/>
  <c r="W27" i="54"/>
  <c r="X27" i="54"/>
  <c r="Z27" i="54"/>
  <c r="AA27" i="54"/>
  <c r="H23" i="78"/>
  <c r="AB27" i="54"/>
  <c r="AC27" i="54"/>
  <c r="AE27" i="54"/>
  <c r="AF27" i="54"/>
  <c r="AG27" i="54"/>
  <c r="AH27" i="54"/>
  <c r="AJ27" i="54"/>
  <c r="AM27" i="54"/>
  <c r="AN27" i="54"/>
  <c r="AO27" i="54"/>
  <c r="G21" i="54"/>
  <c r="H17" i="74"/>
  <c r="H21" i="54"/>
  <c r="I21" i="54"/>
  <c r="K21" i="54"/>
  <c r="P21" i="54"/>
  <c r="Q21" i="54"/>
  <c r="H17" i="76"/>
  <c r="R21" i="54"/>
  <c r="S21" i="54"/>
  <c r="U21" i="54"/>
  <c r="V21" i="54"/>
  <c r="W21" i="54"/>
  <c r="X21" i="54"/>
  <c r="Z21" i="54"/>
  <c r="AA21" i="54"/>
  <c r="H17" i="78"/>
  <c r="AB21" i="54"/>
  <c r="AC21" i="54"/>
  <c r="AF21" i="54"/>
  <c r="AG21" i="54"/>
  <c r="AH21" i="54"/>
  <c r="AO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J21" i="54"/>
  <c r="J30" i="54"/>
  <c r="J31" i="54"/>
  <c r="J32" i="54"/>
  <c r="J33" i="54"/>
  <c r="J34" i="54"/>
  <c r="J35" i="54"/>
  <c r="J36" i="54"/>
  <c r="J37" i="54"/>
  <c r="J38" i="54"/>
  <c r="J27" i="54"/>
  <c r="J28" i="54"/>
  <c r="J29" i="54"/>
  <c r="J22" i="54"/>
  <c r="J23" i="54"/>
  <c r="J24" i="54"/>
  <c r="J25" i="54"/>
  <c r="J26" i="54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17" i="76"/>
  <c r="F52" i="74"/>
  <c r="F51" i="74"/>
  <c r="F50" i="74"/>
  <c r="F49" i="74"/>
  <c r="F48" i="74"/>
  <c r="F47" i="74"/>
  <c r="F46" i="74"/>
  <c r="F45" i="74"/>
  <c r="F44" i="74"/>
  <c r="F43" i="74"/>
  <c r="F42" i="74"/>
  <c r="F41" i="74"/>
  <c r="F40" i="74"/>
  <c r="F39" i="74"/>
  <c r="F38" i="74"/>
  <c r="F37" i="74"/>
  <c r="F36" i="74"/>
  <c r="F35" i="74"/>
  <c r="F34" i="74"/>
  <c r="F33" i="74"/>
  <c r="F32" i="74"/>
  <c r="F31" i="74"/>
  <c r="F30" i="74"/>
  <c r="F29" i="74"/>
  <c r="F28" i="74"/>
  <c r="F27" i="74"/>
  <c r="F26" i="74"/>
  <c r="F25" i="74"/>
  <c r="F24" i="74"/>
  <c r="F23" i="74"/>
  <c r="F22" i="74"/>
  <c r="F21" i="74"/>
  <c r="F20" i="74"/>
  <c r="F19" i="74"/>
  <c r="F18" i="74"/>
  <c r="F17" i="74"/>
</calcChain>
</file>

<file path=xl/sharedStrings.xml><?xml version="1.0" encoding="utf-8"?>
<sst xmlns="http://schemas.openxmlformats.org/spreadsheetml/2006/main" count="759" uniqueCount="224">
  <si>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</si>
  <si>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</si>
  <si>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</si>
  <si>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</si>
  <si>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</si>
  <si>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</si>
  <si>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</si>
  <si>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</si>
  <si>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</si>
  <si>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</si>
  <si>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</si>
  <si>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</si>
  <si>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</si>
  <si>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</si>
  <si>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</si>
  <si>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</si>
  <si>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</si>
  <si>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</si>
  <si>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</si>
  <si>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</si>
  <si>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</si>
  <si>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</si>
  <si>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</si>
  <si>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</si>
  <si>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</si>
  <si>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</si>
  <si>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</si>
  <si>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</si>
  <si>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</si>
  <si>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</si>
  <si>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</si>
  <si>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</si>
  <si>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</si>
  <si>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</si>
  <si>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</si>
  <si>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</si>
  <si>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</si>
  <si>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</si>
  <si>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</si>
  <si>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</si>
  <si>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</si>
  <si>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</si>
  <si>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</si>
  <si>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</si>
  <si>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</si>
  <si>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</si>
  <si>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</si>
  <si>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</si>
  <si>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</si>
  <si>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</si>
  <si>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</si>
  <si>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</si>
  <si>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</si>
  <si>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</si>
  <si>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</si>
  <si>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</si>
  <si>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</si>
  <si>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</si>
  <si>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</si>
  <si>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</si>
  <si>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</si>
  <si>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</si>
  <si>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</si>
  <si>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</si>
  <si>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</si>
  <si>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</si>
  <si>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</si>
  <si>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</si>
  <si>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</si>
  <si>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</si>
  <si>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</si>
  <si>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</si>
  <si>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</si>
  <si>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</si>
  <si>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</si>
  <si>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</si>
  <si>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</si>
  <si>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</si>
  <si>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</si>
  <si>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</si>
  <si>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</si>
  <si>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</si>
  <si>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</si>
  <si>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</si>
  <si>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</si>
  <si>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</si>
  <si>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</si>
  <si>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</si>
  <si>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</si>
  <si>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</si>
  <si>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</si>
  <si>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</si>
  <si>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</si>
  <si>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</si>
  <si>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</si>
  <si>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</si>
  <si>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</si>
  <si>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</si>
  <si>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</si>
  <si>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</si>
  <si>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</si>
  <si>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</si>
  <si>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</si>
  <si>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</si>
  <si>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</si>
  <si>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</si>
  <si>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</si>
  <si>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</si>
  <si>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</si>
  <si>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</si>
  <si>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</si>
  <si>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</si>
  <si>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</si>
  <si>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</si>
  <si>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</si>
  <si>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</si>
  <si>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</si>
  <si>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</si>
  <si>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</si>
  <si>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</si>
  <si>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</si>
  <si>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</si>
  <si>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</si>
  <si>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</si>
  <si>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</si>
  <si>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</si>
  <si>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 xml:space="preserve"> </t>
  </si>
  <si>
    <t>promote</t>
  </si>
  <si>
    <t xml:space="preserve">Promote </t>
  </si>
  <si>
    <t>20CSE001</t>
  </si>
  <si>
    <t>20CSE002</t>
  </si>
  <si>
    <t>20CSE003</t>
  </si>
  <si>
    <t>20CSE004</t>
  </si>
  <si>
    <t>20CSE005</t>
  </si>
  <si>
    <t>20CSE006</t>
  </si>
  <si>
    <t>20CSE007</t>
  </si>
  <si>
    <t>20CSE008</t>
  </si>
  <si>
    <t>20CSE009</t>
  </si>
  <si>
    <t>20CSE010</t>
  </si>
  <si>
    <t>20CSE011</t>
  </si>
  <si>
    <t>20CSE012</t>
  </si>
  <si>
    <t>20CSE013</t>
  </si>
  <si>
    <t>20CSE014</t>
  </si>
  <si>
    <t>20CSE015</t>
  </si>
  <si>
    <t>20CSE016</t>
  </si>
  <si>
    <t>20CSE017</t>
  </si>
  <si>
    <t>20CSE018</t>
  </si>
  <si>
    <t>20CSE019</t>
  </si>
  <si>
    <t>20CSE020</t>
  </si>
  <si>
    <t>20CSE021</t>
  </si>
  <si>
    <t>20CSE022</t>
  </si>
  <si>
    <t>20CSE023</t>
  </si>
  <si>
    <t>20CSE024</t>
  </si>
  <si>
    <t>20CSE025</t>
  </si>
  <si>
    <t>20CSE026</t>
  </si>
  <si>
    <t>20CSE027</t>
  </si>
  <si>
    <t>20CSE028</t>
  </si>
  <si>
    <t>20CSE029</t>
  </si>
  <si>
    <t>20CSE030</t>
  </si>
  <si>
    <t>20CSE031</t>
  </si>
  <si>
    <t>20CSE032</t>
  </si>
  <si>
    <t>20CSE033</t>
  </si>
  <si>
    <t>20CSE034</t>
  </si>
  <si>
    <t>20CSE035</t>
  </si>
  <si>
    <t>Prema Saha</t>
  </si>
  <si>
    <t>Ripon Mondol</t>
  </si>
  <si>
    <t>Akash Hossain</t>
  </si>
  <si>
    <t>Mir Shihab</t>
  </si>
  <si>
    <t>Manti</t>
  </si>
  <si>
    <t>Nupur Akter</t>
  </si>
  <si>
    <t>Sohab Uddin</t>
  </si>
  <si>
    <t>Ehab Islam</t>
  </si>
  <si>
    <t>Turzo Khan</t>
  </si>
  <si>
    <t>Sharmin Sultana</t>
  </si>
  <si>
    <t>Mim Akter</t>
  </si>
  <si>
    <t>Laboni Islam</t>
  </si>
  <si>
    <t>Pintu Pal</t>
  </si>
  <si>
    <t>Mehedi Hasan</t>
  </si>
  <si>
    <t>Riya Kundu</t>
  </si>
  <si>
    <t>Arpita Shill</t>
  </si>
  <si>
    <t xml:space="preserve">Imran Khan </t>
  </si>
  <si>
    <t>Trina Roy</t>
  </si>
  <si>
    <t>Rahul Dattu</t>
  </si>
  <si>
    <t>Nusrat Jahan</t>
  </si>
  <si>
    <t>Sabbir Hossain</t>
  </si>
  <si>
    <t>Dipto Roy</t>
  </si>
  <si>
    <t>Shanto Shill</t>
  </si>
  <si>
    <t>Debu Das</t>
  </si>
  <si>
    <t>Triv Saha</t>
  </si>
  <si>
    <t>Somoya Sarkar</t>
  </si>
  <si>
    <t>Ovi Islam</t>
  </si>
  <si>
    <t>Sanjana Akter</t>
  </si>
  <si>
    <t>Rupa Saha</t>
  </si>
  <si>
    <t>Jibon Das</t>
  </si>
  <si>
    <t>Tormoy Roy</t>
  </si>
  <si>
    <t xml:space="preserve">Hridoy </t>
  </si>
  <si>
    <t>Priya Rani</t>
  </si>
  <si>
    <t>Dolon Sarkar</t>
  </si>
  <si>
    <t>Rahat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</si>
</sst>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6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zoomScale="103" zoomScaleNormal="100" workbookViewId="0">
      <selection activeCell="H52" sqref="H52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0"/>
      <c r="B1" s="50"/>
      <c r="C1" s="50"/>
      <c r="D1" s="50"/>
      <c r="E1" s="50"/>
      <c r="F1" s="119" t="s">
        <v>18</v>
      </c>
      <c r="G1" s="119"/>
      <c r="H1" s="119"/>
    </row>
    <row r="2" spans="1:8" ht="25.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48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49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50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53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54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55</v>
      </c>
      <c r="G10" s="20" t="s">
        <v>9</v>
      </c>
      <c r="H10" s="21">
        <v>2.25</v>
      </c>
    </row>
    <row r="11" spans="1:8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120</v>
      </c>
      <c r="B13" s="50"/>
      <c r="C13" s="50"/>
      <c r="D13" s="50"/>
      <c r="E13" s="114" t="s">
        <v>121</v>
      </c>
      <c r="F13" s="114"/>
      <c r="G13" s="114"/>
      <c r="H13" s="114"/>
    </row>
    <row r="14" spans="1:8">
      <c r="A14" s="96"/>
      <c r="B14" s="50"/>
      <c r="C14" s="50"/>
      <c r="D14" s="50"/>
      <c r="E14" s="115"/>
      <c r="F14" s="115"/>
      <c r="G14" s="115"/>
      <c r="H14" s="115"/>
    </row>
    <row r="15" spans="1:8" ht="23.25" customHeight="1">
      <c r="A15" s="116" t="s">
        <v>46</v>
      </c>
      <c r="B15" s="116" t="s">
        <v>38</v>
      </c>
      <c r="C15" s="117" t="s">
        <v>33</v>
      </c>
      <c r="D15" s="116" t="s">
        <v>34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97" t="s">
        <v>95</v>
      </c>
      <c r="E16" s="97" t="s">
        <v>96</v>
      </c>
      <c r="F16" s="97" t="s">
        <v>24</v>
      </c>
      <c r="G16" s="77" t="s">
        <v>97</v>
      </c>
      <c r="H16" s="97" t="s">
        <v>25</v>
      </c>
    </row>
    <row r="17" spans="1:8" ht="18" customHeight="1">
      <c r="A17" s="49"/>
      <c r="B17" s="47" t="s">
        <v>60</v>
      </c>
      <c r="C17" s="98">
        <v>31</v>
      </c>
      <c r="D17" s="98">
        <v>34</v>
      </c>
      <c r="E17" s="24">
        <v>37</v>
      </c>
      <c r="F17" s="24">
        <f>ABS(E17-D17)</f>
        <v>3</v>
      </c>
      <c r="G17" s="24"/>
      <c r="H17" s="24">
        <f>AVERAGE(D17,E17)</f>
        <v>35.5</v>
      </c>
    </row>
    <row r="18" spans="1:8" ht="18" customHeight="1">
      <c r="A18" s="49"/>
      <c r="B18" s="47" t="s">
        <v>61</v>
      </c>
      <c r="C18" s="98">
        <v>34.5</v>
      </c>
      <c r="D18" s="98">
        <v>38</v>
      </c>
      <c r="E18" s="24">
        <v>39</v>
      </c>
      <c r="F18" s="24">
        <f t="shared" ref="F18:F52" si="0">ABS(E18-D18)</f>
        <v>1</v>
      </c>
      <c r="G18" s="24"/>
      <c r="H18" s="24">
        <f t="shared" ref="H18:H51" si="1">AVERAGE(D18,E18)</f>
        <v>38.5</v>
      </c>
    </row>
    <row r="19" spans="1:8" ht="18" customHeight="1">
      <c r="A19" s="49"/>
      <c r="B19" s="47" t="s">
        <v>62</v>
      </c>
      <c r="C19" s="98">
        <v>34.5</v>
      </c>
      <c r="D19" s="98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49"/>
      <c r="B20" s="47" t="s">
        <v>63</v>
      </c>
      <c r="C20" s="98">
        <v>33</v>
      </c>
      <c r="D20" s="98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49"/>
      <c r="B21" s="47" t="s">
        <v>64</v>
      </c>
      <c r="C21" s="98">
        <v>32</v>
      </c>
      <c r="D21" s="98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49"/>
      <c r="B22" s="47" t="s">
        <v>65</v>
      </c>
      <c r="C22" s="98">
        <v>36</v>
      </c>
      <c r="D22" s="98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49"/>
      <c r="B23" s="47" t="s">
        <v>66</v>
      </c>
      <c r="C23" s="98">
        <v>32.5</v>
      </c>
      <c r="D23" s="98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49"/>
      <c r="B24" s="47" t="s">
        <v>67</v>
      </c>
      <c r="C24" s="98">
        <v>36</v>
      </c>
      <c r="D24" s="98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49"/>
      <c r="B25" s="47" t="s">
        <v>68</v>
      </c>
      <c r="C25" s="98">
        <v>31.5</v>
      </c>
      <c r="D25" s="98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49"/>
      <c r="B26" s="47" t="s">
        <v>69</v>
      </c>
      <c r="C26" s="98">
        <v>33.5</v>
      </c>
      <c r="D26" s="98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49"/>
      <c r="B27" s="47" t="s">
        <v>70</v>
      </c>
      <c r="C27" s="98">
        <v>38</v>
      </c>
      <c r="D27" s="98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49"/>
      <c r="B28" s="47" t="s">
        <v>71</v>
      </c>
      <c r="C28" s="98">
        <v>35.5</v>
      </c>
      <c r="D28" s="98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49"/>
      <c r="B29" s="47" t="s">
        <v>72</v>
      </c>
      <c r="C29" s="98">
        <v>34</v>
      </c>
      <c r="D29" s="98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49"/>
      <c r="B30" s="47" t="s">
        <v>73</v>
      </c>
      <c r="C30" s="98">
        <v>34.5</v>
      </c>
      <c r="D30" s="98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49"/>
      <c r="B31" s="47" t="s">
        <v>74</v>
      </c>
      <c r="C31" s="98">
        <v>35.5</v>
      </c>
      <c r="D31" s="98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49"/>
      <c r="B32" s="47" t="s">
        <v>75</v>
      </c>
      <c r="C32" s="98">
        <v>36.5</v>
      </c>
      <c r="D32" s="98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49"/>
      <c r="B33" s="47" t="s">
        <v>76</v>
      </c>
      <c r="C33" s="98">
        <v>30</v>
      </c>
      <c r="D33" s="98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49"/>
      <c r="B34" s="47" t="s">
        <v>77</v>
      </c>
      <c r="C34" s="98">
        <v>31.5</v>
      </c>
      <c r="D34" s="98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49"/>
      <c r="B35" s="47" t="s">
        <v>78</v>
      </c>
      <c r="C35" s="98">
        <v>31</v>
      </c>
      <c r="D35" s="98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49"/>
      <c r="B36" s="47" t="s">
        <v>79</v>
      </c>
      <c r="C36" s="98">
        <v>33.5</v>
      </c>
      <c r="D36" s="98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49"/>
      <c r="B37" s="47" t="s">
        <v>80</v>
      </c>
      <c r="C37" s="98">
        <v>31</v>
      </c>
      <c r="D37" s="98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49"/>
      <c r="B38" s="47" t="s">
        <v>81</v>
      </c>
      <c r="C38" s="98">
        <v>34.5</v>
      </c>
      <c r="D38" s="98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49"/>
      <c r="B39" s="47" t="s">
        <v>82</v>
      </c>
      <c r="C39" s="98">
        <v>34</v>
      </c>
      <c r="D39" s="98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49"/>
      <c r="B40" s="47" t="s">
        <v>83</v>
      </c>
      <c r="C40" s="98">
        <v>34</v>
      </c>
      <c r="D40" s="98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49"/>
      <c r="B41" s="47" t="s">
        <v>84</v>
      </c>
      <c r="C41" s="98">
        <v>31</v>
      </c>
      <c r="D41" s="98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49"/>
      <c r="B42" s="47" t="s">
        <v>85</v>
      </c>
      <c r="C42" s="98">
        <v>34</v>
      </c>
      <c r="D42" s="98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49"/>
      <c r="B43" s="47" t="s">
        <v>86</v>
      </c>
      <c r="C43" s="98">
        <v>34.5</v>
      </c>
      <c r="D43" s="98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49"/>
      <c r="B44" s="47" t="s">
        <v>87</v>
      </c>
      <c r="C44" s="98">
        <v>32</v>
      </c>
      <c r="D44" s="98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49"/>
      <c r="B45" s="47" t="s">
        <v>88</v>
      </c>
      <c r="C45" s="98">
        <v>35.5</v>
      </c>
      <c r="D45" s="98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49"/>
      <c r="B46" s="47" t="s">
        <v>89</v>
      </c>
      <c r="C46" s="98">
        <v>37</v>
      </c>
      <c r="D46" s="98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49"/>
      <c r="B47" s="47" t="s">
        <v>90</v>
      </c>
      <c r="C47" s="98">
        <v>33.5</v>
      </c>
      <c r="D47" s="98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49"/>
      <c r="B48" s="47" t="s">
        <v>91</v>
      </c>
      <c r="C48" s="98">
        <v>33.5</v>
      </c>
      <c r="D48" s="98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49"/>
      <c r="B49" s="47" t="s">
        <v>92</v>
      </c>
      <c r="C49" s="98">
        <v>31.5</v>
      </c>
      <c r="D49" s="98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49"/>
      <c r="B50" s="47" t="s">
        <v>93</v>
      </c>
      <c r="C50" s="98">
        <v>35</v>
      </c>
      <c r="D50" s="98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49"/>
      <c r="B51" s="47" t="s">
        <v>94</v>
      </c>
      <c r="C51" s="98">
        <v>34.5</v>
      </c>
      <c r="D51" s="98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2" t="s">
        <v>110</v>
      </c>
      <c r="B52" s="101"/>
      <c r="C52" s="101"/>
      <c r="D52" s="101"/>
      <c r="E52" s="101"/>
      <c r="F52" s="24">
        <f t="shared" si="0"/>
        <v>0</v>
      </c>
      <c r="G52" s="101"/>
      <c r="H52" s="24" t="s">
        <v>126</v>
      </c>
    </row>
    <row r="53" spans="1:8">
      <c r="A53" s="100"/>
      <c r="B53" s="100"/>
      <c r="C53" s="100"/>
      <c r="D53" s="100"/>
      <c r="E53" s="100"/>
      <c r="F53" s="100"/>
      <c r="G53" s="100"/>
      <c r="H53" s="100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5"/>
      <c r="B55" s="95"/>
      <c r="C55" s="95"/>
      <c r="D55" s="95"/>
      <c r="E55" s="113"/>
      <c r="F55" s="113"/>
      <c r="G55" s="113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8" workbookViewId="0">
      <selection activeCell="D36" sqref="D36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0"/>
      <c r="B1" s="50"/>
      <c r="C1" s="50"/>
      <c r="D1" s="50"/>
      <c r="E1" s="50"/>
      <c r="F1" s="119" t="s">
        <v>18</v>
      </c>
      <c r="G1" s="119"/>
      <c r="H1" s="119"/>
    </row>
    <row r="2" spans="1:8" ht="25.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48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49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50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53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54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55</v>
      </c>
      <c r="G10" s="20" t="s">
        <v>9</v>
      </c>
      <c r="H10" s="21">
        <v>2.25</v>
      </c>
    </row>
    <row r="11" spans="1:8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124</v>
      </c>
      <c r="B13" s="50"/>
      <c r="C13" s="50"/>
      <c r="D13" s="50"/>
      <c r="E13" s="114" t="s">
        <v>125</v>
      </c>
      <c r="F13" s="114"/>
      <c r="G13" s="114"/>
      <c r="H13" s="114"/>
    </row>
    <row r="14" spans="1:8">
      <c r="A14" s="96"/>
      <c r="B14" s="50"/>
      <c r="C14" s="50"/>
      <c r="D14" s="50"/>
      <c r="E14" s="115"/>
      <c r="F14" s="115"/>
      <c r="G14" s="115"/>
      <c r="H14" s="115"/>
    </row>
    <row r="15" spans="1:8" ht="23.25" customHeight="1">
      <c r="A15" s="116" t="s">
        <v>46</v>
      </c>
      <c r="B15" s="116" t="s">
        <v>38</v>
      </c>
      <c r="C15" s="117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8" ht="18" customHeight="1">
      <c r="A17" s="49"/>
      <c r="B17" s="47" t="s">
        <v>60</v>
      </c>
      <c r="C17" s="98">
        <v>26</v>
      </c>
      <c r="D17" s="98">
        <v>34</v>
      </c>
      <c r="E17" s="24"/>
      <c r="F17" s="24"/>
      <c r="G17" s="24"/>
      <c r="H17" s="99"/>
    </row>
    <row r="18" spans="1:8" ht="18" customHeight="1">
      <c r="A18" s="49"/>
      <c r="B18" s="47" t="s">
        <v>61</v>
      </c>
      <c r="C18" s="98">
        <v>35.5</v>
      </c>
      <c r="D18" s="98">
        <v>42</v>
      </c>
      <c r="E18" s="24"/>
      <c r="F18" s="24"/>
      <c r="G18" s="24"/>
      <c r="H18" s="99"/>
    </row>
    <row r="19" spans="1:8" ht="18" customHeight="1">
      <c r="A19" s="49"/>
      <c r="B19" s="47" t="s">
        <v>62</v>
      </c>
      <c r="C19" s="98">
        <v>38</v>
      </c>
      <c r="D19" s="98">
        <v>37</v>
      </c>
      <c r="E19" s="24"/>
      <c r="F19" s="24"/>
      <c r="G19" s="24"/>
      <c r="H19" s="99"/>
    </row>
    <row r="20" spans="1:8" ht="18" customHeight="1">
      <c r="A20" s="49"/>
      <c r="B20" s="47" t="s">
        <v>63</v>
      </c>
      <c r="C20" s="98">
        <v>34</v>
      </c>
      <c r="D20" s="98">
        <v>31</v>
      </c>
      <c r="E20" s="24"/>
      <c r="F20" s="24"/>
      <c r="G20" s="24"/>
      <c r="H20" s="99"/>
    </row>
    <row r="21" spans="1:8" ht="18" customHeight="1">
      <c r="A21" s="49"/>
      <c r="B21" s="47" t="s">
        <v>64</v>
      </c>
      <c r="C21" s="98">
        <v>31</v>
      </c>
      <c r="D21" s="98">
        <v>29</v>
      </c>
      <c r="E21" s="24"/>
      <c r="F21" s="24"/>
      <c r="G21" s="24"/>
      <c r="H21" s="99"/>
    </row>
    <row r="22" spans="1:8" ht="18" customHeight="1">
      <c r="A22" s="49"/>
      <c r="B22" s="47" t="s">
        <v>65</v>
      </c>
      <c r="C22" s="98">
        <v>33</v>
      </c>
      <c r="D22" s="98">
        <v>44</v>
      </c>
      <c r="E22" s="24"/>
      <c r="F22" s="24"/>
      <c r="G22" s="24"/>
      <c r="H22" s="99"/>
    </row>
    <row r="23" spans="1:8" ht="18" customHeight="1">
      <c r="A23" s="49"/>
      <c r="B23" s="47" t="s">
        <v>66</v>
      </c>
      <c r="C23" s="98">
        <v>33</v>
      </c>
      <c r="D23" s="98">
        <v>42</v>
      </c>
      <c r="E23" s="24"/>
      <c r="F23" s="24"/>
      <c r="G23" s="24"/>
      <c r="H23" s="99"/>
    </row>
    <row r="24" spans="1:8" ht="18" customHeight="1">
      <c r="A24" s="49"/>
      <c r="B24" s="47" t="s">
        <v>67</v>
      </c>
      <c r="C24" s="98">
        <v>36</v>
      </c>
      <c r="D24" s="98">
        <v>52</v>
      </c>
      <c r="E24" s="24"/>
      <c r="F24" s="24"/>
      <c r="G24" s="24"/>
      <c r="H24" s="99"/>
    </row>
    <row r="25" spans="1:8" ht="18" customHeight="1">
      <c r="A25" s="49"/>
      <c r="B25" s="47" t="s">
        <v>68</v>
      </c>
      <c r="C25" s="98">
        <v>34.5</v>
      </c>
      <c r="D25" s="98">
        <v>46.5</v>
      </c>
      <c r="E25" s="24"/>
      <c r="F25" s="24"/>
      <c r="G25" s="24"/>
      <c r="H25" s="99"/>
    </row>
    <row r="26" spans="1:8" ht="18" customHeight="1">
      <c r="A26" s="49"/>
      <c r="B26" s="47" t="s">
        <v>69</v>
      </c>
      <c r="C26" s="98">
        <v>29</v>
      </c>
      <c r="D26" s="98">
        <v>28</v>
      </c>
      <c r="E26" s="24"/>
      <c r="F26" s="24"/>
      <c r="G26" s="24"/>
      <c r="H26" s="99"/>
    </row>
    <row r="27" spans="1:8" ht="18" customHeight="1">
      <c r="A27" s="49"/>
      <c r="B27" s="47" t="s">
        <v>70</v>
      </c>
      <c r="C27" s="98">
        <v>37.5</v>
      </c>
      <c r="D27" s="98">
        <v>48</v>
      </c>
      <c r="E27" s="24"/>
      <c r="F27" s="24"/>
      <c r="G27" s="24"/>
      <c r="H27" s="99"/>
    </row>
    <row r="28" spans="1:8" ht="18" customHeight="1">
      <c r="A28" s="49"/>
      <c r="B28" s="47" t="s">
        <v>71</v>
      </c>
      <c r="C28" s="98">
        <v>36</v>
      </c>
      <c r="D28" s="98">
        <v>47.5</v>
      </c>
      <c r="E28" s="24"/>
      <c r="F28" s="24"/>
      <c r="G28" s="24"/>
      <c r="H28" s="99"/>
    </row>
    <row r="29" spans="1:8" ht="18" customHeight="1">
      <c r="A29" s="49"/>
      <c r="B29" s="47" t="s">
        <v>72</v>
      </c>
      <c r="C29" s="98">
        <v>34</v>
      </c>
      <c r="D29" s="98">
        <v>31</v>
      </c>
      <c r="E29" s="24"/>
      <c r="F29" s="24"/>
      <c r="G29" s="24"/>
      <c r="H29" s="99"/>
    </row>
    <row r="30" spans="1:8" ht="18" customHeight="1">
      <c r="A30" s="49"/>
      <c r="B30" s="47" t="s">
        <v>73</v>
      </c>
      <c r="C30" s="98">
        <v>34</v>
      </c>
      <c r="D30" s="98">
        <v>31</v>
      </c>
      <c r="E30" s="24"/>
      <c r="F30" s="24"/>
      <c r="G30" s="24"/>
      <c r="H30" s="99"/>
    </row>
    <row r="31" spans="1:8" ht="18" customHeight="1">
      <c r="A31" s="49"/>
      <c r="B31" s="47" t="s">
        <v>74</v>
      </c>
      <c r="C31" s="98">
        <v>37.5</v>
      </c>
      <c r="D31" s="98">
        <v>54.5</v>
      </c>
      <c r="E31" s="24"/>
      <c r="F31" s="24"/>
      <c r="G31" s="24"/>
      <c r="H31" s="99"/>
    </row>
    <row r="32" spans="1:8" ht="18" customHeight="1">
      <c r="A32" s="49"/>
      <c r="B32" s="47" t="s">
        <v>75</v>
      </c>
      <c r="C32" s="98">
        <v>36.5</v>
      </c>
      <c r="D32" s="98">
        <v>46</v>
      </c>
      <c r="E32" s="24"/>
      <c r="F32" s="24"/>
      <c r="G32" s="24"/>
      <c r="H32" s="99"/>
    </row>
    <row r="33" spans="1:8" ht="18" customHeight="1">
      <c r="A33" s="49"/>
      <c r="B33" s="47" t="s">
        <v>76</v>
      </c>
      <c r="C33" s="98">
        <v>32</v>
      </c>
      <c r="D33" s="98">
        <v>28</v>
      </c>
      <c r="E33" s="24"/>
      <c r="F33" s="24"/>
      <c r="G33" s="24"/>
      <c r="H33" s="99"/>
    </row>
    <row r="34" spans="1:8" ht="18" customHeight="1">
      <c r="A34" s="49"/>
      <c r="B34" s="47" t="s">
        <v>77</v>
      </c>
      <c r="C34" s="98">
        <v>31</v>
      </c>
      <c r="D34" s="98">
        <v>31</v>
      </c>
      <c r="E34" s="24"/>
      <c r="F34" s="24"/>
      <c r="G34" s="24"/>
      <c r="H34" s="99"/>
    </row>
    <row r="35" spans="1:8" ht="18" customHeight="1">
      <c r="A35" s="49"/>
      <c r="B35" s="47" t="s">
        <v>78</v>
      </c>
      <c r="C35" s="98">
        <v>31</v>
      </c>
      <c r="D35" s="98">
        <v>39</v>
      </c>
      <c r="E35" s="24"/>
      <c r="F35" s="24"/>
      <c r="G35" s="24"/>
      <c r="H35" s="99"/>
    </row>
    <row r="36" spans="1:8" ht="18" customHeight="1">
      <c r="A36" s="49"/>
      <c r="B36" s="47" t="s">
        <v>79</v>
      </c>
      <c r="C36" s="98">
        <v>36</v>
      </c>
      <c r="D36" s="98">
        <v>34</v>
      </c>
      <c r="E36" s="24"/>
      <c r="F36" s="24"/>
      <c r="G36" s="24"/>
      <c r="H36" s="99"/>
    </row>
    <row r="37" spans="1:8" ht="18" customHeight="1">
      <c r="A37" s="49"/>
      <c r="B37" s="47" t="s">
        <v>80</v>
      </c>
      <c r="C37" s="98">
        <v>31</v>
      </c>
      <c r="D37" s="98">
        <v>32</v>
      </c>
      <c r="E37" s="24"/>
      <c r="F37" s="24"/>
      <c r="G37" s="24"/>
      <c r="H37" s="99"/>
    </row>
    <row r="38" spans="1:8" ht="18" customHeight="1">
      <c r="A38" s="49"/>
      <c r="B38" s="47" t="s">
        <v>81</v>
      </c>
      <c r="C38" s="98">
        <v>36</v>
      </c>
      <c r="D38" s="98">
        <v>40</v>
      </c>
      <c r="E38" s="24"/>
      <c r="F38" s="24"/>
      <c r="G38" s="24"/>
      <c r="H38" s="99"/>
    </row>
    <row r="39" spans="1:8" ht="18" customHeight="1">
      <c r="A39" s="49"/>
      <c r="B39" s="47" t="s">
        <v>82</v>
      </c>
      <c r="C39" s="98">
        <v>36</v>
      </c>
      <c r="D39" s="98">
        <v>45.5</v>
      </c>
      <c r="E39" s="24"/>
      <c r="F39" s="24"/>
      <c r="G39" s="24"/>
      <c r="H39" s="99"/>
    </row>
    <row r="40" spans="1:8" ht="18" customHeight="1">
      <c r="A40" s="49"/>
      <c r="B40" s="47" t="s">
        <v>83</v>
      </c>
      <c r="C40" s="98">
        <v>35</v>
      </c>
      <c r="D40" s="98">
        <v>45</v>
      </c>
      <c r="E40" s="24"/>
      <c r="F40" s="24"/>
      <c r="G40" s="24"/>
      <c r="H40" s="99"/>
    </row>
    <row r="41" spans="1:8" ht="18" customHeight="1">
      <c r="A41" s="49"/>
      <c r="B41" s="47" t="s">
        <v>84</v>
      </c>
      <c r="C41" s="98">
        <v>30</v>
      </c>
      <c r="D41" s="98">
        <v>40</v>
      </c>
      <c r="E41" s="24"/>
      <c r="F41" s="24"/>
      <c r="G41" s="24"/>
      <c r="H41" s="99"/>
    </row>
    <row r="42" spans="1:8" ht="18" customHeight="1">
      <c r="A42" s="49"/>
      <c r="B42" s="47" t="s">
        <v>85</v>
      </c>
      <c r="C42" s="98">
        <v>35</v>
      </c>
      <c r="D42" s="98">
        <v>35</v>
      </c>
      <c r="E42" s="24"/>
      <c r="F42" s="24"/>
      <c r="G42" s="24"/>
      <c r="H42" s="99"/>
    </row>
    <row r="43" spans="1:8" ht="18" customHeight="1">
      <c r="A43" s="49"/>
      <c r="B43" s="47" t="s">
        <v>86</v>
      </c>
      <c r="C43" s="98">
        <v>35</v>
      </c>
      <c r="D43" s="98">
        <v>45</v>
      </c>
      <c r="E43" s="24"/>
      <c r="F43" s="24"/>
      <c r="G43" s="24"/>
      <c r="H43" s="99"/>
    </row>
    <row r="44" spans="1:8" ht="18" customHeight="1">
      <c r="A44" s="49"/>
      <c r="B44" s="47" t="s">
        <v>87</v>
      </c>
      <c r="C44" s="98">
        <v>36.5</v>
      </c>
      <c r="D44" s="98">
        <v>38</v>
      </c>
      <c r="E44" s="24"/>
      <c r="F44" s="24"/>
      <c r="G44" s="24"/>
      <c r="H44" s="99"/>
    </row>
    <row r="45" spans="1:8" ht="18" customHeight="1">
      <c r="A45" s="49"/>
      <c r="B45" s="47" t="s">
        <v>88</v>
      </c>
      <c r="C45" s="98">
        <v>34.5</v>
      </c>
      <c r="D45" s="98">
        <v>48</v>
      </c>
      <c r="E45" s="24"/>
      <c r="F45" s="24"/>
      <c r="G45" s="24"/>
      <c r="H45" s="99"/>
    </row>
    <row r="46" spans="1:8" ht="18" customHeight="1">
      <c r="A46" s="49"/>
      <c r="B46" s="47" t="s">
        <v>89</v>
      </c>
      <c r="C46" s="98">
        <v>35.5</v>
      </c>
      <c r="D46" s="98">
        <v>51.5</v>
      </c>
      <c r="E46" s="24"/>
      <c r="F46" s="24"/>
      <c r="G46" s="24"/>
      <c r="H46" s="99"/>
    </row>
    <row r="47" spans="1:8" ht="18" customHeight="1">
      <c r="A47" s="49"/>
      <c r="B47" s="47" t="s">
        <v>90</v>
      </c>
      <c r="C47" s="98">
        <v>36</v>
      </c>
      <c r="D47" s="98">
        <v>39</v>
      </c>
      <c r="E47" s="24"/>
      <c r="F47" s="24"/>
      <c r="G47" s="24"/>
      <c r="H47" s="99"/>
    </row>
    <row r="48" spans="1:8" ht="18" customHeight="1">
      <c r="A48" s="49"/>
      <c r="B48" s="47" t="s">
        <v>91</v>
      </c>
      <c r="C48" s="98">
        <v>35</v>
      </c>
      <c r="D48" s="98">
        <v>35</v>
      </c>
      <c r="E48" s="24"/>
      <c r="F48" s="24"/>
      <c r="G48" s="24"/>
      <c r="H48" s="99"/>
    </row>
    <row r="49" spans="1:8" ht="18" customHeight="1">
      <c r="A49" s="49"/>
      <c r="B49" s="47" t="s">
        <v>92</v>
      </c>
      <c r="C49" s="98">
        <v>33</v>
      </c>
      <c r="D49" s="98">
        <v>22</v>
      </c>
      <c r="E49" s="24"/>
      <c r="F49" s="24"/>
      <c r="G49" s="24"/>
      <c r="H49" s="99"/>
    </row>
    <row r="50" spans="1:8" ht="18" customHeight="1">
      <c r="A50" s="49"/>
      <c r="B50" s="47" t="s">
        <v>93</v>
      </c>
      <c r="C50" s="98">
        <v>34</v>
      </c>
      <c r="D50" s="98">
        <v>43</v>
      </c>
      <c r="E50" s="24"/>
      <c r="F50" s="24"/>
      <c r="G50" s="24"/>
      <c r="H50" s="99"/>
    </row>
    <row r="51" spans="1:8" ht="18" customHeight="1">
      <c r="A51" s="49"/>
      <c r="B51" s="47" t="s">
        <v>94</v>
      </c>
      <c r="C51" s="98">
        <v>31</v>
      </c>
      <c r="D51" s="98">
        <v>29</v>
      </c>
      <c r="E51" s="24"/>
      <c r="F51" s="24"/>
      <c r="G51" s="24"/>
      <c r="H51" s="99"/>
    </row>
    <row r="52" spans="1:8" ht="15.75">
      <c r="A52" s="102" t="s">
        <v>110</v>
      </c>
      <c r="B52" s="101"/>
      <c r="C52" s="101"/>
      <c r="D52" s="101"/>
      <c r="E52" s="101"/>
      <c r="F52" s="101"/>
      <c r="G52" s="101"/>
      <c r="H52" s="101"/>
    </row>
    <row r="53" spans="1:8">
      <c r="A53" s="100"/>
      <c r="B53" s="100"/>
      <c r="C53" s="100"/>
      <c r="D53" s="100"/>
      <c r="E53" s="100"/>
      <c r="F53" s="100"/>
      <c r="G53" s="100"/>
      <c r="H53" s="100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5"/>
      <c r="B55" s="95"/>
      <c r="C55" s="95"/>
      <c r="D55" s="95"/>
      <c r="E55" s="113"/>
      <c r="F55" s="113"/>
      <c r="G55" s="113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22" workbookViewId="0">
      <selection activeCell="H52" sqref="H52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0"/>
      <c r="B1" s="50"/>
      <c r="C1" s="50"/>
      <c r="D1" s="50"/>
      <c r="E1" s="50"/>
      <c r="F1" s="119" t="s">
        <v>18</v>
      </c>
      <c r="G1" s="119"/>
      <c r="H1" s="119"/>
    </row>
    <row r="2" spans="1:8" ht="25.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48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49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50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53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54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55</v>
      </c>
      <c r="G10" s="20" t="s">
        <v>9</v>
      </c>
      <c r="H10" s="21">
        <v>2.25</v>
      </c>
    </row>
    <row r="11" spans="1:8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124</v>
      </c>
      <c r="B13" s="50"/>
      <c r="C13" s="50"/>
      <c r="D13" s="50"/>
      <c r="E13" s="114" t="s">
        <v>121</v>
      </c>
      <c r="F13" s="114"/>
      <c r="G13" s="114"/>
      <c r="H13" s="114"/>
    </row>
    <row r="14" spans="1:8">
      <c r="A14" s="96"/>
      <c r="B14" s="50"/>
      <c r="C14" s="50"/>
      <c r="D14" s="50"/>
      <c r="E14" s="115"/>
      <c r="F14" s="115"/>
      <c r="G14" s="115"/>
      <c r="H14" s="115"/>
    </row>
    <row r="15" spans="1:8" ht="23.25" customHeight="1">
      <c r="A15" s="116" t="s">
        <v>46</v>
      </c>
      <c r="B15" s="116" t="s">
        <v>38</v>
      </c>
      <c r="C15" s="117" t="s">
        <v>33</v>
      </c>
      <c r="D15" s="116" t="s">
        <v>34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97" t="s">
        <v>95</v>
      </c>
      <c r="E16" s="97" t="s">
        <v>96</v>
      </c>
      <c r="F16" s="97" t="s">
        <v>24</v>
      </c>
      <c r="G16" s="77" t="s">
        <v>97</v>
      </c>
      <c r="H16" s="97" t="s">
        <v>25</v>
      </c>
    </row>
    <row r="17" spans="1:9" ht="18" customHeight="1">
      <c r="A17" s="49"/>
      <c r="B17" s="47" t="s">
        <v>60</v>
      </c>
      <c r="C17" s="98">
        <v>26.5</v>
      </c>
      <c r="D17" s="98">
        <v>31</v>
      </c>
      <c r="E17" s="24">
        <v>40</v>
      </c>
      <c r="F17" s="24">
        <f>ABS(E17-D17)</f>
        <v>9</v>
      </c>
      <c r="G17" s="24"/>
      <c r="H17" s="24">
        <f>AVERAGE(D17,E17)</f>
        <v>35.5</v>
      </c>
      <c r="I17" s="103"/>
    </row>
    <row r="18" spans="1:9" ht="18" customHeight="1">
      <c r="A18" s="49"/>
      <c r="B18" s="47" t="s">
        <v>61</v>
      </c>
      <c r="C18" s="98">
        <v>33.75</v>
      </c>
      <c r="D18" s="98">
        <v>40</v>
      </c>
      <c r="E18" s="24">
        <v>44</v>
      </c>
      <c r="F18" s="24">
        <f t="shared" ref="F18:F52" si="0">ABS(E18-D18)</f>
        <v>4</v>
      </c>
      <c r="G18" s="24"/>
      <c r="H18" s="24">
        <f t="shared" ref="H18:H51" si="1">AVERAGE(D18,E18)</f>
        <v>42</v>
      </c>
      <c r="I18" s="103"/>
    </row>
    <row r="19" spans="1:9" ht="18" customHeight="1">
      <c r="A19" s="49"/>
      <c r="B19" s="47" t="s">
        <v>62</v>
      </c>
      <c r="C19" s="98">
        <v>33.25</v>
      </c>
      <c r="D19" s="98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3"/>
    </row>
    <row r="20" spans="1:9" ht="18" customHeight="1">
      <c r="A20" s="49"/>
      <c r="B20" s="47" t="s">
        <v>63</v>
      </c>
      <c r="C20" s="98">
        <v>32.5</v>
      </c>
      <c r="D20" s="98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3"/>
    </row>
    <row r="21" spans="1:9" ht="18" customHeight="1">
      <c r="A21" s="49"/>
      <c r="B21" s="47" t="s">
        <v>64</v>
      </c>
      <c r="C21" s="98">
        <v>31.25</v>
      </c>
      <c r="D21" s="98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3"/>
    </row>
    <row r="22" spans="1:9" ht="18" customHeight="1">
      <c r="A22" s="49"/>
      <c r="B22" s="47" t="s">
        <v>65</v>
      </c>
      <c r="C22" s="98">
        <v>35.75</v>
      </c>
      <c r="D22" s="98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3"/>
    </row>
    <row r="23" spans="1:9" ht="18" customHeight="1">
      <c r="A23" s="49"/>
      <c r="B23" s="47" t="s">
        <v>66</v>
      </c>
      <c r="C23" s="98">
        <v>32.25</v>
      </c>
      <c r="D23" s="98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3"/>
    </row>
    <row r="24" spans="1:9" ht="18" customHeight="1">
      <c r="A24" s="49"/>
      <c r="B24" s="47" t="s">
        <v>67</v>
      </c>
      <c r="C24" s="98">
        <v>33.5</v>
      </c>
      <c r="D24" s="98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3"/>
    </row>
    <row r="25" spans="1:9" ht="18" customHeight="1">
      <c r="A25" s="49"/>
      <c r="B25" s="47" t="s">
        <v>68</v>
      </c>
      <c r="C25" s="98">
        <v>30.5</v>
      </c>
      <c r="D25" s="98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3"/>
    </row>
    <row r="26" spans="1:9" ht="18" customHeight="1">
      <c r="A26" s="49"/>
      <c r="B26" s="47" t="s">
        <v>69</v>
      </c>
      <c r="C26" s="98">
        <v>29</v>
      </c>
      <c r="D26" s="98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3"/>
    </row>
    <row r="27" spans="1:9" ht="18" customHeight="1">
      <c r="A27" s="49"/>
      <c r="B27" s="47" t="s">
        <v>70</v>
      </c>
      <c r="C27" s="98">
        <v>35.25</v>
      </c>
      <c r="D27" s="98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3"/>
    </row>
    <row r="28" spans="1:9" ht="18" customHeight="1">
      <c r="A28" s="49"/>
      <c r="B28" s="47" t="s">
        <v>71</v>
      </c>
      <c r="C28" s="98">
        <v>36</v>
      </c>
      <c r="D28" s="98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3"/>
    </row>
    <row r="29" spans="1:9" ht="18" customHeight="1">
      <c r="A29" s="49"/>
      <c r="B29" s="47" t="s">
        <v>72</v>
      </c>
      <c r="C29" s="98">
        <v>32.5</v>
      </c>
      <c r="D29" s="98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3"/>
    </row>
    <row r="30" spans="1:9" ht="18" customHeight="1">
      <c r="A30" s="49"/>
      <c r="B30" s="47" t="s">
        <v>73</v>
      </c>
      <c r="C30" s="98">
        <v>31.25</v>
      </c>
      <c r="D30" s="98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3"/>
    </row>
    <row r="31" spans="1:9" ht="18" customHeight="1">
      <c r="A31" s="49"/>
      <c r="B31" s="47" t="s">
        <v>74</v>
      </c>
      <c r="C31" s="98">
        <v>34.75</v>
      </c>
      <c r="D31" s="98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3"/>
    </row>
    <row r="32" spans="1:9" ht="18" customHeight="1">
      <c r="A32" s="49"/>
      <c r="B32" s="47" t="s">
        <v>75</v>
      </c>
      <c r="C32" s="98">
        <v>35.25</v>
      </c>
      <c r="D32" s="98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3"/>
    </row>
    <row r="33" spans="1:9" ht="18" customHeight="1">
      <c r="A33" s="49"/>
      <c r="B33" s="47" t="s">
        <v>76</v>
      </c>
      <c r="C33" s="98">
        <v>29</v>
      </c>
      <c r="D33" s="98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3"/>
    </row>
    <row r="34" spans="1:9" ht="18" customHeight="1">
      <c r="A34" s="49"/>
      <c r="B34" s="47" t="s">
        <v>77</v>
      </c>
      <c r="C34" s="98">
        <v>33.5</v>
      </c>
      <c r="D34" s="98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3"/>
    </row>
    <row r="35" spans="1:9" ht="18" customHeight="1">
      <c r="A35" s="49"/>
      <c r="B35" s="47" t="s">
        <v>78</v>
      </c>
      <c r="C35" s="98">
        <v>30</v>
      </c>
      <c r="D35" s="98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3"/>
    </row>
    <row r="36" spans="1:9" ht="18" customHeight="1">
      <c r="A36" s="49"/>
      <c r="B36" s="47" t="s">
        <v>79</v>
      </c>
      <c r="C36" s="98">
        <v>34.75</v>
      </c>
      <c r="D36" s="98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3"/>
    </row>
    <row r="37" spans="1:9" ht="18" customHeight="1">
      <c r="A37" s="49"/>
      <c r="B37" s="47" t="s">
        <v>80</v>
      </c>
      <c r="C37" s="98">
        <v>32</v>
      </c>
      <c r="D37" s="98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3"/>
    </row>
    <row r="38" spans="1:9" ht="18" customHeight="1">
      <c r="A38" s="49"/>
      <c r="B38" s="47" t="s">
        <v>81</v>
      </c>
      <c r="C38" s="98">
        <v>33.75</v>
      </c>
      <c r="D38" s="98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3"/>
    </row>
    <row r="39" spans="1:9" ht="18" customHeight="1">
      <c r="A39" s="49"/>
      <c r="B39" s="47" t="s">
        <v>82</v>
      </c>
      <c r="C39" s="98">
        <v>34.25</v>
      </c>
      <c r="D39" s="98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3"/>
    </row>
    <row r="40" spans="1:9" ht="18" customHeight="1">
      <c r="A40" s="49"/>
      <c r="B40" s="47" t="s">
        <v>83</v>
      </c>
      <c r="C40" s="98">
        <v>33.25</v>
      </c>
      <c r="D40" s="98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3"/>
    </row>
    <row r="41" spans="1:9" ht="18" customHeight="1">
      <c r="A41" s="49"/>
      <c r="B41" s="47" t="s">
        <v>84</v>
      </c>
      <c r="C41" s="98">
        <v>29.25</v>
      </c>
      <c r="D41" s="98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3"/>
    </row>
    <row r="42" spans="1:9" ht="18" customHeight="1">
      <c r="A42" s="49"/>
      <c r="B42" s="47" t="s">
        <v>85</v>
      </c>
      <c r="C42" s="98">
        <v>32.5</v>
      </c>
      <c r="D42" s="98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3"/>
    </row>
    <row r="43" spans="1:9" ht="18" customHeight="1">
      <c r="A43" s="49"/>
      <c r="B43" s="47" t="s">
        <v>86</v>
      </c>
      <c r="C43" s="98">
        <v>33.75</v>
      </c>
      <c r="D43" s="98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3"/>
    </row>
    <row r="44" spans="1:9" ht="18" customHeight="1">
      <c r="A44" s="49"/>
      <c r="B44" s="47" t="s">
        <v>87</v>
      </c>
      <c r="C44" s="98">
        <v>31.75</v>
      </c>
      <c r="D44" s="98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3"/>
    </row>
    <row r="45" spans="1:9" ht="18" customHeight="1">
      <c r="A45" s="49"/>
      <c r="B45" s="47" t="s">
        <v>88</v>
      </c>
      <c r="C45" s="98">
        <v>36.5</v>
      </c>
      <c r="D45" s="98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3"/>
    </row>
    <row r="46" spans="1:9" ht="18" customHeight="1">
      <c r="A46" s="49"/>
      <c r="B46" s="47" t="s">
        <v>89</v>
      </c>
      <c r="C46" s="98">
        <v>35</v>
      </c>
      <c r="D46" s="98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3"/>
    </row>
    <row r="47" spans="1:9" ht="18" customHeight="1">
      <c r="A47" s="49"/>
      <c r="B47" s="47" t="s">
        <v>90</v>
      </c>
      <c r="C47" s="98">
        <v>31.75</v>
      </c>
      <c r="D47" s="98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3"/>
    </row>
    <row r="48" spans="1:9" ht="18" customHeight="1">
      <c r="A48" s="49"/>
      <c r="B48" s="47" t="s">
        <v>91</v>
      </c>
      <c r="C48" s="98">
        <v>31</v>
      </c>
      <c r="D48" s="98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3"/>
    </row>
    <row r="49" spans="1:9" ht="18" customHeight="1">
      <c r="A49" s="49"/>
      <c r="B49" s="47" t="s">
        <v>92</v>
      </c>
      <c r="C49" s="98">
        <v>28.25</v>
      </c>
      <c r="D49" s="98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3"/>
    </row>
    <row r="50" spans="1:9" ht="18" customHeight="1">
      <c r="A50" s="49"/>
      <c r="B50" s="47" t="s">
        <v>93</v>
      </c>
      <c r="C50" s="98">
        <v>34</v>
      </c>
      <c r="D50" s="98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3"/>
    </row>
    <row r="51" spans="1:9" ht="18" customHeight="1">
      <c r="A51" s="49"/>
      <c r="B51" s="47" t="s">
        <v>94</v>
      </c>
      <c r="C51" s="98">
        <v>30</v>
      </c>
      <c r="D51" s="98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3"/>
    </row>
    <row r="52" spans="1:9" ht="15.75">
      <c r="A52" s="102" t="s">
        <v>110</v>
      </c>
      <c r="B52" s="101"/>
      <c r="C52" s="101"/>
      <c r="D52" s="101"/>
      <c r="E52" s="101"/>
      <c r="F52" s="24">
        <f t="shared" si="0"/>
        <v>0</v>
      </c>
      <c r="G52" s="101"/>
      <c r="H52" s="24"/>
    </row>
    <row r="53" spans="1:9">
      <c r="A53" s="100"/>
      <c r="B53" s="100"/>
      <c r="C53" s="100"/>
      <c r="D53" s="100"/>
      <c r="E53" s="100"/>
      <c r="F53" s="100"/>
      <c r="G53" s="100"/>
      <c r="H53" s="100"/>
    </row>
    <row r="54" spans="1:9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9">
      <c r="A55" s="95"/>
      <c r="B55" s="95"/>
      <c r="C55" s="95"/>
      <c r="D55" s="95"/>
      <c r="E55" s="113"/>
      <c r="F55" s="113"/>
      <c r="G55" s="113"/>
      <c r="H55" s="95"/>
    </row>
    <row r="56" spans="1:9">
      <c r="A56" s="95"/>
      <c r="B56" s="95"/>
      <c r="C56" s="95"/>
      <c r="D56" s="95"/>
      <c r="E56" s="95"/>
      <c r="F56" s="95"/>
      <c r="G56" s="95"/>
      <c r="H56" s="95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9" workbookViewId="0">
      <selection activeCell="E13" sqref="E13:H14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0"/>
      <c r="B1" s="50"/>
      <c r="C1" s="50"/>
      <c r="D1" s="50"/>
      <c r="E1" s="50"/>
      <c r="F1" s="119" t="s">
        <v>18</v>
      </c>
      <c r="G1" s="119"/>
      <c r="H1" s="119"/>
    </row>
    <row r="2" spans="1:8" ht="25.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48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49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50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53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54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55</v>
      </c>
      <c r="G10" s="20" t="s">
        <v>9</v>
      </c>
      <c r="H10" s="21">
        <v>2.25</v>
      </c>
    </row>
    <row r="11" spans="1:8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124</v>
      </c>
      <c r="B13" s="50"/>
      <c r="C13" s="50"/>
      <c r="D13" s="50"/>
      <c r="E13" s="114" t="s">
        <v>125</v>
      </c>
      <c r="F13" s="114"/>
      <c r="G13" s="114"/>
      <c r="H13" s="114"/>
    </row>
    <row r="14" spans="1:8">
      <c r="A14" s="96"/>
      <c r="B14" s="50"/>
      <c r="C14" s="50"/>
      <c r="D14" s="50"/>
      <c r="E14" s="115"/>
      <c r="F14" s="115"/>
      <c r="G14" s="115"/>
      <c r="H14" s="115"/>
    </row>
    <row r="15" spans="1:8" ht="23.25" customHeight="1">
      <c r="A15" s="116" t="s">
        <v>46</v>
      </c>
      <c r="B15" s="116" t="s">
        <v>38</v>
      </c>
      <c r="C15" s="117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8" ht="18" customHeight="1">
      <c r="A17" s="49"/>
      <c r="B17" s="47" t="s">
        <v>60</v>
      </c>
      <c r="C17" s="98">
        <v>31</v>
      </c>
      <c r="D17" s="98">
        <v>38.5</v>
      </c>
      <c r="E17" s="24"/>
      <c r="F17" s="24"/>
      <c r="G17" s="24"/>
      <c r="H17" s="99"/>
    </row>
    <row r="18" spans="1:8" ht="18" customHeight="1">
      <c r="A18" s="49"/>
      <c r="B18" s="47" t="s">
        <v>61</v>
      </c>
      <c r="C18" s="98">
        <v>35</v>
      </c>
      <c r="D18" s="98">
        <v>45</v>
      </c>
      <c r="E18" s="24"/>
      <c r="F18" s="24"/>
      <c r="G18" s="24"/>
      <c r="H18" s="99"/>
    </row>
    <row r="19" spans="1:8" ht="18" customHeight="1">
      <c r="A19" s="49"/>
      <c r="B19" s="47" t="s">
        <v>62</v>
      </c>
      <c r="C19" s="98">
        <v>33.5</v>
      </c>
      <c r="D19" s="98">
        <v>42.5</v>
      </c>
      <c r="E19" s="24"/>
      <c r="F19" s="24"/>
      <c r="G19" s="24"/>
      <c r="H19" s="99"/>
    </row>
    <row r="20" spans="1:8" ht="18" customHeight="1">
      <c r="A20" s="49"/>
      <c r="B20" s="47" t="s">
        <v>63</v>
      </c>
      <c r="C20" s="98">
        <v>33</v>
      </c>
      <c r="D20" s="98">
        <v>37</v>
      </c>
      <c r="E20" s="24"/>
      <c r="F20" s="24"/>
      <c r="G20" s="24"/>
      <c r="H20" s="99"/>
    </row>
    <row r="21" spans="1:8" ht="18" customHeight="1">
      <c r="A21" s="49"/>
      <c r="B21" s="47" t="s">
        <v>64</v>
      </c>
      <c r="C21" s="98">
        <v>32.25</v>
      </c>
      <c r="D21" s="98">
        <v>40</v>
      </c>
      <c r="E21" s="24"/>
      <c r="F21" s="24"/>
      <c r="G21" s="24"/>
      <c r="H21" s="99"/>
    </row>
    <row r="22" spans="1:8" ht="18" customHeight="1">
      <c r="A22" s="49"/>
      <c r="B22" s="47" t="s">
        <v>65</v>
      </c>
      <c r="C22" s="98">
        <v>35.75</v>
      </c>
      <c r="D22" s="98">
        <v>46</v>
      </c>
      <c r="E22" s="24"/>
      <c r="F22" s="24"/>
      <c r="G22" s="24"/>
      <c r="H22" s="99"/>
    </row>
    <row r="23" spans="1:8" ht="18" customHeight="1">
      <c r="A23" s="49"/>
      <c r="B23" s="47" t="s">
        <v>66</v>
      </c>
      <c r="C23" s="98">
        <v>32.5</v>
      </c>
      <c r="D23" s="98">
        <v>43</v>
      </c>
      <c r="E23" s="24"/>
      <c r="F23" s="24"/>
      <c r="G23" s="24"/>
      <c r="H23" s="99"/>
    </row>
    <row r="24" spans="1:8" ht="18" customHeight="1">
      <c r="A24" s="49"/>
      <c r="B24" s="47" t="s">
        <v>67</v>
      </c>
      <c r="C24" s="98">
        <v>34.5</v>
      </c>
      <c r="D24" s="98">
        <v>42.5</v>
      </c>
      <c r="E24" s="24"/>
      <c r="F24" s="24"/>
      <c r="G24" s="24"/>
      <c r="H24" s="99"/>
    </row>
    <row r="25" spans="1:8" ht="18" customHeight="1">
      <c r="A25" s="49"/>
      <c r="B25" s="47" t="s">
        <v>68</v>
      </c>
      <c r="C25" s="98">
        <v>33.5</v>
      </c>
      <c r="D25" s="98">
        <v>41.5</v>
      </c>
      <c r="E25" s="24"/>
      <c r="F25" s="24"/>
      <c r="G25" s="24"/>
      <c r="H25" s="99"/>
    </row>
    <row r="26" spans="1:8" ht="18" customHeight="1">
      <c r="A26" s="49"/>
      <c r="B26" s="47" t="s">
        <v>69</v>
      </c>
      <c r="C26" s="98">
        <v>30.75</v>
      </c>
      <c r="D26" s="98">
        <v>31.5</v>
      </c>
      <c r="E26" s="24"/>
      <c r="F26" s="24"/>
      <c r="G26" s="24"/>
      <c r="H26" s="99"/>
    </row>
    <row r="27" spans="1:8" ht="18" customHeight="1">
      <c r="A27" s="49"/>
      <c r="B27" s="47" t="s">
        <v>70</v>
      </c>
      <c r="C27" s="98">
        <v>37.5</v>
      </c>
      <c r="D27" s="98">
        <v>51</v>
      </c>
      <c r="E27" s="24"/>
      <c r="F27" s="24"/>
      <c r="G27" s="24"/>
      <c r="H27" s="99"/>
    </row>
    <row r="28" spans="1:8" ht="18" customHeight="1">
      <c r="A28" s="49"/>
      <c r="B28" s="47" t="s">
        <v>71</v>
      </c>
      <c r="C28" s="98">
        <v>35.25</v>
      </c>
      <c r="D28" s="98">
        <v>45.5</v>
      </c>
      <c r="E28" s="24"/>
      <c r="F28" s="24"/>
      <c r="G28" s="24"/>
      <c r="H28" s="99"/>
    </row>
    <row r="29" spans="1:8" ht="18" customHeight="1">
      <c r="A29" s="49"/>
      <c r="B29" s="47" t="s">
        <v>72</v>
      </c>
      <c r="C29" s="98">
        <v>33</v>
      </c>
      <c r="D29" s="98">
        <v>42</v>
      </c>
      <c r="E29" s="24"/>
      <c r="F29" s="24"/>
      <c r="G29" s="24"/>
      <c r="H29" s="99"/>
    </row>
    <row r="30" spans="1:8" ht="18" customHeight="1">
      <c r="A30" s="49"/>
      <c r="B30" s="47" t="s">
        <v>73</v>
      </c>
      <c r="C30" s="98">
        <v>33</v>
      </c>
      <c r="D30" s="98">
        <v>42</v>
      </c>
      <c r="E30" s="24"/>
      <c r="F30" s="24"/>
      <c r="G30" s="24"/>
      <c r="H30" s="99"/>
    </row>
    <row r="31" spans="1:8" ht="18" customHeight="1">
      <c r="A31" s="49"/>
      <c r="B31" s="47" t="s">
        <v>74</v>
      </c>
      <c r="C31" s="98">
        <v>35.75</v>
      </c>
      <c r="D31" s="98">
        <v>48</v>
      </c>
      <c r="E31" s="24"/>
      <c r="F31" s="24"/>
      <c r="G31" s="24"/>
      <c r="H31" s="99"/>
    </row>
    <row r="32" spans="1:8" ht="18" customHeight="1">
      <c r="A32" s="49"/>
      <c r="B32" s="47" t="s">
        <v>75</v>
      </c>
      <c r="C32" s="98">
        <v>33.75</v>
      </c>
      <c r="D32" s="98">
        <v>44</v>
      </c>
      <c r="E32" s="24"/>
      <c r="F32" s="24"/>
      <c r="G32" s="24"/>
      <c r="H32" s="99"/>
    </row>
    <row r="33" spans="1:8" ht="18" customHeight="1">
      <c r="A33" s="49"/>
      <c r="B33" s="47" t="s">
        <v>76</v>
      </c>
      <c r="C33" s="98">
        <v>32.5</v>
      </c>
      <c r="D33" s="98">
        <v>40.5</v>
      </c>
      <c r="E33" s="24"/>
      <c r="F33" s="24"/>
      <c r="G33" s="24"/>
      <c r="H33" s="99"/>
    </row>
    <row r="34" spans="1:8" ht="18" customHeight="1">
      <c r="A34" s="49"/>
      <c r="B34" s="47" t="s">
        <v>77</v>
      </c>
      <c r="C34" s="98">
        <v>33</v>
      </c>
      <c r="D34" s="98">
        <v>37</v>
      </c>
      <c r="E34" s="24"/>
      <c r="F34" s="24"/>
      <c r="G34" s="24"/>
      <c r="H34" s="99"/>
    </row>
    <row r="35" spans="1:8" ht="18" customHeight="1">
      <c r="A35" s="49"/>
      <c r="B35" s="47" t="s">
        <v>78</v>
      </c>
      <c r="C35" s="98">
        <v>32</v>
      </c>
      <c r="D35" s="98">
        <v>38</v>
      </c>
      <c r="E35" s="24"/>
      <c r="F35" s="24"/>
      <c r="G35" s="24"/>
      <c r="H35" s="99"/>
    </row>
    <row r="36" spans="1:8" ht="18" customHeight="1">
      <c r="A36" s="49"/>
      <c r="B36" s="47" t="s">
        <v>79</v>
      </c>
      <c r="C36" s="98">
        <v>34.5</v>
      </c>
      <c r="D36" s="98">
        <v>42.5</v>
      </c>
      <c r="E36" s="24"/>
      <c r="F36" s="24"/>
      <c r="G36" s="24"/>
      <c r="H36" s="99"/>
    </row>
    <row r="37" spans="1:8" ht="18" customHeight="1">
      <c r="A37" s="49"/>
      <c r="B37" s="47" t="s">
        <v>80</v>
      </c>
      <c r="C37" s="98">
        <v>34.5</v>
      </c>
      <c r="D37" s="98">
        <v>40.5</v>
      </c>
      <c r="E37" s="24"/>
      <c r="F37" s="24"/>
      <c r="G37" s="24"/>
      <c r="H37" s="99"/>
    </row>
    <row r="38" spans="1:8" ht="18" customHeight="1">
      <c r="A38" s="49"/>
      <c r="B38" s="47" t="s">
        <v>81</v>
      </c>
      <c r="C38" s="98">
        <v>34</v>
      </c>
      <c r="D38" s="98">
        <v>42</v>
      </c>
      <c r="E38" s="24"/>
      <c r="F38" s="24"/>
      <c r="G38" s="24"/>
      <c r="H38" s="99"/>
    </row>
    <row r="39" spans="1:8" ht="18" customHeight="1">
      <c r="A39" s="49"/>
      <c r="B39" s="47" t="s">
        <v>82</v>
      </c>
      <c r="C39" s="98">
        <v>34.5</v>
      </c>
      <c r="D39" s="98">
        <v>46.5</v>
      </c>
      <c r="E39" s="24"/>
      <c r="F39" s="24"/>
      <c r="G39" s="24"/>
      <c r="H39" s="99"/>
    </row>
    <row r="40" spans="1:8" ht="18" customHeight="1">
      <c r="A40" s="49"/>
      <c r="B40" s="47" t="s">
        <v>83</v>
      </c>
      <c r="C40" s="98">
        <v>34.5</v>
      </c>
      <c r="D40" s="98">
        <v>42.5</v>
      </c>
      <c r="E40" s="24"/>
      <c r="F40" s="24"/>
      <c r="G40" s="24"/>
      <c r="H40" s="99"/>
    </row>
    <row r="41" spans="1:8" ht="18" customHeight="1">
      <c r="A41" s="49"/>
      <c r="B41" s="47" t="s">
        <v>84</v>
      </c>
      <c r="C41" s="98">
        <v>32.5</v>
      </c>
      <c r="D41" s="98">
        <v>39.5</v>
      </c>
      <c r="E41" s="24"/>
      <c r="F41" s="24"/>
      <c r="G41" s="24"/>
      <c r="H41" s="99"/>
    </row>
    <row r="42" spans="1:8" ht="18" customHeight="1">
      <c r="A42" s="49"/>
      <c r="B42" s="47" t="s">
        <v>85</v>
      </c>
      <c r="C42" s="98">
        <v>34</v>
      </c>
      <c r="D42" s="98">
        <v>42</v>
      </c>
      <c r="E42" s="24"/>
      <c r="F42" s="24"/>
      <c r="G42" s="24"/>
      <c r="H42" s="99"/>
    </row>
    <row r="43" spans="1:8" ht="18" customHeight="1">
      <c r="A43" s="49"/>
      <c r="B43" s="47" t="s">
        <v>86</v>
      </c>
      <c r="C43" s="98">
        <v>33.5</v>
      </c>
      <c r="D43" s="98">
        <v>42.5</v>
      </c>
      <c r="E43" s="24"/>
      <c r="F43" s="24"/>
      <c r="G43" s="24"/>
      <c r="H43" s="99"/>
    </row>
    <row r="44" spans="1:8" ht="18" customHeight="1">
      <c r="A44" s="49"/>
      <c r="B44" s="47" t="s">
        <v>87</v>
      </c>
      <c r="C44" s="98">
        <v>33</v>
      </c>
      <c r="D44" s="98">
        <v>43</v>
      </c>
      <c r="E44" s="24"/>
      <c r="F44" s="24"/>
      <c r="G44" s="24"/>
      <c r="H44" s="99"/>
    </row>
    <row r="45" spans="1:8" ht="18" customHeight="1">
      <c r="A45" s="49"/>
      <c r="B45" s="47" t="s">
        <v>88</v>
      </c>
      <c r="C45" s="98">
        <v>38</v>
      </c>
      <c r="D45" s="98">
        <v>48</v>
      </c>
      <c r="E45" s="24"/>
      <c r="F45" s="24"/>
      <c r="G45" s="24"/>
      <c r="H45" s="99"/>
    </row>
    <row r="46" spans="1:8" ht="18" customHeight="1">
      <c r="A46" s="49"/>
      <c r="B46" s="47" t="s">
        <v>89</v>
      </c>
      <c r="C46" s="98">
        <v>36</v>
      </c>
      <c r="D46" s="98">
        <v>47</v>
      </c>
      <c r="E46" s="24"/>
      <c r="F46" s="24"/>
      <c r="G46" s="24"/>
      <c r="H46" s="99"/>
    </row>
    <row r="47" spans="1:8" ht="18" customHeight="1">
      <c r="A47" s="49"/>
      <c r="B47" s="47" t="s">
        <v>90</v>
      </c>
      <c r="C47" s="98">
        <v>34</v>
      </c>
      <c r="D47" s="98">
        <v>37</v>
      </c>
      <c r="E47" s="24"/>
      <c r="F47" s="24"/>
      <c r="G47" s="24"/>
      <c r="H47" s="99"/>
    </row>
    <row r="48" spans="1:8" ht="18" customHeight="1">
      <c r="A48" s="49"/>
      <c r="B48" s="47" t="s">
        <v>91</v>
      </c>
      <c r="C48" s="98">
        <v>32.5</v>
      </c>
      <c r="D48" s="98">
        <v>37.5</v>
      </c>
      <c r="E48" s="24"/>
      <c r="F48" s="24"/>
      <c r="G48" s="24"/>
      <c r="H48" s="99"/>
    </row>
    <row r="49" spans="1:8" ht="18" customHeight="1">
      <c r="A49" s="49"/>
      <c r="B49" s="47" t="s">
        <v>92</v>
      </c>
      <c r="C49" s="98">
        <v>28.5</v>
      </c>
      <c r="D49" s="98">
        <v>31.5</v>
      </c>
      <c r="E49" s="24"/>
      <c r="F49" s="24"/>
      <c r="G49" s="24"/>
      <c r="H49" s="99"/>
    </row>
    <row r="50" spans="1:8" ht="18" customHeight="1">
      <c r="A50" s="49"/>
      <c r="B50" s="47" t="s">
        <v>93</v>
      </c>
      <c r="C50" s="98">
        <v>33.5</v>
      </c>
      <c r="D50" s="98">
        <v>42.5</v>
      </c>
      <c r="E50" s="24"/>
      <c r="F50" s="24"/>
      <c r="G50" s="24"/>
      <c r="H50" s="99"/>
    </row>
    <row r="51" spans="1:8" ht="18" customHeight="1">
      <c r="A51" s="49"/>
      <c r="B51" s="47" t="s">
        <v>94</v>
      </c>
      <c r="C51" s="98">
        <v>33</v>
      </c>
      <c r="D51" s="98">
        <v>37</v>
      </c>
      <c r="E51" s="24"/>
      <c r="F51" s="24"/>
      <c r="G51" s="24"/>
      <c r="H51" s="99"/>
    </row>
    <row r="52" spans="1:8" ht="15.75">
      <c r="A52" s="102" t="s">
        <v>110</v>
      </c>
      <c r="B52" s="101"/>
      <c r="C52" s="101"/>
      <c r="D52" s="101"/>
      <c r="E52" s="101"/>
      <c r="F52" s="101"/>
      <c r="G52" s="101"/>
      <c r="H52" s="101"/>
    </row>
    <row r="53" spans="1:8">
      <c r="A53" s="100"/>
      <c r="B53" s="100"/>
      <c r="C53" s="100"/>
      <c r="D53" s="100"/>
      <c r="E53" s="100"/>
      <c r="F53" s="100"/>
      <c r="G53" s="100"/>
      <c r="H53" s="100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5"/>
      <c r="B55" s="95"/>
      <c r="C55" s="95"/>
      <c r="D55" s="95"/>
      <c r="E55" s="113"/>
      <c r="F55" s="113"/>
      <c r="G55" s="113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35" workbookViewId="0">
      <selection activeCell="G49" sqref="G49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0"/>
      <c r="B1" s="50"/>
      <c r="C1" s="50"/>
      <c r="D1" s="50"/>
      <c r="E1" s="50"/>
      <c r="F1" s="119" t="s">
        <v>18</v>
      </c>
      <c r="G1" s="119"/>
      <c r="H1" s="119"/>
    </row>
    <row r="2" spans="1:8" ht="25.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48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49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50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53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54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55</v>
      </c>
      <c r="G10" s="20" t="s">
        <v>9</v>
      </c>
      <c r="H10" s="21">
        <v>2.25</v>
      </c>
    </row>
    <row r="11" spans="1:8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120</v>
      </c>
      <c r="B13" s="50"/>
      <c r="C13" s="50"/>
      <c r="D13" s="50"/>
      <c r="E13" s="114" t="s">
        <v>125</v>
      </c>
      <c r="F13" s="114"/>
      <c r="G13" s="114"/>
      <c r="H13" s="114"/>
    </row>
    <row r="14" spans="1:8">
      <c r="A14" s="96"/>
      <c r="B14" s="50"/>
      <c r="C14" s="50"/>
      <c r="D14" s="50"/>
      <c r="E14" s="115"/>
      <c r="F14" s="115"/>
      <c r="G14" s="115"/>
      <c r="H14" s="115"/>
    </row>
    <row r="15" spans="1:8" ht="23.25" customHeight="1">
      <c r="A15" s="116" t="s">
        <v>46</v>
      </c>
      <c r="B15" s="116" t="s">
        <v>38</v>
      </c>
      <c r="C15" s="117" t="s">
        <v>33</v>
      </c>
      <c r="D15" s="116" t="s">
        <v>34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97" t="s">
        <v>95</v>
      </c>
      <c r="E16" s="97" t="s">
        <v>96</v>
      </c>
      <c r="F16" s="97" t="s">
        <v>24</v>
      </c>
      <c r="G16" s="77" t="s">
        <v>97</v>
      </c>
      <c r="H16" s="97" t="s">
        <v>25</v>
      </c>
    </row>
    <row r="17" spans="1:8" ht="18" customHeight="1">
      <c r="A17" s="49"/>
      <c r="B17" s="47" t="s">
        <v>60</v>
      </c>
      <c r="C17" s="98">
        <v>27</v>
      </c>
      <c r="D17" s="98">
        <v>35</v>
      </c>
      <c r="E17" s="24">
        <v>42</v>
      </c>
      <c r="F17" s="24">
        <f>ABS(E17-D17)</f>
        <v>7</v>
      </c>
      <c r="G17" s="24"/>
      <c r="H17" s="24">
        <f>AVERAGE(D17,E17)</f>
        <v>38.5</v>
      </c>
    </row>
    <row r="18" spans="1:8" ht="18" customHeight="1">
      <c r="A18" s="49"/>
      <c r="B18" s="47" t="s">
        <v>61</v>
      </c>
      <c r="C18" s="98">
        <v>28.5</v>
      </c>
      <c r="D18" s="98">
        <v>34</v>
      </c>
      <c r="E18" s="24">
        <v>41</v>
      </c>
      <c r="F18" s="24">
        <f t="shared" ref="F18:F52" si="0">ABS(E18-D18)</f>
        <v>7</v>
      </c>
      <c r="G18" s="24"/>
      <c r="H18" s="24">
        <f t="shared" ref="H18:H51" si="1">AVERAGE(D18,E18)</f>
        <v>37.5</v>
      </c>
    </row>
    <row r="19" spans="1:8" ht="18" customHeight="1">
      <c r="A19" s="49"/>
      <c r="B19" s="47" t="s">
        <v>62</v>
      </c>
      <c r="C19" s="98">
        <v>28</v>
      </c>
      <c r="D19" s="98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49"/>
      <c r="B20" s="47" t="s">
        <v>63</v>
      </c>
      <c r="C20" s="98">
        <v>28</v>
      </c>
      <c r="D20" s="98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49"/>
      <c r="B21" s="47" t="s">
        <v>64</v>
      </c>
      <c r="C21" s="98">
        <v>29.5</v>
      </c>
      <c r="D21" s="98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49"/>
      <c r="B22" s="47" t="s">
        <v>65</v>
      </c>
      <c r="C22" s="98">
        <v>34.5</v>
      </c>
      <c r="D22" s="98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49"/>
      <c r="B23" s="47" t="s">
        <v>66</v>
      </c>
      <c r="C23" s="98">
        <v>32.5</v>
      </c>
      <c r="D23" s="98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49"/>
      <c r="B24" s="47" t="s">
        <v>67</v>
      </c>
      <c r="C24" s="98">
        <v>31</v>
      </c>
      <c r="D24" s="98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49"/>
      <c r="B25" s="47" t="s">
        <v>68</v>
      </c>
      <c r="C25" s="98">
        <v>29.5</v>
      </c>
      <c r="D25" s="98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49"/>
      <c r="B26" s="47" t="s">
        <v>69</v>
      </c>
      <c r="C26" s="98">
        <v>27</v>
      </c>
      <c r="D26" s="98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49"/>
      <c r="B27" s="47" t="s">
        <v>70</v>
      </c>
      <c r="C27" s="98">
        <v>36</v>
      </c>
      <c r="D27" s="98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49"/>
      <c r="B28" s="47" t="s">
        <v>71</v>
      </c>
      <c r="C28" s="98">
        <v>32.5</v>
      </c>
      <c r="D28" s="98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49"/>
      <c r="B29" s="47" t="s">
        <v>72</v>
      </c>
      <c r="C29" s="98">
        <v>31</v>
      </c>
      <c r="D29" s="98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49"/>
      <c r="B30" s="47" t="s">
        <v>73</v>
      </c>
      <c r="C30" s="98">
        <v>29</v>
      </c>
      <c r="D30" s="98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49"/>
      <c r="B31" s="47" t="s">
        <v>74</v>
      </c>
      <c r="C31" s="98">
        <v>32</v>
      </c>
      <c r="D31" s="98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49"/>
      <c r="B32" s="47" t="s">
        <v>75</v>
      </c>
      <c r="C32" s="98">
        <v>34</v>
      </c>
      <c r="D32" s="98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49"/>
      <c r="B33" s="47" t="s">
        <v>76</v>
      </c>
      <c r="C33" s="98">
        <v>30</v>
      </c>
      <c r="D33" s="98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49"/>
      <c r="B34" s="47" t="s">
        <v>77</v>
      </c>
      <c r="C34" s="98">
        <v>30</v>
      </c>
      <c r="D34" s="98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49"/>
      <c r="B35" s="47" t="s">
        <v>78</v>
      </c>
      <c r="C35" s="98">
        <v>27.5</v>
      </c>
      <c r="D35" s="98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49"/>
      <c r="B36" s="47" t="s">
        <v>79</v>
      </c>
      <c r="C36" s="98">
        <v>32.5</v>
      </c>
      <c r="D36" s="98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49"/>
      <c r="B37" s="47" t="s">
        <v>80</v>
      </c>
      <c r="C37" s="98">
        <v>29.5</v>
      </c>
      <c r="D37" s="98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49"/>
      <c r="B38" s="47" t="s">
        <v>81</v>
      </c>
      <c r="C38" s="98">
        <v>31</v>
      </c>
      <c r="D38" s="98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49"/>
      <c r="B39" s="47" t="s">
        <v>82</v>
      </c>
      <c r="C39" s="98">
        <v>32.5</v>
      </c>
      <c r="D39" s="98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49"/>
      <c r="B40" s="47" t="s">
        <v>83</v>
      </c>
      <c r="C40" s="98">
        <v>31.5</v>
      </c>
      <c r="D40" s="98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49"/>
      <c r="B41" s="47" t="s">
        <v>84</v>
      </c>
      <c r="C41" s="98">
        <v>28</v>
      </c>
      <c r="D41" s="98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49"/>
      <c r="B42" s="47" t="s">
        <v>85</v>
      </c>
      <c r="C42" s="98">
        <v>32</v>
      </c>
      <c r="D42" s="98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49"/>
      <c r="B43" s="47" t="s">
        <v>86</v>
      </c>
      <c r="C43" s="98">
        <v>36</v>
      </c>
      <c r="D43" s="98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49"/>
      <c r="B44" s="47" t="s">
        <v>87</v>
      </c>
      <c r="C44" s="98">
        <v>31.5</v>
      </c>
      <c r="D44" s="98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49"/>
      <c r="B45" s="47" t="s">
        <v>88</v>
      </c>
      <c r="C45" s="98">
        <v>31</v>
      </c>
      <c r="D45" s="98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49"/>
      <c r="B46" s="47" t="s">
        <v>89</v>
      </c>
      <c r="C46" s="98">
        <v>32.5</v>
      </c>
      <c r="D46" s="98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49"/>
      <c r="B47" s="47" t="s">
        <v>90</v>
      </c>
      <c r="C47" s="98">
        <v>30.5</v>
      </c>
      <c r="D47" s="98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49"/>
      <c r="B48" s="47" t="s">
        <v>91</v>
      </c>
      <c r="C48" s="98">
        <v>28</v>
      </c>
      <c r="D48" s="98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49"/>
      <c r="B49" s="47" t="s">
        <v>92</v>
      </c>
      <c r="C49" s="98">
        <v>27</v>
      </c>
      <c r="D49" s="98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49"/>
      <c r="B50" s="47" t="s">
        <v>93</v>
      </c>
      <c r="C50" s="98">
        <v>29.5</v>
      </c>
      <c r="D50" s="98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49"/>
      <c r="B51" s="47" t="s">
        <v>94</v>
      </c>
      <c r="C51" s="98">
        <v>25</v>
      </c>
      <c r="D51" s="98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2" t="s">
        <v>110</v>
      </c>
      <c r="B52" s="101"/>
      <c r="C52" s="101"/>
      <c r="D52" s="101"/>
      <c r="E52" s="101"/>
      <c r="F52" s="24"/>
      <c r="G52" s="101"/>
      <c r="H52" s="24"/>
    </row>
    <row r="53" spans="1:8">
      <c r="A53" s="100"/>
      <c r="B53" s="100"/>
      <c r="C53" s="100"/>
      <c r="D53" s="100"/>
      <c r="E53" s="100"/>
      <c r="F53" s="100"/>
      <c r="G53" s="100"/>
      <c r="H53" s="100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5"/>
      <c r="B55" s="95"/>
      <c r="C55" s="95"/>
      <c r="D55" s="95"/>
      <c r="E55" s="113"/>
      <c r="F55" s="113"/>
      <c r="G55" s="113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workbookViewId="0">
      <selection activeCell="A13" sqref="A13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0"/>
      <c r="B1" s="50"/>
      <c r="C1" s="50"/>
      <c r="D1" s="50"/>
      <c r="E1" s="50"/>
      <c r="F1" s="119" t="s">
        <v>18</v>
      </c>
      <c r="G1" s="119"/>
      <c r="H1" s="119"/>
    </row>
    <row r="2" spans="1:8" ht="25.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48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49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50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53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54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55</v>
      </c>
      <c r="G10" s="20" t="s">
        <v>9</v>
      </c>
      <c r="H10" s="21">
        <v>2.25</v>
      </c>
    </row>
    <row r="11" spans="1:8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124</v>
      </c>
      <c r="B13" s="50"/>
      <c r="C13" s="50"/>
      <c r="D13" s="50"/>
      <c r="E13" s="114" t="s">
        <v>125</v>
      </c>
      <c r="F13" s="114"/>
      <c r="G13" s="114"/>
      <c r="H13" s="114"/>
    </row>
    <row r="14" spans="1:8">
      <c r="A14" s="96"/>
      <c r="B14" s="50"/>
      <c r="C14" s="50"/>
      <c r="D14" s="50"/>
      <c r="E14" s="115"/>
      <c r="F14" s="115"/>
      <c r="G14" s="115"/>
      <c r="H14" s="115"/>
    </row>
    <row r="15" spans="1:8" ht="23.25" customHeight="1">
      <c r="A15" s="116" t="s">
        <v>46</v>
      </c>
      <c r="B15" s="116" t="s">
        <v>38</v>
      </c>
      <c r="C15" s="117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9" ht="18" customHeight="1">
      <c r="A17" s="49"/>
      <c r="B17" s="47" t="s">
        <v>60</v>
      </c>
      <c r="C17" s="98">
        <v>32</v>
      </c>
      <c r="D17" s="98">
        <v>35</v>
      </c>
      <c r="E17" s="24"/>
      <c r="F17" s="24"/>
      <c r="G17" s="24"/>
      <c r="H17" s="99"/>
      <c r="I17" s="103"/>
    </row>
    <row r="18" spans="1:9" ht="18" customHeight="1">
      <c r="A18" s="49"/>
      <c r="B18" s="47" t="s">
        <v>61</v>
      </c>
      <c r="C18" s="98">
        <v>32</v>
      </c>
      <c r="D18" s="98">
        <v>36</v>
      </c>
      <c r="E18" s="24"/>
      <c r="F18" s="24"/>
      <c r="G18" s="24"/>
      <c r="H18" s="99"/>
      <c r="I18" s="103"/>
    </row>
    <row r="19" spans="1:9" ht="18" customHeight="1">
      <c r="A19" s="49"/>
      <c r="B19" s="47" t="s">
        <v>62</v>
      </c>
      <c r="C19" s="98">
        <v>32.5</v>
      </c>
      <c r="D19" s="98">
        <v>40</v>
      </c>
      <c r="E19" s="24"/>
      <c r="F19" s="24"/>
      <c r="G19" s="24"/>
      <c r="H19" s="99"/>
      <c r="I19" s="103"/>
    </row>
    <row r="20" spans="1:9" ht="18" customHeight="1">
      <c r="A20" s="49"/>
      <c r="B20" s="47" t="s">
        <v>63</v>
      </c>
      <c r="C20" s="98">
        <v>32.5</v>
      </c>
      <c r="D20" s="98">
        <v>36</v>
      </c>
      <c r="E20" s="24"/>
      <c r="F20" s="24"/>
      <c r="G20" s="24"/>
      <c r="H20" s="99"/>
      <c r="I20" s="103"/>
    </row>
    <row r="21" spans="1:9" ht="18" customHeight="1">
      <c r="A21" s="49"/>
      <c r="B21" s="47" t="s">
        <v>64</v>
      </c>
      <c r="C21" s="98">
        <v>35</v>
      </c>
      <c r="D21" s="98">
        <v>37.5</v>
      </c>
      <c r="E21" s="24"/>
      <c r="F21" s="24"/>
      <c r="G21" s="24"/>
      <c r="H21" s="99"/>
      <c r="I21" s="103"/>
    </row>
    <row r="22" spans="1:9" ht="18" customHeight="1">
      <c r="A22" s="49"/>
      <c r="B22" s="47" t="s">
        <v>65</v>
      </c>
      <c r="C22" s="98">
        <v>35</v>
      </c>
      <c r="D22" s="98">
        <v>40.5</v>
      </c>
      <c r="E22" s="24"/>
      <c r="F22" s="24"/>
      <c r="G22" s="24"/>
      <c r="H22" s="99"/>
      <c r="I22" s="103"/>
    </row>
    <row r="23" spans="1:9" ht="18" customHeight="1">
      <c r="A23" s="49"/>
      <c r="B23" s="47" t="s">
        <v>66</v>
      </c>
      <c r="C23" s="98">
        <v>34.5</v>
      </c>
      <c r="D23" s="98">
        <v>39</v>
      </c>
      <c r="E23" s="24"/>
      <c r="F23" s="24"/>
      <c r="G23" s="24"/>
      <c r="H23" s="99"/>
      <c r="I23" s="103"/>
    </row>
    <row r="24" spans="1:9" ht="18" customHeight="1">
      <c r="A24" s="49"/>
      <c r="B24" s="47" t="s">
        <v>67</v>
      </c>
      <c r="C24" s="98">
        <v>34</v>
      </c>
      <c r="D24" s="98">
        <v>44</v>
      </c>
      <c r="E24" s="24"/>
      <c r="F24" s="24"/>
      <c r="G24" s="24"/>
      <c r="H24" s="99"/>
      <c r="I24" s="103"/>
    </row>
    <row r="25" spans="1:9" ht="18" customHeight="1">
      <c r="A25" s="49"/>
      <c r="B25" s="47" t="s">
        <v>68</v>
      </c>
      <c r="C25" s="98">
        <v>31</v>
      </c>
      <c r="D25" s="98">
        <v>42.5</v>
      </c>
      <c r="E25" s="24"/>
      <c r="F25" s="24"/>
      <c r="G25" s="24"/>
      <c r="H25" s="99"/>
      <c r="I25" s="103"/>
    </row>
    <row r="26" spans="1:9" ht="18" customHeight="1">
      <c r="A26" s="49"/>
      <c r="B26" s="47" t="s">
        <v>69</v>
      </c>
      <c r="C26" s="98">
        <v>31</v>
      </c>
      <c r="D26" s="98">
        <v>37</v>
      </c>
      <c r="E26" s="24"/>
      <c r="F26" s="24"/>
      <c r="G26" s="24"/>
      <c r="H26" s="99"/>
      <c r="I26" s="103"/>
    </row>
    <row r="27" spans="1:9" ht="18" customHeight="1">
      <c r="A27" s="49"/>
      <c r="B27" s="47" t="s">
        <v>70</v>
      </c>
      <c r="C27" s="98">
        <v>34</v>
      </c>
      <c r="D27" s="98">
        <v>50.5</v>
      </c>
      <c r="E27" s="24"/>
      <c r="F27" s="24"/>
      <c r="G27" s="24"/>
      <c r="H27" s="99"/>
      <c r="I27" s="103"/>
    </row>
    <row r="28" spans="1:9" ht="18" customHeight="1">
      <c r="A28" s="49"/>
      <c r="B28" s="47" t="s">
        <v>71</v>
      </c>
      <c r="C28" s="98">
        <v>35</v>
      </c>
      <c r="D28" s="98">
        <v>47</v>
      </c>
      <c r="E28" s="24"/>
      <c r="F28" s="24"/>
      <c r="G28" s="24"/>
      <c r="H28" s="99"/>
      <c r="I28" s="103"/>
    </row>
    <row r="29" spans="1:9" ht="18" customHeight="1">
      <c r="A29" s="49"/>
      <c r="B29" s="47" t="s">
        <v>72</v>
      </c>
      <c r="C29" s="98">
        <v>31.5</v>
      </c>
      <c r="D29" s="98">
        <v>39.5</v>
      </c>
      <c r="E29" s="24"/>
      <c r="F29" s="24"/>
      <c r="G29" s="24"/>
      <c r="H29" s="99"/>
      <c r="I29" s="103"/>
    </row>
    <row r="30" spans="1:9" ht="18" customHeight="1">
      <c r="A30" s="49"/>
      <c r="B30" s="47" t="s">
        <v>73</v>
      </c>
      <c r="C30" s="98">
        <v>32</v>
      </c>
      <c r="D30" s="98">
        <v>48</v>
      </c>
      <c r="E30" s="24"/>
      <c r="F30" s="24"/>
      <c r="G30" s="24"/>
      <c r="H30" s="99"/>
      <c r="I30" s="103"/>
    </row>
    <row r="31" spans="1:9" ht="18" customHeight="1">
      <c r="A31" s="49"/>
      <c r="B31" s="47" t="s">
        <v>74</v>
      </c>
      <c r="C31" s="98">
        <v>35</v>
      </c>
      <c r="D31" s="98">
        <v>42.5</v>
      </c>
      <c r="E31" s="24"/>
      <c r="F31" s="24"/>
      <c r="G31" s="24"/>
      <c r="H31" s="99"/>
      <c r="I31" s="103"/>
    </row>
    <row r="32" spans="1:9" ht="18" customHeight="1">
      <c r="A32" s="49"/>
      <c r="B32" s="47" t="s">
        <v>75</v>
      </c>
      <c r="C32" s="98">
        <v>34</v>
      </c>
      <c r="D32" s="98">
        <v>41.5</v>
      </c>
      <c r="E32" s="24"/>
      <c r="F32" s="24"/>
      <c r="G32" s="24"/>
      <c r="H32" s="99"/>
      <c r="I32" s="103"/>
    </row>
    <row r="33" spans="1:9" ht="18" customHeight="1">
      <c r="A33" s="49"/>
      <c r="B33" s="47" t="s">
        <v>76</v>
      </c>
      <c r="C33" s="98">
        <v>33.5</v>
      </c>
      <c r="D33" s="98">
        <v>39</v>
      </c>
      <c r="E33" s="24"/>
      <c r="F33" s="24"/>
      <c r="G33" s="24"/>
      <c r="H33" s="99"/>
      <c r="I33" s="103"/>
    </row>
    <row r="34" spans="1:9" ht="18" customHeight="1">
      <c r="A34" s="49"/>
      <c r="B34" s="47" t="s">
        <v>77</v>
      </c>
      <c r="C34" s="98">
        <v>32</v>
      </c>
      <c r="D34" s="98">
        <v>39</v>
      </c>
      <c r="E34" s="24"/>
      <c r="F34" s="24"/>
      <c r="G34" s="24"/>
      <c r="H34" s="99"/>
      <c r="I34" s="103"/>
    </row>
    <row r="35" spans="1:9" ht="18" customHeight="1">
      <c r="A35" s="49"/>
      <c r="B35" s="47" t="s">
        <v>78</v>
      </c>
      <c r="C35" s="98">
        <v>34</v>
      </c>
      <c r="D35" s="98">
        <v>38.5</v>
      </c>
      <c r="E35" s="24"/>
      <c r="F35" s="24"/>
      <c r="G35" s="24"/>
      <c r="H35" s="99"/>
      <c r="I35" s="103"/>
    </row>
    <row r="36" spans="1:9" ht="18" customHeight="1">
      <c r="A36" s="49"/>
      <c r="B36" s="47" t="s">
        <v>79</v>
      </c>
      <c r="C36" s="98">
        <v>34</v>
      </c>
      <c r="D36" s="98">
        <v>43.5</v>
      </c>
      <c r="E36" s="24"/>
      <c r="F36" s="24"/>
      <c r="G36" s="24"/>
      <c r="H36" s="99"/>
      <c r="I36" s="103"/>
    </row>
    <row r="37" spans="1:9" ht="18" customHeight="1">
      <c r="A37" s="49"/>
      <c r="B37" s="47" t="s">
        <v>80</v>
      </c>
      <c r="C37" s="98">
        <v>31</v>
      </c>
      <c r="D37" s="98">
        <v>40</v>
      </c>
      <c r="E37" s="24"/>
      <c r="F37" s="24"/>
      <c r="G37" s="24"/>
      <c r="H37" s="99"/>
      <c r="I37" s="103"/>
    </row>
    <row r="38" spans="1:9" ht="18" customHeight="1">
      <c r="A38" s="49"/>
      <c r="B38" s="47" t="s">
        <v>81</v>
      </c>
      <c r="C38" s="98">
        <v>34</v>
      </c>
      <c r="D38" s="98">
        <v>43.5</v>
      </c>
      <c r="E38" s="24"/>
      <c r="F38" s="24"/>
      <c r="G38" s="24"/>
      <c r="H38" s="99"/>
      <c r="I38" s="103"/>
    </row>
    <row r="39" spans="1:9" ht="18" customHeight="1">
      <c r="A39" s="49"/>
      <c r="B39" s="47" t="s">
        <v>82</v>
      </c>
      <c r="C39" s="98">
        <v>35</v>
      </c>
      <c r="D39" s="98">
        <v>48</v>
      </c>
      <c r="E39" s="24"/>
      <c r="F39" s="24"/>
      <c r="G39" s="24"/>
      <c r="H39" s="99"/>
      <c r="I39" s="103"/>
    </row>
    <row r="40" spans="1:9" ht="18" customHeight="1">
      <c r="A40" s="49"/>
      <c r="B40" s="47" t="s">
        <v>83</v>
      </c>
      <c r="C40" s="98">
        <v>33</v>
      </c>
      <c r="D40" s="98">
        <v>44</v>
      </c>
      <c r="E40" s="24"/>
      <c r="F40" s="24"/>
      <c r="G40" s="24"/>
      <c r="H40" s="99"/>
      <c r="I40" s="103"/>
    </row>
    <row r="41" spans="1:9" ht="18" customHeight="1">
      <c r="A41" s="49"/>
      <c r="B41" s="47" t="s">
        <v>84</v>
      </c>
      <c r="C41" s="98">
        <v>33</v>
      </c>
      <c r="D41" s="98">
        <v>39</v>
      </c>
      <c r="E41" s="24"/>
      <c r="F41" s="24"/>
      <c r="G41" s="24"/>
      <c r="H41" s="99"/>
      <c r="I41" s="103"/>
    </row>
    <row r="42" spans="1:9" ht="18" customHeight="1">
      <c r="A42" s="49"/>
      <c r="B42" s="47" t="s">
        <v>85</v>
      </c>
      <c r="C42" s="98">
        <v>33</v>
      </c>
      <c r="D42" s="98">
        <v>40.5</v>
      </c>
      <c r="E42" s="24"/>
      <c r="F42" s="24"/>
      <c r="G42" s="24"/>
      <c r="H42" s="99"/>
      <c r="I42" s="103"/>
    </row>
    <row r="43" spans="1:9" ht="18" customHeight="1">
      <c r="A43" s="49"/>
      <c r="B43" s="47" t="s">
        <v>86</v>
      </c>
      <c r="C43" s="98">
        <v>35</v>
      </c>
      <c r="D43" s="98">
        <v>48</v>
      </c>
      <c r="E43" s="24"/>
      <c r="F43" s="24"/>
      <c r="G43" s="24"/>
      <c r="H43" s="99"/>
      <c r="I43" s="103"/>
    </row>
    <row r="44" spans="1:9" ht="18" customHeight="1">
      <c r="A44" s="49"/>
      <c r="B44" s="47" t="s">
        <v>87</v>
      </c>
      <c r="C44" s="98">
        <v>31</v>
      </c>
      <c r="D44" s="98">
        <v>46.5</v>
      </c>
      <c r="E44" s="24"/>
      <c r="F44" s="24"/>
      <c r="G44" s="24"/>
      <c r="H44" s="99"/>
      <c r="I44" s="103"/>
    </row>
    <row r="45" spans="1:9" ht="18" customHeight="1">
      <c r="A45" s="49"/>
      <c r="B45" s="47" t="s">
        <v>88</v>
      </c>
      <c r="C45" s="98">
        <v>33</v>
      </c>
      <c r="D45" s="98">
        <v>43</v>
      </c>
      <c r="E45" s="24"/>
      <c r="F45" s="24"/>
      <c r="G45" s="24"/>
      <c r="H45" s="99"/>
      <c r="I45" s="103"/>
    </row>
    <row r="46" spans="1:9" ht="18" customHeight="1">
      <c r="A46" s="49"/>
      <c r="B46" s="47" t="s">
        <v>89</v>
      </c>
      <c r="C46" s="98">
        <v>33</v>
      </c>
      <c r="D46" s="98">
        <v>50.5</v>
      </c>
      <c r="E46" s="24"/>
      <c r="F46" s="24"/>
      <c r="G46" s="24"/>
      <c r="H46" s="99"/>
      <c r="I46" s="103"/>
    </row>
    <row r="47" spans="1:9" ht="18" customHeight="1">
      <c r="A47" s="49"/>
      <c r="B47" s="47" t="s">
        <v>90</v>
      </c>
      <c r="C47" s="98">
        <v>33</v>
      </c>
      <c r="D47" s="98">
        <v>45</v>
      </c>
      <c r="E47" s="24"/>
      <c r="F47" s="24"/>
      <c r="G47" s="24"/>
      <c r="H47" s="99"/>
      <c r="I47" s="103"/>
    </row>
    <row r="48" spans="1:9" ht="18" customHeight="1">
      <c r="A48" s="49"/>
      <c r="B48" s="47" t="s">
        <v>91</v>
      </c>
      <c r="C48" s="98">
        <v>28</v>
      </c>
      <c r="D48" s="98">
        <v>38</v>
      </c>
      <c r="E48" s="24"/>
      <c r="F48" s="24"/>
      <c r="G48" s="24"/>
      <c r="H48" s="99"/>
      <c r="I48" s="103"/>
    </row>
    <row r="49" spans="1:9" ht="18" customHeight="1">
      <c r="A49" s="49"/>
      <c r="B49" s="47" t="s">
        <v>92</v>
      </c>
      <c r="C49" s="98">
        <v>30</v>
      </c>
      <c r="D49" s="98">
        <v>37</v>
      </c>
      <c r="E49" s="24"/>
      <c r="F49" s="24"/>
      <c r="G49" s="24"/>
      <c r="H49" s="99"/>
      <c r="I49" s="103"/>
    </row>
    <row r="50" spans="1:9" ht="18" customHeight="1">
      <c r="A50" s="49"/>
      <c r="B50" s="47" t="s">
        <v>93</v>
      </c>
      <c r="C50" s="98">
        <v>33</v>
      </c>
      <c r="D50" s="98">
        <v>40.5</v>
      </c>
      <c r="E50" s="24"/>
      <c r="F50" s="24"/>
      <c r="G50" s="24"/>
      <c r="H50" s="99"/>
      <c r="I50" s="103"/>
    </row>
    <row r="51" spans="1:9" ht="18" customHeight="1">
      <c r="A51" s="49"/>
      <c r="B51" s="47" t="s">
        <v>94</v>
      </c>
      <c r="C51" s="98">
        <v>28</v>
      </c>
      <c r="D51" s="98">
        <v>38</v>
      </c>
      <c r="E51" s="24"/>
      <c r="F51" s="24"/>
      <c r="G51" s="24"/>
      <c r="H51" s="99"/>
      <c r="I51" s="103"/>
    </row>
    <row r="52" spans="1:9" ht="15.75">
      <c r="A52" s="102" t="s">
        <v>110</v>
      </c>
      <c r="B52" s="101"/>
      <c r="C52" s="101"/>
      <c r="D52" s="101"/>
      <c r="E52" s="101"/>
      <c r="F52" s="101"/>
      <c r="G52" s="101"/>
      <c r="H52" s="101"/>
    </row>
    <row r="53" spans="1:9">
      <c r="A53" s="100"/>
      <c r="B53" s="100"/>
      <c r="C53" s="100"/>
      <c r="D53" s="100"/>
      <c r="E53" s="100"/>
      <c r="F53" s="100"/>
      <c r="G53" s="100"/>
      <c r="H53" s="100"/>
    </row>
    <row r="54" spans="1:9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9">
      <c r="A55" s="95"/>
      <c r="B55" s="95"/>
      <c r="C55" s="95"/>
      <c r="D55" s="95"/>
      <c r="E55" s="113"/>
      <c r="F55" s="113"/>
      <c r="G55" s="113"/>
      <c r="H55" s="95"/>
    </row>
    <row r="56" spans="1:9">
      <c r="A56" s="95"/>
      <c r="B56" s="95"/>
      <c r="C56" s="95"/>
      <c r="D56" s="95"/>
      <c r="E56" s="95"/>
      <c r="F56" s="95"/>
      <c r="G56" s="95"/>
      <c r="H56" s="95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AI21" zoomScale="99" zoomScaleNormal="112" workbookViewId="0">
      <selection activeCell="AP21" sqref="AP21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6835937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28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2" t="s">
        <v>108</v>
      </c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K2" s="51"/>
      <c r="AL2" s="51"/>
      <c r="AM2" s="51"/>
      <c r="AN2" s="51"/>
      <c r="AO2" s="51"/>
      <c r="AP2" s="51"/>
      <c r="AQ2" s="51"/>
    </row>
    <row r="3" spans="1:51" ht="12" customHeight="1">
      <c r="A3" s="6"/>
      <c r="B3" s="6"/>
      <c r="C3" s="6"/>
      <c r="D3" s="6"/>
      <c r="E3" s="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O3" s="135"/>
      <c r="AP3" s="135"/>
      <c r="AQ3" s="136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O4" s="137"/>
      <c r="AP4" s="137"/>
      <c r="AQ4" s="138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O5" s="84" t="s">
        <v>41</v>
      </c>
      <c r="AP5" s="84" t="s">
        <v>42</v>
      </c>
      <c r="AQ5" s="85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O6" s="83">
        <v>0</v>
      </c>
      <c r="AP6" s="87">
        <v>23</v>
      </c>
      <c r="AQ6" s="86">
        <v>100</v>
      </c>
    </row>
    <row r="7" spans="1:51" ht="14.25" customHeight="1">
      <c r="A7" s="5"/>
      <c r="B7" s="5"/>
      <c r="C7" s="5"/>
      <c r="D7" s="5"/>
      <c r="E7" s="6"/>
      <c r="F7" s="46"/>
      <c r="G7" s="46"/>
      <c r="H7" s="46"/>
      <c r="I7" s="40"/>
      <c r="J7" s="40"/>
      <c r="K7" s="40"/>
      <c r="L7" s="40"/>
      <c r="M7" s="40"/>
      <c r="N7" s="40"/>
      <c r="O7" s="40"/>
      <c r="P7" s="46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O7" s="83">
        <v>0</v>
      </c>
      <c r="AP7" s="87">
        <v>12</v>
      </c>
      <c r="AQ7" s="86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O8" s="83">
        <v>0</v>
      </c>
      <c r="AP8" s="87">
        <v>35</v>
      </c>
      <c r="AQ8" s="86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3" t="s">
        <v>123</v>
      </c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N9" s="54"/>
      <c r="AO9" s="54"/>
      <c r="AR9" s="52"/>
      <c r="AS9" s="53"/>
      <c r="AT9" s="53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N10" s="55"/>
      <c r="AO10" s="55"/>
      <c r="AR10" s="56"/>
      <c r="AS10" s="56"/>
      <c r="AT10" s="56"/>
    </row>
    <row r="11" spans="1:51" ht="12" customHeight="1">
      <c r="A11" s="2"/>
      <c r="B11" s="2"/>
      <c r="C11" s="2"/>
      <c r="D11" s="2"/>
      <c r="E11" s="6"/>
      <c r="F11" s="46"/>
      <c r="G11" s="46"/>
      <c r="H11" s="46"/>
      <c r="I11" s="40"/>
      <c r="J11" s="40"/>
      <c r="K11" s="40"/>
      <c r="L11" s="40"/>
      <c r="M11" s="40"/>
      <c r="N11" s="40"/>
      <c r="O11" s="40"/>
      <c r="P11" s="46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N11" s="55"/>
      <c r="AO11" s="55"/>
      <c r="AR11" s="57"/>
      <c r="AS11" s="58"/>
      <c r="AT11" s="58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N12" s="55"/>
      <c r="AO12" s="55"/>
      <c r="AR12" s="57"/>
      <c r="AS12" s="58"/>
      <c r="AT12" s="58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5"/>
      <c r="AN13" s="55"/>
      <c r="AO13" s="55"/>
      <c r="AR13" s="57"/>
      <c r="AS13" s="58"/>
      <c r="AT13" s="58"/>
      <c r="AU13" s="58"/>
      <c r="AV13" s="58"/>
      <c r="AW13" s="58"/>
      <c r="AX13" s="58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7"/>
      <c r="AS14" s="58"/>
      <c r="AT14" s="58"/>
      <c r="AU14" s="58"/>
      <c r="AV14" s="58"/>
      <c r="AW14" s="58"/>
      <c r="AX14" s="58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8"/>
      <c r="AT15" s="58"/>
      <c r="AU15" s="58"/>
      <c r="AV15" s="58"/>
      <c r="AW15" s="58"/>
      <c r="AX15" s="58"/>
      <c r="AY15" s="2"/>
    </row>
    <row r="16" spans="1:51" ht="12" customHeight="1">
      <c r="A16" s="2"/>
      <c r="B16" s="2"/>
      <c r="C16" s="2"/>
      <c r="D16" s="2"/>
      <c r="E16" s="7"/>
      <c r="F16" s="59"/>
      <c r="G16" s="60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27" t="s">
        <v>5</v>
      </c>
      <c r="G17" s="127" t="s">
        <v>98</v>
      </c>
      <c r="H17" s="127"/>
      <c r="I17" s="127"/>
      <c r="J17" s="127"/>
      <c r="K17" s="127"/>
      <c r="L17" s="127" t="s">
        <v>100</v>
      </c>
      <c r="M17" s="127"/>
      <c r="N17" s="127"/>
      <c r="O17" s="127"/>
      <c r="P17" s="127"/>
      <c r="Q17" s="127" t="s">
        <v>102</v>
      </c>
      <c r="R17" s="127"/>
      <c r="S17" s="127"/>
      <c r="T17" s="127"/>
      <c r="U17" s="127"/>
      <c r="V17" s="127" t="s">
        <v>111</v>
      </c>
      <c r="W17" s="127"/>
      <c r="X17" s="127"/>
      <c r="Y17" s="127"/>
      <c r="Z17" s="127"/>
      <c r="AA17" s="127" t="s">
        <v>105</v>
      </c>
      <c r="AB17" s="127"/>
      <c r="AC17" s="127"/>
      <c r="AD17" s="127"/>
      <c r="AE17" s="127"/>
      <c r="AF17" s="127" t="s">
        <v>112</v>
      </c>
      <c r="AG17" s="127"/>
      <c r="AH17" s="127"/>
      <c r="AI17" s="127"/>
      <c r="AJ17" s="127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27"/>
      <c r="G18" s="127" t="s">
        <v>99</v>
      </c>
      <c r="H18" s="127"/>
      <c r="I18" s="127"/>
      <c r="J18" s="127"/>
      <c r="K18" s="127"/>
      <c r="L18" s="127" t="s">
        <v>101</v>
      </c>
      <c r="M18" s="127"/>
      <c r="N18" s="127"/>
      <c r="O18" s="127"/>
      <c r="P18" s="127"/>
      <c r="Q18" s="127" t="s">
        <v>103</v>
      </c>
      <c r="R18" s="127"/>
      <c r="S18" s="127"/>
      <c r="T18" s="127"/>
      <c r="U18" s="127"/>
      <c r="V18" s="127" t="s">
        <v>104</v>
      </c>
      <c r="W18" s="127"/>
      <c r="X18" s="127"/>
      <c r="Y18" s="127"/>
      <c r="Z18" s="127"/>
      <c r="AA18" s="134" t="s">
        <v>106</v>
      </c>
      <c r="AB18" s="134"/>
      <c r="AC18" s="134"/>
      <c r="AD18" s="134"/>
      <c r="AE18" s="134"/>
      <c r="AF18" s="134" t="s">
        <v>107</v>
      </c>
      <c r="AG18" s="134"/>
      <c r="AH18" s="134"/>
      <c r="AI18" s="134"/>
      <c r="AJ18" s="134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27"/>
      <c r="G19" s="127" t="s">
        <v>44</v>
      </c>
      <c r="H19" s="127"/>
      <c r="I19" s="127"/>
      <c r="J19" s="127"/>
      <c r="K19" s="127"/>
      <c r="L19" s="127" t="s">
        <v>115</v>
      </c>
      <c r="M19" s="127"/>
      <c r="N19" s="127"/>
      <c r="O19" s="127"/>
      <c r="P19" s="127"/>
      <c r="Q19" s="127" t="s">
        <v>44</v>
      </c>
      <c r="R19" s="127"/>
      <c r="S19" s="127"/>
      <c r="T19" s="127"/>
      <c r="U19" s="127"/>
      <c r="V19" s="127" t="s">
        <v>45</v>
      </c>
      <c r="W19" s="127"/>
      <c r="X19" s="127"/>
      <c r="Y19" s="127"/>
      <c r="Z19" s="127"/>
      <c r="AA19" s="134" t="s">
        <v>44</v>
      </c>
      <c r="AB19" s="134"/>
      <c r="AC19" s="134"/>
      <c r="AD19" s="134"/>
      <c r="AE19" s="134"/>
      <c r="AF19" s="127" t="s">
        <v>45</v>
      </c>
      <c r="AG19" s="127"/>
      <c r="AH19" s="127"/>
      <c r="AI19" s="127"/>
      <c r="AJ19" s="127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27"/>
      <c r="G20" s="89" t="s">
        <v>39</v>
      </c>
      <c r="H20" s="89" t="s">
        <v>32</v>
      </c>
      <c r="I20" s="89" t="s">
        <v>17</v>
      </c>
      <c r="J20" s="88" t="s">
        <v>1</v>
      </c>
      <c r="K20" s="88" t="s">
        <v>2</v>
      </c>
      <c r="L20" s="89" t="s">
        <v>39</v>
      </c>
      <c r="M20" s="89" t="s">
        <v>32</v>
      </c>
      <c r="N20" s="89" t="s">
        <v>17</v>
      </c>
      <c r="O20" s="88" t="s">
        <v>1</v>
      </c>
      <c r="P20" s="88" t="s">
        <v>2</v>
      </c>
      <c r="Q20" s="89" t="s">
        <v>39</v>
      </c>
      <c r="R20" s="89" t="s">
        <v>32</v>
      </c>
      <c r="S20" s="89" t="s">
        <v>17</v>
      </c>
      <c r="T20" s="88" t="s">
        <v>1</v>
      </c>
      <c r="U20" s="88" t="s">
        <v>2</v>
      </c>
      <c r="V20" s="89" t="s">
        <v>39</v>
      </c>
      <c r="W20" s="89" t="s">
        <v>32</v>
      </c>
      <c r="X20" s="89" t="s">
        <v>17</v>
      </c>
      <c r="Y20" s="88" t="s">
        <v>1</v>
      </c>
      <c r="Z20" s="88" t="s">
        <v>2</v>
      </c>
      <c r="AA20" s="89" t="s">
        <v>39</v>
      </c>
      <c r="AB20" s="89" t="s">
        <v>32</v>
      </c>
      <c r="AC20" s="89" t="s">
        <v>17</v>
      </c>
      <c r="AD20" s="88" t="s">
        <v>1</v>
      </c>
      <c r="AE20" s="88" t="s">
        <v>2</v>
      </c>
      <c r="AF20" s="89" t="s">
        <v>39</v>
      </c>
      <c r="AG20" s="89" t="s">
        <v>32</v>
      </c>
      <c r="AH20" s="89" t="s">
        <v>17</v>
      </c>
      <c r="AI20" s="88" t="s">
        <v>1</v>
      </c>
      <c r="AJ20" s="88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4">
        <v>1</v>
      </c>
      <c r="B21" s="80"/>
      <c r="C21" s="80"/>
      <c r="D21" s="88"/>
      <c r="E21" s="88" t="s">
        <v>60</v>
      </c>
      <c r="F21" s="81"/>
      <c r="G21" s="61">
        <f>'CSE-4201'!C17</f>
        <v>31</v>
      </c>
      <c r="H21" s="61">
        <f>'CSE-4201'!H17</f>
        <v>35.5</v>
      </c>
      <c r="I21" s="90">
        <f>(G21+H21)</f>
        <v>66.5</v>
      </c>
      <c r="J21" s="61" t="str">
        <f>IF(I21&gt;=80,"A+",IF(I21&gt;=75,"A",IF(I21&gt;=70,"A-",IF(I21&gt;=65,"B+",IF(I21&gt;=60,"B",IF(I21&gt;=55,"B-",IF(I21&gt;=50,"C+",IF(I21&gt;=45,"C",IF(I21&gt;=40,"D","F")))))))))</f>
        <v>B+</v>
      </c>
      <c r="K21" s="61" t="str">
        <f>IF(L21&gt;=80,"4.00",IF(I21&gt;=75,"3.75",IF(I21&gt;=70,"3.50",IF(I21&gt;=65,"3.25",IF(I21&gt;=60,"3.00",IF(I21&gt;=55,"2.75",IF(I21&gt;=50,"2.50",IF(I21&gt;=45,"2.25",IF(I21&gt;=40,"2.00","0")))))))))</f>
        <v>3.25</v>
      </c>
      <c r="L21" s="61">
        <f>'CSE-4202'!C17</f>
        <v>26</v>
      </c>
      <c r="M21" s="61">
        <f>'CSE-4202'!D17</f>
        <v>34</v>
      </c>
      <c r="N21" s="90">
        <f>(L21+M21)</f>
        <v>60</v>
      </c>
      <c r="O21" s="61" t="str">
        <f>IF(N21&gt;=80,"A+",IF(N21&gt;=75,"A",IF(N21&gt;=70,"A-",IF(N21&gt;=65,"B+",IF(N21&gt;=60,"B",IF(N21&gt;=55,"B-",IF(N21&gt;=50,"C+",IF(N21&gt;=45,"C",IF(N21&gt;=40,"D","F")))))))))</f>
        <v>B</v>
      </c>
      <c r="P21" s="61" t="str">
        <f>IF(N21&gt;=80,"4.00",IF(N21&gt;=75,"3.75",IF(N21&gt;=70,"3.50",IF(N21&gt;=65,"3.25",IF(N21&gt;=60,"3.00",IF(N21&gt;=55,"2.75",IF(N21&gt;=50,"2.50",IF(N21&gt;=45,"2.25",IF(N21&gt;=40,"2.00","0")))))))))</f>
        <v>3.00</v>
      </c>
      <c r="Q21" s="61">
        <f>'CSE-4213'!C17</f>
        <v>26.5</v>
      </c>
      <c r="R21" s="61">
        <f>'CSE-4213'!H17</f>
        <v>35.5</v>
      </c>
      <c r="S21" s="90">
        <f>(Q21+R21)</f>
        <v>62</v>
      </c>
      <c r="T21" s="61" t="str">
        <f>IF(S21&gt;=80,"A+",IF(S21&gt;=75,"A",IF(S21&gt;=70,"A-",IF(S21&gt;=65,"B+",IF(S21&gt;=60,"B",IF(S21&gt;=55,"B-",IF(S21&gt;=50,"C+",IF(S21&gt;=45,"C",IF(S21&gt;=40,"D","F")))))))))</f>
        <v>B</v>
      </c>
      <c r="U21" s="61" t="str">
        <f>IF(S21&gt;=80,"4.00",IF(S21&gt;=75,"3.75",IF(S21&gt;=70,"3.50",IF(S21&gt;=65,"3.25",IF(S21&gt;=60,"3.00",IF(S21&gt;=55,"2.75",IF(S21&gt;=50,"2.50",IF(S21&gt;=45,"2.25",IF(S21&gt;=40,"2.00","0")))))))))</f>
        <v>3.00</v>
      </c>
      <c r="V21" s="61">
        <f>'CSE-4214'!C17</f>
        <v>31</v>
      </c>
      <c r="W21" s="61">
        <f>'CSE-4214'!D17</f>
        <v>38.5</v>
      </c>
      <c r="X21" s="90">
        <f>(V21+W21)</f>
        <v>69.5</v>
      </c>
      <c r="Y21" s="61" t="str">
        <f>IF(X21&gt;=80,"A+",IF(X21&gt;=75,"A",IF(X21&gt;=70,"A-",IF(X21&gt;=65,"B+",IF(X21&gt;=60,"B",IF(X21&gt;=55,"B-",IF(X21&gt;=50,"C+",IF(X21&gt;=45,"C",IF(X21&gt;=40,"D","F")))))))))</f>
        <v>B+</v>
      </c>
      <c r="Z21" s="61" t="str">
        <f>IF(X21&gt;=80,"4.00",IF(X21&gt;=75,"3.75",IF(X21&gt;=70,"3.50",IF(X21&gt;=65,"3.25",IF(X21&gt;=60,"3.00",IF(X21&gt;=55,"2.75",IF(X21&gt;=50,"2.50",IF(X21&gt;=45,"2.25",IF(X21&gt;=40,"2.00","0")))))))))</f>
        <v>3.25</v>
      </c>
      <c r="AA21" s="61">
        <f>'CSE-4225'!C17</f>
        <v>27</v>
      </c>
      <c r="AB21" s="61">
        <f>'CSE-4225'!H17</f>
        <v>38.5</v>
      </c>
      <c r="AC21" s="90">
        <f>(AA21+AB21)</f>
        <v>65.5</v>
      </c>
      <c r="AD21" s="61" t="str">
        <f>IF(AC21&gt;=80,"A+",IF(AC21&gt;=75,"A",IF(AC21&gt;=70,"A-",IF(AC21&gt;=65,"B+",IF(AC21&gt;=60,"B",IF(AC21&gt;=55,"B-",IF(AC21&gt;=50,"C+",IF(AC21&gt;=45,"C",IF(AC21&gt;=40,"D","F")))))))))</f>
        <v>B+</v>
      </c>
      <c r="AE21" s="61" t="str">
        <f>IF(AC21&gt;=80,"4.00",IF(AC21&gt;=75,"3.75",IF(AC21&gt;=70,"3.50",IF(AC21&gt;=65,"3.25",IF(AC21&gt;=60,"3.00",IF(AC21&gt;=55,"2.75",IF(AC21&gt;=50,"2.50",IF(AC21&gt;=45,"2.25",IF(AC21&gt;=40,"2.00","0")))))))))</f>
        <v>3.25</v>
      </c>
      <c r="AF21" s="61">
        <f>'CSE-4226'!C17</f>
        <v>32</v>
      </c>
      <c r="AG21" s="61">
        <f>'CSE-4226'!D17</f>
        <v>35</v>
      </c>
      <c r="AH21" s="90">
        <f>(AF21+AG21)</f>
        <v>67</v>
      </c>
      <c r="AI21" s="61" t="str">
        <f>IF(AH21&gt;=80,"A+",IF(AH21&gt;=75,"A",IF(AH21&gt;=70,"A-",IF(AH21&gt;=65,"B+",IF(AH21&gt;=60,"B",IF(AH21&gt;=55,"B-",IF(AH21&gt;=50,"C+",IF(AH21&gt;=45,"C",IF(AH21&gt;=40,"D","F")))))))))</f>
        <v>B+</v>
      </c>
      <c r="AJ21" s="61" t="str">
        <f>IF(AH21&gt;=80,"4.00",IF(AH21&gt;=75,"3.75",IF(AH21&gt;=70,"3.50",IF(AH21&gt;=65,"3.25",IF(AH21&gt;=60,"3.00",IF(AH21&gt;=55,"2.75",IF(AH21&gt;=50,"2.50",IF(AH21&gt;=45,"2.25",IF(AH21&gt;=40,"2.00","0")))))))))</f>
        <v>3.25</v>
      </c>
      <c r="AK21" s="62">
        <v>18</v>
      </c>
      <c r="AL21" s="62">
        <v>18</v>
      </c>
      <c r="AM21" s="90">
        <f>K21*3+P21*6+U21*3+Z21*1.5+AE21*3+AJ21*1.5</f>
        <v>56.25</v>
      </c>
      <c r="AN21" s="90">
        <f>AM21/18</f>
        <v>3.125</v>
      </c>
      <c r="AO21" s="90">
        <f>AN21</f>
        <v>3.125</v>
      </c>
      <c r="AP21" s="63" t="s">
        <v>127</v>
      </c>
      <c r="AQ21" s="88" t="str">
        <f>E21</f>
        <v>CSE 026/8</v>
      </c>
      <c r="AR21" s="104"/>
      <c r="AS21" s="8"/>
    </row>
    <row r="22" spans="1:45" ht="51" customHeight="1">
      <c r="A22" s="88">
        <v>2</v>
      </c>
      <c r="B22" s="80"/>
      <c r="C22" s="80"/>
      <c r="D22" s="88"/>
      <c r="E22" s="88" t="s">
        <v>61</v>
      </c>
      <c r="F22" s="81"/>
      <c r="G22" s="61">
        <f>'CSE-4201'!C18</f>
        <v>34.5</v>
      </c>
      <c r="H22" s="61">
        <f>'CSE-4201'!H18</f>
        <v>38.5</v>
      </c>
      <c r="I22" s="90">
        <f t="shared" ref="I22:I38" si="0">(G22+H22)</f>
        <v>73</v>
      </c>
      <c r="J22" s="61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61" t="str">
        <f t="shared" ref="K22:K38" si="2">IF(I22&gt;=80,"4.00",IF(I22&gt;=75,"3.75",IF(I22&gt;=70,"3.50",IF(I22&gt;=65,"3.25",IF(I22&gt;=60,"3.00",IF(I22&gt;=55,"2.75",IF(I22&gt;=50,"2.50",IF(I22&gt;=45,"2.25",IF(I22&gt;=40,"2.00","0")))))))))</f>
        <v>3.50</v>
      </c>
      <c r="L22" s="61">
        <f>'CSE-4202'!C18</f>
        <v>35.5</v>
      </c>
      <c r="M22" s="61">
        <f>'CSE-4202'!D18</f>
        <v>42</v>
      </c>
      <c r="N22" s="90">
        <f t="shared" ref="N22:N38" si="3">(L22+M22)</f>
        <v>77.5</v>
      </c>
      <c r="O22" s="61" t="str">
        <f t="shared" ref="O22:O39" si="4">IF(N22&gt;=80,"A+",IF(N22&gt;=75,"A",IF(N22&gt;=70,"A-",IF(N22&gt;=65,"B+",IF(N22&gt;=60,"B",IF(N22&gt;=55,"B-",IF(N22&gt;=50,"C+",IF(N22&gt;=45,"C",IF(N22&gt;=40,"D","F")))))))))</f>
        <v>A</v>
      </c>
      <c r="P22" s="61" t="str">
        <f t="shared" ref="P22:P39" si="5">IF(N22&gt;=80,"4.00",IF(N22&gt;=75,"3.75",IF(N22&gt;=70,"3.50",IF(N22&gt;=65,"3.25",IF(N22&gt;=60,"3.00",IF(N22&gt;=55,"2.75",IF(N22&gt;=50,"2.50",IF(N22&gt;=45,"2.25",IF(N22&gt;=40,"2.00","0")))))))))</f>
        <v>3.75</v>
      </c>
      <c r="Q22" s="61">
        <f>'CSE-4213'!C18</f>
        <v>33.75</v>
      </c>
      <c r="R22" s="61">
        <f>'CSE-4213'!H18</f>
        <v>42</v>
      </c>
      <c r="S22" s="90">
        <f t="shared" ref="S22:S38" si="6">(Q22+R22)</f>
        <v>75.75</v>
      </c>
      <c r="T22" s="61" t="str">
        <f t="shared" ref="T22:T39" si="7">IF(S22&gt;=80,"A+",IF(S22&gt;=75,"A",IF(S22&gt;=70,"A-",IF(S22&gt;=65,"B+",IF(S22&gt;=60,"B",IF(S22&gt;=55,"B-",IF(S22&gt;=50,"C+",IF(S22&gt;=45,"C",IF(S22&gt;=40,"D","F")))))))))</f>
        <v>A</v>
      </c>
      <c r="U22" s="61" t="str">
        <f t="shared" ref="U22:U38" si="8">IF(S22&gt;=80,"4.00",IF(S22&gt;=75,"3.75",IF(S22&gt;=70,"3.50",IF(S22&gt;=65,"3.25",IF(S22&gt;=60,"3.00",IF(S22&gt;=55,"2.75",IF(S22&gt;=50,"2.50",IF(S22&gt;=45,"2.25",IF(S22&gt;=40,"2.00","0")))))))))</f>
        <v>3.75</v>
      </c>
      <c r="V22" s="61">
        <f>'CSE-4214'!C18</f>
        <v>35</v>
      </c>
      <c r="W22" s="61">
        <f>'CSE-4214'!D18</f>
        <v>45</v>
      </c>
      <c r="X22" s="90">
        <f t="shared" ref="X22:X38" si="9">(V22+W22)</f>
        <v>80</v>
      </c>
      <c r="Y22" s="61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61" t="str">
        <f t="shared" ref="Z22:Z38" si="11">IF(X22&gt;=80,"4.00",IF(X22&gt;=75,"3.75",IF(X22&gt;=70,"3.50",IF(X22&gt;=65,"3.25",IF(X22&gt;=60,"3.00",IF(X22&gt;=55,"2.75",IF(X22&gt;=50,"2.50",IF(X22&gt;=45,"2.25",IF(X22&gt;=40,"2.00","0")))))))))</f>
        <v>4.00</v>
      </c>
      <c r="AA22" s="61">
        <f>'CSE-4225'!C18</f>
        <v>28.5</v>
      </c>
      <c r="AB22" s="61">
        <f>'CSE-4225'!H18</f>
        <v>37.5</v>
      </c>
      <c r="AC22" s="90">
        <f t="shared" ref="AC22:AC38" si="12">(AA22+AB22)</f>
        <v>66</v>
      </c>
      <c r="AD22" s="61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61" t="str">
        <f t="shared" ref="AE22:AE38" si="14">IF(AC22&gt;=80,"4.00",IF(AC22&gt;=75,"3.75",IF(AC22&gt;=70,"3.50",IF(AC22&gt;=65,"3.25",IF(AC22&gt;=60,"3.00",IF(AC22&gt;=55,"2.75",IF(AC22&gt;=50,"2.50",IF(AC22&gt;=45,"2.25",IF(AC22&gt;=40,"2.00","0")))))))))</f>
        <v>3.25</v>
      </c>
      <c r="AF22" s="61">
        <f>'CSE-4226'!C18</f>
        <v>32</v>
      </c>
      <c r="AG22" s="61">
        <f>'CSE-4226'!D18</f>
        <v>36</v>
      </c>
      <c r="AH22" s="90">
        <f t="shared" ref="AH22:AH38" si="15">(AF22+AG22)</f>
        <v>68</v>
      </c>
      <c r="AI22" s="61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61" t="str">
        <f>IF(AH22&gt;=80,"4.00",IF(AH22&gt;=75,"3.75",IF(AH22&gt;=70,"3.50",IF(AH22&gt;=65,"3.25",IF(AH22&gt;=60,"3.00",IF(AH22&gt;=55,"2.75",IF(AH22&gt;=50,"2.50",IF(AH22&gt;=45,"2.25",IF(AH22&gt;=40,"2.00","0")))))))))</f>
        <v>3.25</v>
      </c>
      <c r="AK22" s="62">
        <v>18</v>
      </c>
      <c r="AL22" s="62">
        <v>18</v>
      </c>
      <c r="AM22" s="90">
        <f t="shared" ref="AM22:AM38" si="17">K22*3+P22*6+U22*3+Z22*1.5+AE22*3+AJ22*1.5</f>
        <v>64.875</v>
      </c>
      <c r="AN22" s="90">
        <f>AM22/18</f>
        <v>3.6041666666666665</v>
      </c>
      <c r="AO22" s="90">
        <f t="shared" ref="AO22:AO38" si="18">AN22</f>
        <v>3.6041666666666665</v>
      </c>
      <c r="AP22" s="63" t="s">
        <v>127</v>
      </c>
      <c r="AQ22" s="108" t="str">
        <f t="shared" ref="AQ22:AQ38" si="19">E22</f>
        <v>CSE 027/8</v>
      </c>
      <c r="AR22" s="104"/>
      <c r="AS22" s="8"/>
    </row>
    <row r="23" spans="1:45" ht="51" customHeight="1">
      <c r="A23" s="44">
        <v>3</v>
      </c>
      <c r="B23" s="80"/>
      <c r="C23" s="80"/>
      <c r="D23" s="88"/>
      <c r="E23" s="88" t="s">
        <v>62</v>
      </c>
      <c r="F23" s="81"/>
      <c r="G23" s="61">
        <f>'CSE-4201'!C19</f>
        <v>34.5</v>
      </c>
      <c r="H23" s="61">
        <f>'CSE-4201'!H19</f>
        <v>40</v>
      </c>
      <c r="I23" s="90">
        <f t="shared" si="0"/>
        <v>74.5</v>
      </c>
      <c r="J23" s="61" t="str">
        <f t="shared" si="1"/>
        <v>A-</v>
      </c>
      <c r="K23" s="61" t="str">
        <f t="shared" si="2"/>
        <v>3.50</v>
      </c>
      <c r="L23" s="61">
        <f>'CSE-4202'!C19</f>
        <v>38</v>
      </c>
      <c r="M23" s="61">
        <f>'CSE-4202'!D19</f>
        <v>37</v>
      </c>
      <c r="N23" s="90">
        <f t="shared" si="3"/>
        <v>75</v>
      </c>
      <c r="O23" s="61" t="str">
        <f t="shared" si="4"/>
        <v>A</v>
      </c>
      <c r="P23" s="61" t="str">
        <f t="shared" si="5"/>
        <v>3.75</v>
      </c>
      <c r="Q23" s="61">
        <f>'CSE-4213'!C19</f>
        <v>33.25</v>
      </c>
      <c r="R23" s="61">
        <f>'CSE-4213'!H19</f>
        <v>38.5</v>
      </c>
      <c r="S23" s="90">
        <f t="shared" si="6"/>
        <v>71.75</v>
      </c>
      <c r="T23" s="61" t="str">
        <f t="shared" si="7"/>
        <v>A-</v>
      </c>
      <c r="U23" s="61" t="str">
        <f t="shared" si="8"/>
        <v>3.50</v>
      </c>
      <c r="V23" s="61">
        <f>'CSE-4214'!C19</f>
        <v>33.5</v>
      </c>
      <c r="W23" s="61">
        <f>'CSE-4214'!D19</f>
        <v>42.5</v>
      </c>
      <c r="X23" s="90">
        <f t="shared" si="9"/>
        <v>76</v>
      </c>
      <c r="Y23" s="61" t="str">
        <f t="shared" si="10"/>
        <v>A</v>
      </c>
      <c r="Z23" s="61" t="str">
        <f t="shared" si="11"/>
        <v>3.75</v>
      </c>
      <c r="AA23" s="61">
        <f>'CSE-4225'!C19</f>
        <v>28</v>
      </c>
      <c r="AB23" s="61">
        <f>'CSE-4225'!H19</f>
        <v>34.5</v>
      </c>
      <c r="AC23" s="90">
        <f t="shared" si="12"/>
        <v>62.5</v>
      </c>
      <c r="AD23" s="61" t="str">
        <f t="shared" si="13"/>
        <v>B</v>
      </c>
      <c r="AE23" s="61" t="str">
        <f t="shared" si="14"/>
        <v>3.00</v>
      </c>
      <c r="AF23" s="61">
        <f>'CSE-4226'!C19</f>
        <v>32.5</v>
      </c>
      <c r="AG23" s="61">
        <f>'CSE-4226'!D19</f>
        <v>40</v>
      </c>
      <c r="AH23" s="90">
        <f t="shared" si="15"/>
        <v>72.5</v>
      </c>
      <c r="AI23" s="61" t="str">
        <f t="shared" si="16"/>
        <v>A-</v>
      </c>
      <c r="AJ23" s="61" t="str">
        <f t="shared" ref="AJ22:AJ38" si="20">IF(AH23&gt;=80,"4.00",IF(AH23&gt;=75,"3.75",IF(AH23&gt;=70,"3.50",IF(AH23&gt;=65,"3.25",IF(AH23&gt;=60,"3.00",IF(AH23&gt;=55,"2.75",IF(AH23&gt;=50,"2.50",IF(AH23&gt;=45,"2.25",IF(AH23&gt;=40,"2.00","0")))))))))</f>
        <v>3.50</v>
      </c>
      <c r="AK23" s="62">
        <v>18</v>
      </c>
      <c r="AL23" s="62">
        <v>18</v>
      </c>
      <c r="AM23" s="90">
        <f t="shared" si="17"/>
        <v>63.375</v>
      </c>
      <c r="AN23" s="90">
        <f t="shared" ref="AN23:AN38" si="21">AM23/18</f>
        <v>3.5208333333333335</v>
      </c>
      <c r="AO23" s="90">
        <f t="shared" si="18"/>
        <v>3.5208333333333335</v>
      </c>
      <c r="AP23" s="63" t="s">
        <v>127</v>
      </c>
      <c r="AQ23" s="108" t="str">
        <f t="shared" si="19"/>
        <v>CSE 028/8</v>
      </c>
      <c r="AR23" s="104"/>
      <c r="AS23" s="8"/>
    </row>
    <row r="24" spans="1:45" ht="51" customHeight="1">
      <c r="A24" s="88">
        <v>4</v>
      </c>
      <c r="B24" s="80"/>
      <c r="C24" s="80"/>
      <c r="D24" s="88"/>
      <c r="E24" s="88" t="s">
        <v>63</v>
      </c>
      <c r="F24" s="81"/>
      <c r="G24" s="61">
        <f>'CSE-4201'!C20</f>
        <v>33</v>
      </c>
      <c r="H24" s="61">
        <f>'CSE-4201'!H20</f>
        <v>33.5</v>
      </c>
      <c r="I24" s="90">
        <f t="shared" si="0"/>
        <v>66.5</v>
      </c>
      <c r="J24" s="61" t="str">
        <f t="shared" si="1"/>
        <v>B+</v>
      </c>
      <c r="K24" s="61" t="str">
        <f t="shared" si="2"/>
        <v>3.25</v>
      </c>
      <c r="L24" s="61">
        <f>'CSE-4202'!C20</f>
        <v>34</v>
      </c>
      <c r="M24" s="61">
        <f>'CSE-4202'!D20</f>
        <v>31</v>
      </c>
      <c r="N24" s="90">
        <f t="shared" si="3"/>
        <v>65</v>
      </c>
      <c r="O24" s="61" t="str">
        <f t="shared" si="4"/>
        <v>B+</v>
      </c>
      <c r="P24" s="61" t="str">
        <f t="shared" si="5"/>
        <v>3.25</v>
      </c>
      <c r="Q24" s="61">
        <f>'CSE-4213'!C20</f>
        <v>32.5</v>
      </c>
      <c r="R24" s="61">
        <f>'CSE-4213'!H20</f>
        <v>35.5</v>
      </c>
      <c r="S24" s="90">
        <f t="shared" si="6"/>
        <v>68</v>
      </c>
      <c r="T24" s="61" t="str">
        <f t="shared" si="7"/>
        <v>B+</v>
      </c>
      <c r="U24" s="61" t="str">
        <f t="shared" si="8"/>
        <v>3.25</v>
      </c>
      <c r="V24" s="61">
        <f>'CSE-4214'!C20</f>
        <v>33</v>
      </c>
      <c r="W24" s="61">
        <f>'CSE-4214'!D20</f>
        <v>37</v>
      </c>
      <c r="X24" s="90">
        <f t="shared" si="9"/>
        <v>70</v>
      </c>
      <c r="Y24" s="61" t="str">
        <f t="shared" si="10"/>
        <v>A-</v>
      </c>
      <c r="Z24" s="61" t="str">
        <f t="shared" si="11"/>
        <v>3.50</v>
      </c>
      <c r="AA24" s="61">
        <f>'CSE-4225'!C20</f>
        <v>28</v>
      </c>
      <c r="AB24" s="61">
        <f>'CSE-4225'!H20</f>
        <v>34.5</v>
      </c>
      <c r="AC24" s="90">
        <f t="shared" si="12"/>
        <v>62.5</v>
      </c>
      <c r="AD24" s="61" t="str">
        <f t="shared" si="13"/>
        <v>B</v>
      </c>
      <c r="AE24" s="61" t="str">
        <f t="shared" si="14"/>
        <v>3.00</v>
      </c>
      <c r="AF24" s="61">
        <f>'CSE-4226'!C20</f>
        <v>32.5</v>
      </c>
      <c r="AG24" s="61">
        <f>'CSE-4226'!D20</f>
        <v>36</v>
      </c>
      <c r="AH24" s="90">
        <f t="shared" si="15"/>
        <v>68.5</v>
      </c>
      <c r="AI24" s="61" t="str">
        <f t="shared" si="16"/>
        <v>B+</v>
      </c>
      <c r="AJ24" s="61" t="str">
        <f t="shared" si="20"/>
        <v>3.25</v>
      </c>
      <c r="AK24" s="62">
        <v>18</v>
      </c>
      <c r="AL24" s="62">
        <v>18</v>
      </c>
      <c r="AM24" s="90">
        <f t="shared" si="17"/>
        <v>58.125</v>
      </c>
      <c r="AN24" s="90">
        <f t="shared" si="21"/>
        <v>3.2291666666666665</v>
      </c>
      <c r="AO24" s="90">
        <f t="shared" si="18"/>
        <v>3.2291666666666665</v>
      </c>
      <c r="AP24" s="63" t="s">
        <v>127</v>
      </c>
      <c r="AQ24" s="108" t="str">
        <f t="shared" si="19"/>
        <v>CSE 029/8</v>
      </c>
      <c r="AR24" s="104"/>
      <c r="AS24" s="8"/>
    </row>
    <row r="25" spans="1:45" ht="51" customHeight="1">
      <c r="A25" s="44">
        <v>5</v>
      </c>
      <c r="B25" s="80"/>
      <c r="C25" s="80"/>
      <c r="D25" s="88"/>
      <c r="E25" s="88" t="s">
        <v>64</v>
      </c>
      <c r="F25" s="81"/>
      <c r="G25" s="61">
        <f>'CSE-4201'!C21</f>
        <v>32</v>
      </c>
      <c r="H25" s="61">
        <f>'CSE-4201'!H21</f>
        <v>29.5</v>
      </c>
      <c r="I25" s="90">
        <f t="shared" si="0"/>
        <v>61.5</v>
      </c>
      <c r="J25" s="61" t="str">
        <f t="shared" si="1"/>
        <v>B</v>
      </c>
      <c r="K25" s="61" t="str">
        <f t="shared" si="2"/>
        <v>3.00</v>
      </c>
      <c r="L25" s="61">
        <f>'CSE-4202'!C21</f>
        <v>31</v>
      </c>
      <c r="M25" s="61">
        <f>'CSE-4202'!D21</f>
        <v>29</v>
      </c>
      <c r="N25" s="90">
        <f t="shared" si="3"/>
        <v>60</v>
      </c>
      <c r="O25" s="61" t="str">
        <f t="shared" si="4"/>
        <v>B</v>
      </c>
      <c r="P25" s="61" t="str">
        <f t="shared" si="5"/>
        <v>3.00</v>
      </c>
      <c r="Q25" s="61">
        <f>'CSE-4213'!C21</f>
        <v>31.25</v>
      </c>
      <c r="R25" s="61">
        <f>'CSE-4213'!H21</f>
        <v>34</v>
      </c>
      <c r="S25" s="90">
        <f t="shared" si="6"/>
        <v>65.25</v>
      </c>
      <c r="T25" s="61" t="str">
        <f t="shared" si="7"/>
        <v>B+</v>
      </c>
      <c r="U25" s="61" t="str">
        <f t="shared" si="8"/>
        <v>3.25</v>
      </c>
      <c r="V25" s="61">
        <f>'CSE-4214'!C21</f>
        <v>32.25</v>
      </c>
      <c r="W25" s="61">
        <f>'CSE-4214'!D21</f>
        <v>40</v>
      </c>
      <c r="X25" s="90">
        <f t="shared" si="9"/>
        <v>72.25</v>
      </c>
      <c r="Y25" s="61" t="str">
        <f t="shared" si="10"/>
        <v>A-</v>
      </c>
      <c r="Z25" s="61" t="str">
        <f t="shared" si="11"/>
        <v>3.50</v>
      </c>
      <c r="AA25" s="61">
        <f>'CSE-4225'!C21</f>
        <v>29.5</v>
      </c>
      <c r="AB25" s="61">
        <f>'CSE-4225'!H21</f>
        <v>44.5</v>
      </c>
      <c r="AC25" s="90">
        <f t="shared" si="12"/>
        <v>74</v>
      </c>
      <c r="AD25" s="61" t="str">
        <f t="shared" si="13"/>
        <v>A-</v>
      </c>
      <c r="AE25" s="61" t="str">
        <f t="shared" si="14"/>
        <v>3.50</v>
      </c>
      <c r="AF25" s="61">
        <f>'CSE-4226'!C21</f>
        <v>35</v>
      </c>
      <c r="AG25" s="61">
        <f>'CSE-4226'!D21</f>
        <v>37.5</v>
      </c>
      <c r="AH25" s="90">
        <f t="shared" si="15"/>
        <v>72.5</v>
      </c>
      <c r="AI25" s="61" t="str">
        <f t="shared" si="16"/>
        <v>A-</v>
      </c>
      <c r="AJ25" s="61" t="str">
        <f t="shared" si="20"/>
        <v>3.50</v>
      </c>
      <c r="AK25" s="62">
        <v>18</v>
      </c>
      <c r="AL25" s="62">
        <v>18</v>
      </c>
      <c r="AM25" s="90">
        <f t="shared" si="17"/>
        <v>57.75</v>
      </c>
      <c r="AN25" s="90">
        <f t="shared" si="21"/>
        <v>3.2083333333333335</v>
      </c>
      <c r="AO25" s="90">
        <f t="shared" si="18"/>
        <v>3.2083333333333335</v>
      </c>
      <c r="AP25" s="63" t="s">
        <v>127</v>
      </c>
      <c r="AQ25" s="108" t="str">
        <f t="shared" si="19"/>
        <v>CSE 030/8</v>
      </c>
      <c r="AR25" s="104"/>
      <c r="AS25" s="8"/>
    </row>
    <row r="26" spans="1:45" ht="51" customHeight="1">
      <c r="A26" s="88">
        <v>6</v>
      </c>
      <c r="B26" s="80"/>
      <c r="C26" s="80"/>
      <c r="D26" s="88"/>
      <c r="E26" s="88" t="s">
        <v>65</v>
      </c>
      <c r="F26" s="81"/>
      <c r="G26" s="61">
        <f>'CSE-4201'!C22</f>
        <v>36</v>
      </c>
      <c r="H26" s="61">
        <f>'CSE-4201'!H22</f>
        <v>48</v>
      </c>
      <c r="I26" s="90">
        <f t="shared" si="0"/>
        <v>84</v>
      </c>
      <c r="J26" s="61" t="str">
        <f t="shared" si="1"/>
        <v>A+</v>
      </c>
      <c r="K26" s="61" t="str">
        <f t="shared" si="2"/>
        <v>4.00</v>
      </c>
      <c r="L26" s="61">
        <f>'CSE-4202'!C22</f>
        <v>33</v>
      </c>
      <c r="M26" s="61">
        <f>'CSE-4202'!D22</f>
        <v>44</v>
      </c>
      <c r="N26" s="90">
        <f t="shared" si="3"/>
        <v>77</v>
      </c>
      <c r="O26" s="61" t="str">
        <f t="shared" si="4"/>
        <v>A</v>
      </c>
      <c r="P26" s="61" t="str">
        <f t="shared" si="5"/>
        <v>3.75</v>
      </c>
      <c r="Q26" s="61">
        <f>'CSE-4213'!C22</f>
        <v>35.75</v>
      </c>
      <c r="R26" s="61">
        <f>'CSE-4213'!H22</f>
        <v>49</v>
      </c>
      <c r="S26" s="90">
        <f t="shared" si="6"/>
        <v>84.75</v>
      </c>
      <c r="T26" s="61" t="str">
        <f t="shared" si="7"/>
        <v>A+</v>
      </c>
      <c r="U26" s="61" t="str">
        <f t="shared" si="8"/>
        <v>4.00</v>
      </c>
      <c r="V26" s="61">
        <f>'CSE-4214'!C22</f>
        <v>35.75</v>
      </c>
      <c r="W26" s="61">
        <f>'CSE-4214'!D22</f>
        <v>46</v>
      </c>
      <c r="X26" s="90">
        <f t="shared" si="9"/>
        <v>81.75</v>
      </c>
      <c r="Y26" s="61" t="str">
        <f t="shared" si="10"/>
        <v>A+</v>
      </c>
      <c r="Z26" s="61" t="str">
        <f t="shared" si="11"/>
        <v>4.00</v>
      </c>
      <c r="AA26" s="61">
        <f>'CSE-4225'!C22</f>
        <v>34.5</v>
      </c>
      <c r="AB26" s="61">
        <f>'CSE-4225'!H22</f>
        <v>45.5</v>
      </c>
      <c r="AC26" s="90">
        <f t="shared" si="12"/>
        <v>80</v>
      </c>
      <c r="AD26" s="61" t="str">
        <f t="shared" si="13"/>
        <v>A+</v>
      </c>
      <c r="AE26" s="61" t="str">
        <f t="shared" si="14"/>
        <v>4.00</v>
      </c>
      <c r="AF26" s="61">
        <f>'CSE-4226'!C22</f>
        <v>35</v>
      </c>
      <c r="AG26" s="61">
        <f>'CSE-4226'!D22</f>
        <v>40.5</v>
      </c>
      <c r="AH26" s="90">
        <f t="shared" si="15"/>
        <v>75.5</v>
      </c>
      <c r="AI26" s="61" t="str">
        <f t="shared" si="16"/>
        <v>A</v>
      </c>
      <c r="AJ26" s="61" t="str">
        <f t="shared" si="20"/>
        <v>3.75</v>
      </c>
      <c r="AK26" s="62">
        <v>18</v>
      </c>
      <c r="AL26" s="62">
        <v>18</v>
      </c>
      <c r="AM26" s="90">
        <f t="shared" si="17"/>
        <v>70.125</v>
      </c>
      <c r="AN26" s="90">
        <f t="shared" si="21"/>
        <v>3.8958333333333335</v>
      </c>
      <c r="AO26" s="90">
        <f t="shared" si="18"/>
        <v>3.8958333333333335</v>
      </c>
      <c r="AP26" s="63" t="s">
        <v>127</v>
      </c>
      <c r="AQ26" s="108" t="str">
        <f t="shared" si="19"/>
        <v>CSE 031/8</v>
      </c>
      <c r="AR26" s="104"/>
      <c r="AS26" s="8"/>
    </row>
    <row r="27" spans="1:45" ht="51" customHeight="1">
      <c r="A27" s="44">
        <v>7</v>
      </c>
      <c r="B27" s="80"/>
      <c r="C27" s="80"/>
      <c r="D27" s="88"/>
      <c r="E27" s="88" t="s">
        <v>66</v>
      </c>
      <c r="F27" s="81"/>
      <c r="G27" s="61">
        <f>'CSE-4201'!C23</f>
        <v>32.5</v>
      </c>
      <c r="H27" s="61">
        <f>'CSE-4201'!H23</f>
        <v>38.5</v>
      </c>
      <c r="I27" s="90">
        <f t="shared" si="0"/>
        <v>71</v>
      </c>
      <c r="J27" s="61" t="str">
        <f>IF(I27&gt;=80,"A+",IF(I27&gt;=75,"A",IF(I27&gt;=70,"A-",IF(I27&gt;=65,"B+",IF(I27&gt;=60,"B",IF(I27&gt;=55,"B-",IF(I27&gt;=50,"C+",IF(I27&gt;=45,"C",IF(I27&gt;=40,"D","F")))))))))</f>
        <v>A-</v>
      </c>
      <c r="K27" s="61" t="str">
        <f t="shared" si="2"/>
        <v>3.50</v>
      </c>
      <c r="L27" s="61">
        <f>'CSE-4202'!C23</f>
        <v>33</v>
      </c>
      <c r="M27" s="61">
        <f>'CSE-4202'!D23</f>
        <v>42</v>
      </c>
      <c r="N27" s="90">
        <f t="shared" si="3"/>
        <v>75</v>
      </c>
      <c r="O27" s="61" t="str">
        <f t="shared" si="4"/>
        <v>A</v>
      </c>
      <c r="P27" s="61" t="str">
        <f t="shared" si="5"/>
        <v>3.75</v>
      </c>
      <c r="Q27" s="61">
        <f>'CSE-4213'!C23</f>
        <v>32.25</v>
      </c>
      <c r="R27" s="61">
        <f>'CSE-4213'!H23</f>
        <v>41</v>
      </c>
      <c r="S27" s="90">
        <f t="shared" si="6"/>
        <v>73.25</v>
      </c>
      <c r="T27" s="61" t="str">
        <f t="shared" si="7"/>
        <v>A-</v>
      </c>
      <c r="U27" s="61" t="str">
        <f t="shared" si="8"/>
        <v>3.50</v>
      </c>
      <c r="V27" s="61">
        <f>'CSE-4214'!C23</f>
        <v>32.5</v>
      </c>
      <c r="W27" s="61">
        <f>'CSE-4214'!D23</f>
        <v>43</v>
      </c>
      <c r="X27" s="90">
        <f t="shared" si="9"/>
        <v>75.5</v>
      </c>
      <c r="Y27" s="61" t="str">
        <f t="shared" si="10"/>
        <v>A</v>
      </c>
      <c r="Z27" s="61" t="str">
        <f t="shared" si="11"/>
        <v>3.75</v>
      </c>
      <c r="AA27" s="61">
        <f>'CSE-4225'!C23</f>
        <v>32.5</v>
      </c>
      <c r="AB27" s="61">
        <f>'CSE-4225'!H23</f>
        <v>40.5</v>
      </c>
      <c r="AC27" s="90">
        <f t="shared" si="12"/>
        <v>73</v>
      </c>
      <c r="AD27" s="61" t="str">
        <f t="shared" si="13"/>
        <v>A-</v>
      </c>
      <c r="AE27" s="61" t="str">
        <f t="shared" si="14"/>
        <v>3.50</v>
      </c>
      <c r="AF27" s="61">
        <f>'CSE-4226'!C23</f>
        <v>34.5</v>
      </c>
      <c r="AG27" s="61">
        <f>'CSE-4226'!D23</f>
        <v>39</v>
      </c>
      <c r="AH27" s="90">
        <f t="shared" si="15"/>
        <v>73.5</v>
      </c>
      <c r="AI27" s="61" t="str">
        <f t="shared" si="16"/>
        <v>A-</v>
      </c>
      <c r="AJ27" s="61" t="str">
        <f t="shared" si="20"/>
        <v>3.50</v>
      </c>
      <c r="AK27" s="62">
        <v>18</v>
      </c>
      <c r="AL27" s="62">
        <v>18</v>
      </c>
      <c r="AM27" s="90">
        <f t="shared" si="17"/>
        <v>64.875</v>
      </c>
      <c r="AN27" s="90">
        <f t="shared" si="21"/>
        <v>3.6041666666666665</v>
      </c>
      <c r="AO27" s="90">
        <f t="shared" si="18"/>
        <v>3.6041666666666665</v>
      </c>
      <c r="AP27" s="63" t="s">
        <v>127</v>
      </c>
      <c r="AQ27" s="108" t="str">
        <f t="shared" si="19"/>
        <v>CSE 032/8</v>
      </c>
      <c r="AR27" s="104"/>
      <c r="AS27" s="8"/>
    </row>
    <row r="28" spans="1:45" ht="51" customHeight="1">
      <c r="A28" s="88">
        <v>8</v>
      </c>
      <c r="B28" s="80"/>
      <c r="C28" s="80"/>
      <c r="D28" s="88"/>
      <c r="E28" s="88" t="s">
        <v>67</v>
      </c>
      <c r="F28" s="81"/>
      <c r="G28" s="61">
        <f>'CSE-4201'!C24</f>
        <v>36</v>
      </c>
      <c r="H28" s="61">
        <f>'CSE-4201'!H24</f>
        <v>43</v>
      </c>
      <c r="I28" s="90">
        <f t="shared" si="0"/>
        <v>79</v>
      </c>
      <c r="J28" s="61" t="str">
        <f t="shared" si="1"/>
        <v>A</v>
      </c>
      <c r="K28" s="61" t="str">
        <f t="shared" si="2"/>
        <v>3.75</v>
      </c>
      <c r="L28" s="61">
        <f>'CSE-4202'!C24</f>
        <v>36</v>
      </c>
      <c r="M28" s="61">
        <f>'CSE-4202'!D24</f>
        <v>52</v>
      </c>
      <c r="N28" s="90">
        <f t="shared" si="3"/>
        <v>88</v>
      </c>
      <c r="O28" s="61" t="str">
        <f t="shared" si="4"/>
        <v>A+</v>
      </c>
      <c r="P28" s="61" t="str">
        <f t="shared" si="5"/>
        <v>4.00</v>
      </c>
      <c r="Q28" s="61">
        <f>'CSE-4213'!C24</f>
        <v>33.5</v>
      </c>
      <c r="R28" s="61">
        <f>'CSE-4213'!H24</f>
        <v>46.5</v>
      </c>
      <c r="S28" s="90">
        <f t="shared" si="6"/>
        <v>80</v>
      </c>
      <c r="T28" s="61" t="str">
        <f t="shared" si="7"/>
        <v>A+</v>
      </c>
      <c r="U28" s="61" t="str">
        <f t="shared" si="8"/>
        <v>4.00</v>
      </c>
      <c r="V28" s="61">
        <f>'CSE-4214'!C24</f>
        <v>34.5</v>
      </c>
      <c r="W28" s="61">
        <f>'CSE-4214'!D24</f>
        <v>42.5</v>
      </c>
      <c r="X28" s="90">
        <f t="shared" si="9"/>
        <v>77</v>
      </c>
      <c r="Y28" s="61" t="str">
        <f t="shared" si="10"/>
        <v>A</v>
      </c>
      <c r="Z28" s="61" t="str">
        <f t="shared" si="11"/>
        <v>3.75</v>
      </c>
      <c r="AA28" s="61">
        <f>'CSE-4225'!C24</f>
        <v>31</v>
      </c>
      <c r="AB28" s="61">
        <f>'CSE-4225'!H24</f>
        <v>41</v>
      </c>
      <c r="AC28" s="90">
        <f t="shared" si="12"/>
        <v>72</v>
      </c>
      <c r="AD28" s="61" t="str">
        <f t="shared" si="13"/>
        <v>A-</v>
      </c>
      <c r="AE28" s="61" t="str">
        <f t="shared" si="14"/>
        <v>3.50</v>
      </c>
      <c r="AF28" s="61">
        <f>'CSE-4226'!C24</f>
        <v>34</v>
      </c>
      <c r="AG28" s="61">
        <f>'CSE-4226'!D24</f>
        <v>44</v>
      </c>
      <c r="AH28" s="90">
        <f t="shared" si="15"/>
        <v>78</v>
      </c>
      <c r="AI28" s="61" t="str">
        <f t="shared" si="16"/>
        <v>A</v>
      </c>
      <c r="AJ28" s="61" t="str">
        <f t="shared" si="20"/>
        <v>3.75</v>
      </c>
      <c r="AK28" s="62">
        <v>18</v>
      </c>
      <c r="AL28" s="62">
        <v>18</v>
      </c>
      <c r="AM28" s="90">
        <f t="shared" si="17"/>
        <v>69</v>
      </c>
      <c r="AN28" s="90">
        <f t="shared" si="21"/>
        <v>3.8333333333333335</v>
      </c>
      <c r="AO28" s="90">
        <f t="shared" si="18"/>
        <v>3.8333333333333335</v>
      </c>
      <c r="AP28" s="63" t="s">
        <v>127</v>
      </c>
      <c r="AQ28" s="108" t="str">
        <f t="shared" si="19"/>
        <v>CSE 033/8</v>
      </c>
      <c r="AR28" s="104"/>
      <c r="AS28" s="8"/>
    </row>
    <row r="29" spans="1:45" ht="51" customHeight="1">
      <c r="A29" s="44">
        <v>9</v>
      </c>
      <c r="B29" s="80"/>
      <c r="C29" s="80"/>
      <c r="D29" s="88"/>
      <c r="E29" s="88" t="s">
        <v>68</v>
      </c>
      <c r="F29" s="81"/>
      <c r="G29" s="61">
        <f>'CSE-4201'!C25</f>
        <v>31.5</v>
      </c>
      <c r="H29" s="61">
        <f>'CSE-4201'!H25</f>
        <v>41.5</v>
      </c>
      <c r="I29" s="90">
        <f t="shared" si="0"/>
        <v>73</v>
      </c>
      <c r="J29" s="61" t="str">
        <f t="shared" si="1"/>
        <v>A-</v>
      </c>
      <c r="K29" s="61" t="str">
        <f t="shared" si="2"/>
        <v>3.50</v>
      </c>
      <c r="L29" s="61">
        <f>'CSE-4202'!C25</f>
        <v>34.5</v>
      </c>
      <c r="M29" s="61">
        <f>'CSE-4202'!D25</f>
        <v>46.5</v>
      </c>
      <c r="N29" s="90">
        <f t="shared" si="3"/>
        <v>81</v>
      </c>
      <c r="O29" s="61" t="str">
        <f t="shared" si="4"/>
        <v>A+</v>
      </c>
      <c r="P29" s="61" t="str">
        <f t="shared" si="5"/>
        <v>4.00</v>
      </c>
      <c r="Q29" s="61">
        <f>'CSE-4213'!C25</f>
        <v>30.5</v>
      </c>
      <c r="R29" s="61">
        <f>'CSE-4213'!H25</f>
        <v>42</v>
      </c>
      <c r="S29" s="90">
        <f t="shared" si="6"/>
        <v>72.5</v>
      </c>
      <c r="T29" s="61" t="str">
        <f t="shared" si="7"/>
        <v>A-</v>
      </c>
      <c r="U29" s="61" t="str">
        <f t="shared" si="8"/>
        <v>3.50</v>
      </c>
      <c r="V29" s="61">
        <f>'CSE-4214'!C25</f>
        <v>33.5</v>
      </c>
      <c r="W29" s="61">
        <f>'CSE-4214'!D25</f>
        <v>41.5</v>
      </c>
      <c r="X29" s="90">
        <f t="shared" si="9"/>
        <v>75</v>
      </c>
      <c r="Y29" s="61" t="str">
        <f t="shared" si="10"/>
        <v>A</v>
      </c>
      <c r="Z29" s="61" t="str">
        <f t="shared" si="11"/>
        <v>3.75</v>
      </c>
      <c r="AA29" s="61">
        <f>'CSE-4225'!C25</f>
        <v>29.5</v>
      </c>
      <c r="AB29" s="61">
        <f>'CSE-4225'!H25</f>
        <v>37.5</v>
      </c>
      <c r="AC29" s="90">
        <f t="shared" si="12"/>
        <v>67</v>
      </c>
      <c r="AD29" s="61" t="str">
        <f t="shared" si="13"/>
        <v>B+</v>
      </c>
      <c r="AE29" s="61" t="str">
        <f t="shared" si="14"/>
        <v>3.25</v>
      </c>
      <c r="AF29" s="61">
        <f>'CSE-4226'!C25</f>
        <v>31</v>
      </c>
      <c r="AG29" s="61">
        <f>'CSE-4226'!D25</f>
        <v>42.5</v>
      </c>
      <c r="AH29" s="90">
        <f t="shared" si="15"/>
        <v>73.5</v>
      </c>
      <c r="AI29" s="61" t="str">
        <f t="shared" si="16"/>
        <v>A-</v>
      </c>
      <c r="AJ29" s="61" t="str">
        <f t="shared" si="20"/>
        <v>3.50</v>
      </c>
      <c r="AK29" s="62">
        <v>18</v>
      </c>
      <c r="AL29" s="62">
        <v>18</v>
      </c>
      <c r="AM29" s="90">
        <f t="shared" si="17"/>
        <v>65.625</v>
      </c>
      <c r="AN29" s="90">
        <f t="shared" si="21"/>
        <v>3.6458333333333335</v>
      </c>
      <c r="AO29" s="90">
        <f t="shared" si="18"/>
        <v>3.6458333333333335</v>
      </c>
      <c r="AP29" s="63" t="s">
        <v>127</v>
      </c>
      <c r="AQ29" s="108" t="str">
        <f t="shared" si="19"/>
        <v>CSE 034/8</v>
      </c>
      <c r="AR29" s="104"/>
      <c r="AS29" s="8"/>
    </row>
    <row r="30" spans="1:45" ht="51" customHeight="1">
      <c r="A30" s="88">
        <v>10</v>
      </c>
      <c r="B30" s="80"/>
      <c r="C30" s="80"/>
      <c r="D30" s="88"/>
      <c r="E30" s="88" t="s">
        <v>69</v>
      </c>
      <c r="F30" s="81"/>
      <c r="G30" s="61">
        <f>'CSE-4201'!C26</f>
        <v>33.5</v>
      </c>
      <c r="H30" s="61">
        <f>'CSE-4201'!H26</f>
        <v>29</v>
      </c>
      <c r="I30" s="90">
        <f t="shared" si="0"/>
        <v>62.5</v>
      </c>
      <c r="J30" s="61" t="str">
        <f>IF(I30&gt;=80,"A+",IF(I30&gt;=75,"A",IF(I30&gt;=70,"A-",IF(I30&gt;=65,"B+",IF(I30&gt;=60,"B",IF(I30&gt;=55,"B-",IF(I30&gt;=50,"C+",IF(I30&gt;=45,"C",IF(I30&gt;=40,"D","F")))))))))</f>
        <v>B</v>
      </c>
      <c r="K30" s="61" t="str">
        <f t="shared" si="2"/>
        <v>3.00</v>
      </c>
      <c r="L30" s="61">
        <f>'CSE-4202'!C26</f>
        <v>29</v>
      </c>
      <c r="M30" s="61">
        <f>'CSE-4202'!D26</f>
        <v>28</v>
      </c>
      <c r="N30" s="90">
        <f t="shared" si="3"/>
        <v>57</v>
      </c>
      <c r="O30" s="61" t="str">
        <f t="shared" si="4"/>
        <v>B-</v>
      </c>
      <c r="P30" s="61" t="str">
        <f t="shared" si="5"/>
        <v>2.75</v>
      </c>
      <c r="Q30" s="61">
        <f>'CSE-4213'!C26</f>
        <v>29</v>
      </c>
      <c r="R30" s="61">
        <f>'CSE-4213'!H26</f>
        <v>34.5</v>
      </c>
      <c r="S30" s="90">
        <f t="shared" si="6"/>
        <v>63.5</v>
      </c>
      <c r="T30" s="61" t="str">
        <f t="shared" si="7"/>
        <v>B</v>
      </c>
      <c r="U30" s="61" t="str">
        <f t="shared" si="8"/>
        <v>3.00</v>
      </c>
      <c r="V30" s="61">
        <f>'CSE-4214'!C26</f>
        <v>30.75</v>
      </c>
      <c r="W30" s="61">
        <f>'CSE-4214'!D26</f>
        <v>31.5</v>
      </c>
      <c r="X30" s="90">
        <f t="shared" si="9"/>
        <v>62.25</v>
      </c>
      <c r="Y30" s="61" t="str">
        <f t="shared" si="10"/>
        <v>B</v>
      </c>
      <c r="Z30" s="61" t="str">
        <f t="shared" si="11"/>
        <v>3.00</v>
      </c>
      <c r="AA30" s="61">
        <f>'CSE-4225'!C26</f>
        <v>27</v>
      </c>
      <c r="AB30" s="61">
        <f>'CSE-4225'!H26</f>
        <v>35</v>
      </c>
      <c r="AC30" s="90">
        <f t="shared" si="12"/>
        <v>62</v>
      </c>
      <c r="AD30" s="61" t="str">
        <f t="shared" si="13"/>
        <v>B</v>
      </c>
      <c r="AE30" s="61" t="str">
        <f t="shared" si="14"/>
        <v>3.00</v>
      </c>
      <c r="AF30" s="61">
        <f>'CSE-4226'!C26</f>
        <v>31</v>
      </c>
      <c r="AG30" s="61">
        <f>'CSE-4226'!D26</f>
        <v>37</v>
      </c>
      <c r="AH30" s="90">
        <f t="shared" si="15"/>
        <v>68</v>
      </c>
      <c r="AI30" s="61" t="str">
        <f t="shared" si="16"/>
        <v>B+</v>
      </c>
      <c r="AJ30" s="61" t="str">
        <f t="shared" si="20"/>
        <v>3.25</v>
      </c>
      <c r="AK30" s="62">
        <v>18</v>
      </c>
      <c r="AL30" s="62">
        <v>18</v>
      </c>
      <c r="AM30" s="90">
        <f t="shared" si="17"/>
        <v>52.875</v>
      </c>
      <c r="AN30" s="90">
        <f t="shared" si="21"/>
        <v>2.9375</v>
      </c>
      <c r="AO30" s="90">
        <f t="shared" si="18"/>
        <v>2.9375</v>
      </c>
      <c r="AP30" s="63" t="s">
        <v>127</v>
      </c>
      <c r="AQ30" s="108" t="str">
        <f t="shared" si="19"/>
        <v>CSE 035/8</v>
      </c>
      <c r="AR30" s="104"/>
      <c r="AS30" s="8"/>
    </row>
    <row r="31" spans="1:45" ht="51" customHeight="1">
      <c r="A31" s="44">
        <v>11</v>
      </c>
      <c r="B31" s="80"/>
      <c r="C31" s="80"/>
      <c r="D31" s="88"/>
      <c r="E31" s="88" t="s">
        <v>70</v>
      </c>
      <c r="F31" s="81"/>
      <c r="G31" s="61">
        <f>'CSE-4201'!C27</f>
        <v>38</v>
      </c>
      <c r="H31" s="61">
        <f>'CSE-4201'!H27</f>
        <v>49.5</v>
      </c>
      <c r="I31" s="90">
        <f t="shared" si="0"/>
        <v>87.5</v>
      </c>
      <c r="J31" s="61" t="str">
        <f t="shared" si="1"/>
        <v>A+</v>
      </c>
      <c r="K31" s="61" t="str">
        <f t="shared" si="2"/>
        <v>4.00</v>
      </c>
      <c r="L31" s="61">
        <f>'CSE-4202'!C27</f>
        <v>37.5</v>
      </c>
      <c r="M31" s="61">
        <f>'CSE-4202'!D27</f>
        <v>48</v>
      </c>
      <c r="N31" s="90">
        <f t="shared" si="3"/>
        <v>85.5</v>
      </c>
      <c r="O31" s="61" t="str">
        <f t="shared" si="4"/>
        <v>A+</v>
      </c>
      <c r="P31" s="61" t="str">
        <f t="shared" si="5"/>
        <v>4.00</v>
      </c>
      <c r="Q31" s="61">
        <f>'CSE-4213'!C27</f>
        <v>35.25</v>
      </c>
      <c r="R31" s="61">
        <f>'CSE-4213'!H27</f>
        <v>48</v>
      </c>
      <c r="S31" s="90">
        <f t="shared" si="6"/>
        <v>83.25</v>
      </c>
      <c r="T31" s="61" t="str">
        <f t="shared" si="7"/>
        <v>A+</v>
      </c>
      <c r="U31" s="61" t="str">
        <f t="shared" si="8"/>
        <v>4.00</v>
      </c>
      <c r="V31" s="61">
        <f>'CSE-4214'!C27</f>
        <v>37.5</v>
      </c>
      <c r="W31" s="61">
        <f>'CSE-4214'!D27</f>
        <v>51</v>
      </c>
      <c r="X31" s="90">
        <f t="shared" si="9"/>
        <v>88.5</v>
      </c>
      <c r="Y31" s="61" t="str">
        <f t="shared" si="10"/>
        <v>A+</v>
      </c>
      <c r="Z31" s="61" t="str">
        <f t="shared" si="11"/>
        <v>4.00</v>
      </c>
      <c r="AA31" s="61">
        <f>'CSE-4225'!C27</f>
        <v>36</v>
      </c>
      <c r="AB31" s="61">
        <f>'CSE-4225'!H27</f>
        <v>48</v>
      </c>
      <c r="AC31" s="90">
        <f t="shared" si="12"/>
        <v>84</v>
      </c>
      <c r="AD31" s="61" t="str">
        <f t="shared" si="13"/>
        <v>A+</v>
      </c>
      <c r="AE31" s="61" t="str">
        <f t="shared" si="14"/>
        <v>4.00</v>
      </c>
      <c r="AF31" s="61">
        <f>'CSE-4226'!C27</f>
        <v>34</v>
      </c>
      <c r="AG31" s="61">
        <f>'CSE-4226'!D27</f>
        <v>50.5</v>
      </c>
      <c r="AH31" s="90">
        <f t="shared" si="15"/>
        <v>84.5</v>
      </c>
      <c r="AI31" s="61" t="str">
        <f t="shared" si="16"/>
        <v>A+</v>
      </c>
      <c r="AJ31" s="61" t="str">
        <f t="shared" si="20"/>
        <v>4.00</v>
      </c>
      <c r="AK31" s="62">
        <v>18</v>
      </c>
      <c r="AL31" s="62">
        <v>18</v>
      </c>
      <c r="AM31" s="90">
        <f t="shared" si="17"/>
        <v>72</v>
      </c>
      <c r="AN31" s="90">
        <f t="shared" si="21"/>
        <v>4</v>
      </c>
      <c r="AO31" s="90">
        <f t="shared" si="18"/>
        <v>4</v>
      </c>
      <c r="AP31" s="63" t="s">
        <v>127</v>
      </c>
      <c r="AQ31" s="108" t="str">
        <f t="shared" si="19"/>
        <v>CSE 001/8</v>
      </c>
      <c r="AR31" s="104"/>
      <c r="AS31" s="8"/>
    </row>
    <row r="32" spans="1:45" ht="51" customHeight="1">
      <c r="A32" s="88">
        <v>12</v>
      </c>
      <c r="B32" s="80"/>
      <c r="C32" s="80"/>
      <c r="D32" s="88"/>
      <c r="E32" s="88" t="s">
        <v>71</v>
      </c>
      <c r="F32" s="81"/>
      <c r="G32" s="61">
        <f>'CSE-4201'!C28</f>
        <v>35.5</v>
      </c>
      <c r="H32" s="61">
        <f>'CSE-4201'!H28</f>
        <v>41</v>
      </c>
      <c r="I32" s="90">
        <f t="shared" si="0"/>
        <v>76.5</v>
      </c>
      <c r="J32" s="61" t="str">
        <f t="shared" si="1"/>
        <v>A</v>
      </c>
      <c r="K32" s="61" t="str">
        <f t="shared" si="2"/>
        <v>3.75</v>
      </c>
      <c r="L32" s="61">
        <f>'CSE-4202'!C28</f>
        <v>36</v>
      </c>
      <c r="M32" s="61">
        <f>'CSE-4202'!D28</f>
        <v>47.5</v>
      </c>
      <c r="N32" s="90">
        <f t="shared" si="3"/>
        <v>83.5</v>
      </c>
      <c r="O32" s="61" t="str">
        <f t="shared" si="4"/>
        <v>A+</v>
      </c>
      <c r="P32" s="61" t="str">
        <f t="shared" si="5"/>
        <v>4.00</v>
      </c>
      <c r="Q32" s="61">
        <f>'CSE-4213'!C28</f>
        <v>36</v>
      </c>
      <c r="R32" s="61">
        <f>'CSE-4213'!H28</f>
        <v>48.5</v>
      </c>
      <c r="S32" s="90">
        <f t="shared" si="6"/>
        <v>84.5</v>
      </c>
      <c r="T32" s="61" t="str">
        <f t="shared" si="7"/>
        <v>A+</v>
      </c>
      <c r="U32" s="61" t="str">
        <f t="shared" si="8"/>
        <v>4.00</v>
      </c>
      <c r="V32" s="61">
        <f>'CSE-4214'!C28</f>
        <v>35.25</v>
      </c>
      <c r="W32" s="61">
        <f>'CSE-4214'!D28</f>
        <v>45.5</v>
      </c>
      <c r="X32" s="90">
        <f t="shared" si="9"/>
        <v>80.75</v>
      </c>
      <c r="Y32" s="61" t="str">
        <f t="shared" si="10"/>
        <v>A+</v>
      </c>
      <c r="Z32" s="61" t="str">
        <f t="shared" si="11"/>
        <v>4.00</v>
      </c>
      <c r="AA32" s="61">
        <f>'CSE-4225'!C28</f>
        <v>32.5</v>
      </c>
      <c r="AB32" s="61">
        <f>'CSE-4225'!H28</f>
        <v>44</v>
      </c>
      <c r="AC32" s="90">
        <f t="shared" si="12"/>
        <v>76.5</v>
      </c>
      <c r="AD32" s="61" t="str">
        <f t="shared" si="13"/>
        <v>A</v>
      </c>
      <c r="AE32" s="61" t="str">
        <f t="shared" si="14"/>
        <v>3.75</v>
      </c>
      <c r="AF32" s="61">
        <f>'CSE-4226'!C28</f>
        <v>35</v>
      </c>
      <c r="AG32" s="61">
        <f>'CSE-4226'!D28</f>
        <v>47</v>
      </c>
      <c r="AH32" s="90">
        <f t="shared" si="15"/>
        <v>82</v>
      </c>
      <c r="AI32" s="61" t="str">
        <f t="shared" si="16"/>
        <v>A+</v>
      </c>
      <c r="AJ32" s="61" t="str">
        <f t="shared" si="20"/>
        <v>4.00</v>
      </c>
      <c r="AK32" s="62">
        <v>18</v>
      </c>
      <c r="AL32" s="62">
        <v>18</v>
      </c>
      <c r="AM32" s="90">
        <f t="shared" si="17"/>
        <v>70.5</v>
      </c>
      <c r="AN32" s="90">
        <f t="shared" si="21"/>
        <v>3.9166666666666665</v>
      </c>
      <c r="AO32" s="90">
        <f t="shared" si="18"/>
        <v>3.9166666666666665</v>
      </c>
      <c r="AP32" s="63" t="s">
        <v>127</v>
      </c>
      <c r="AQ32" s="108" t="str">
        <f t="shared" si="19"/>
        <v>CSE 002/8</v>
      </c>
      <c r="AR32" s="104"/>
      <c r="AS32" s="8"/>
    </row>
    <row r="33" spans="1:67" ht="51" customHeight="1">
      <c r="A33" s="44">
        <v>13</v>
      </c>
      <c r="B33" s="80"/>
      <c r="C33" s="80"/>
      <c r="D33" s="88"/>
      <c r="E33" s="88" t="s">
        <v>72</v>
      </c>
      <c r="F33" s="81"/>
      <c r="G33" s="61">
        <f>'CSE-4201'!C29</f>
        <v>34</v>
      </c>
      <c r="H33" s="61">
        <f>'CSE-4201'!H29</f>
        <v>45.5</v>
      </c>
      <c r="I33" s="90">
        <f t="shared" si="0"/>
        <v>79.5</v>
      </c>
      <c r="J33" s="61" t="str">
        <f t="shared" si="1"/>
        <v>A</v>
      </c>
      <c r="K33" s="61" t="str">
        <f t="shared" si="2"/>
        <v>3.75</v>
      </c>
      <c r="L33" s="61">
        <f>'CSE-4202'!C29</f>
        <v>34</v>
      </c>
      <c r="M33" s="61">
        <f>'CSE-4202'!D29</f>
        <v>31</v>
      </c>
      <c r="N33" s="90">
        <f t="shared" si="3"/>
        <v>65</v>
      </c>
      <c r="O33" s="61" t="str">
        <f t="shared" si="4"/>
        <v>B+</v>
      </c>
      <c r="P33" s="61" t="str">
        <f t="shared" si="5"/>
        <v>3.25</v>
      </c>
      <c r="Q33" s="61">
        <f>'CSE-4213'!C29</f>
        <v>32.5</v>
      </c>
      <c r="R33" s="61">
        <f>'CSE-4213'!H29</f>
        <v>40</v>
      </c>
      <c r="S33" s="90">
        <f t="shared" si="6"/>
        <v>72.5</v>
      </c>
      <c r="T33" s="61" t="str">
        <f t="shared" si="7"/>
        <v>A-</v>
      </c>
      <c r="U33" s="61" t="str">
        <f t="shared" si="8"/>
        <v>3.50</v>
      </c>
      <c r="V33" s="61">
        <f>'CSE-4214'!C29</f>
        <v>33</v>
      </c>
      <c r="W33" s="61">
        <f>'CSE-4214'!D29</f>
        <v>42</v>
      </c>
      <c r="X33" s="90">
        <f t="shared" si="9"/>
        <v>75</v>
      </c>
      <c r="Y33" s="61" t="str">
        <f t="shared" si="10"/>
        <v>A</v>
      </c>
      <c r="Z33" s="61" t="str">
        <f t="shared" si="11"/>
        <v>3.75</v>
      </c>
      <c r="AA33" s="61">
        <f>'CSE-4225'!C29</f>
        <v>31</v>
      </c>
      <c r="AB33" s="61">
        <f>'CSE-4225'!H29</f>
        <v>44.5</v>
      </c>
      <c r="AC33" s="90">
        <f t="shared" si="12"/>
        <v>75.5</v>
      </c>
      <c r="AD33" s="61" t="str">
        <f t="shared" si="13"/>
        <v>A</v>
      </c>
      <c r="AE33" s="61" t="str">
        <f t="shared" si="14"/>
        <v>3.75</v>
      </c>
      <c r="AF33" s="61">
        <f>'CSE-4226'!C29</f>
        <v>31.5</v>
      </c>
      <c r="AG33" s="61">
        <f>'CSE-4226'!D29</f>
        <v>39.5</v>
      </c>
      <c r="AH33" s="90">
        <f t="shared" si="15"/>
        <v>71</v>
      </c>
      <c r="AI33" s="61" t="str">
        <f t="shared" si="16"/>
        <v>A-</v>
      </c>
      <c r="AJ33" s="61" t="str">
        <f t="shared" si="20"/>
        <v>3.50</v>
      </c>
      <c r="AK33" s="62">
        <v>18</v>
      </c>
      <c r="AL33" s="62">
        <v>18</v>
      </c>
      <c r="AM33" s="90">
        <f t="shared" si="17"/>
        <v>63.375</v>
      </c>
      <c r="AN33" s="90">
        <f t="shared" si="21"/>
        <v>3.5208333333333335</v>
      </c>
      <c r="AO33" s="90">
        <f t="shared" si="18"/>
        <v>3.5208333333333335</v>
      </c>
      <c r="AP33" s="63" t="s">
        <v>127</v>
      </c>
      <c r="AQ33" s="108" t="str">
        <f t="shared" si="19"/>
        <v>CSE 003/8</v>
      </c>
      <c r="AR33" s="104"/>
      <c r="AS33" s="8"/>
    </row>
    <row r="34" spans="1:67" ht="51" customHeight="1">
      <c r="A34" s="88">
        <v>14</v>
      </c>
      <c r="B34" s="80"/>
      <c r="C34" s="80"/>
      <c r="D34" s="88"/>
      <c r="E34" s="88" t="s">
        <v>73</v>
      </c>
      <c r="F34" s="81"/>
      <c r="G34" s="61">
        <f>'CSE-4201'!C30</f>
        <v>34.5</v>
      </c>
      <c r="H34" s="61">
        <f>'CSE-4201'!H30</f>
        <v>45.5</v>
      </c>
      <c r="I34" s="90">
        <f t="shared" si="0"/>
        <v>80</v>
      </c>
      <c r="J34" s="61" t="str">
        <f t="shared" si="1"/>
        <v>A+</v>
      </c>
      <c r="K34" s="61" t="str">
        <f t="shared" si="2"/>
        <v>4.00</v>
      </c>
      <c r="L34" s="61">
        <f>'CSE-4202'!C30</f>
        <v>34</v>
      </c>
      <c r="M34" s="61">
        <f>'CSE-4202'!D30</f>
        <v>31</v>
      </c>
      <c r="N34" s="90">
        <f t="shared" si="3"/>
        <v>65</v>
      </c>
      <c r="O34" s="61" t="str">
        <f t="shared" si="4"/>
        <v>B+</v>
      </c>
      <c r="P34" s="61" t="str">
        <f t="shared" si="5"/>
        <v>3.25</v>
      </c>
      <c r="Q34" s="61">
        <f>'CSE-4213'!C30</f>
        <v>31.25</v>
      </c>
      <c r="R34" s="61">
        <f>'CSE-4213'!H30</f>
        <v>35</v>
      </c>
      <c r="S34" s="90">
        <f t="shared" si="6"/>
        <v>66.25</v>
      </c>
      <c r="T34" s="61" t="str">
        <f t="shared" si="7"/>
        <v>B+</v>
      </c>
      <c r="U34" s="61" t="str">
        <f t="shared" si="8"/>
        <v>3.25</v>
      </c>
      <c r="V34" s="61">
        <f>'CSE-4214'!C30</f>
        <v>33</v>
      </c>
      <c r="W34" s="61">
        <f>'CSE-4214'!D30</f>
        <v>42</v>
      </c>
      <c r="X34" s="90">
        <f t="shared" si="9"/>
        <v>75</v>
      </c>
      <c r="Y34" s="61" t="str">
        <f t="shared" si="10"/>
        <v>A</v>
      </c>
      <c r="Z34" s="61" t="str">
        <f t="shared" si="11"/>
        <v>3.75</v>
      </c>
      <c r="AA34" s="61">
        <f>'CSE-4225'!C30</f>
        <v>29</v>
      </c>
      <c r="AB34" s="61">
        <f>'CSE-4225'!H30</f>
        <v>42</v>
      </c>
      <c r="AC34" s="90">
        <f t="shared" si="12"/>
        <v>71</v>
      </c>
      <c r="AD34" s="61" t="str">
        <f t="shared" si="13"/>
        <v>A-</v>
      </c>
      <c r="AE34" s="61" t="str">
        <f t="shared" si="14"/>
        <v>3.50</v>
      </c>
      <c r="AF34" s="61">
        <f>'CSE-4226'!C30</f>
        <v>32</v>
      </c>
      <c r="AG34" s="61">
        <f>'CSE-4226'!D30</f>
        <v>48</v>
      </c>
      <c r="AH34" s="90">
        <f t="shared" si="15"/>
        <v>80</v>
      </c>
      <c r="AI34" s="61" t="str">
        <f t="shared" si="16"/>
        <v>A+</v>
      </c>
      <c r="AJ34" s="61" t="str">
        <f t="shared" si="20"/>
        <v>4.00</v>
      </c>
      <c r="AK34" s="62">
        <v>18</v>
      </c>
      <c r="AL34" s="62">
        <v>18</v>
      </c>
      <c r="AM34" s="90">
        <f t="shared" si="17"/>
        <v>63.375</v>
      </c>
      <c r="AN34" s="90">
        <f t="shared" si="21"/>
        <v>3.5208333333333335</v>
      </c>
      <c r="AO34" s="90">
        <f t="shared" si="18"/>
        <v>3.5208333333333335</v>
      </c>
      <c r="AP34" s="63" t="s">
        <v>127</v>
      </c>
      <c r="AQ34" s="108" t="str">
        <f t="shared" si="19"/>
        <v>CSE 004/8</v>
      </c>
      <c r="AR34" s="104"/>
      <c r="AS34" s="8"/>
    </row>
    <row r="35" spans="1:67" ht="51" customHeight="1">
      <c r="A35" s="44">
        <v>15</v>
      </c>
      <c r="B35" s="80"/>
      <c r="C35" s="80"/>
      <c r="D35" s="88"/>
      <c r="E35" s="88" t="s">
        <v>74</v>
      </c>
      <c r="F35" s="81"/>
      <c r="G35" s="61">
        <f>'CSE-4201'!C31</f>
        <v>35.5</v>
      </c>
      <c r="H35" s="61">
        <f>'CSE-4201'!H31</f>
        <v>47.5</v>
      </c>
      <c r="I35" s="90">
        <f t="shared" si="0"/>
        <v>83</v>
      </c>
      <c r="J35" s="61" t="str">
        <f t="shared" si="1"/>
        <v>A+</v>
      </c>
      <c r="K35" s="61" t="str">
        <f t="shared" si="2"/>
        <v>4.00</v>
      </c>
      <c r="L35" s="61">
        <f>'CSE-4202'!C31</f>
        <v>37.5</v>
      </c>
      <c r="M35" s="61">
        <f>'CSE-4202'!D31</f>
        <v>54.5</v>
      </c>
      <c r="N35" s="90">
        <f t="shared" si="3"/>
        <v>92</v>
      </c>
      <c r="O35" s="61" t="str">
        <f t="shared" si="4"/>
        <v>A+</v>
      </c>
      <c r="P35" s="61" t="str">
        <f t="shared" si="5"/>
        <v>4.00</v>
      </c>
      <c r="Q35" s="61">
        <f>'CSE-4213'!C31</f>
        <v>34.75</v>
      </c>
      <c r="R35" s="61">
        <f>'CSE-4213'!H31</f>
        <v>44.5</v>
      </c>
      <c r="S35" s="90">
        <f t="shared" si="6"/>
        <v>79.25</v>
      </c>
      <c r="T35" s="61" t="str">
        <f t="shared" si="7"/>
        <v>A</v>
      </c>
      <c r="U35" s="61" t="str">
        <f t="shared" si="8"/>
        <v>3.75</v>
      </c>
      <c r="V35" s="61">
        <f>'CSE-4214'!C31</f>
        <v>35.75</v>
      </c>
      <c r="W35" s="61">
        <f>'CSE-4214'!D31</f>
        <v>48</v>
      </c>
      <c r="X35" s="90">
        <f t="shared" si="9"/>
        <v>83.75</v>
      </c>
      <c r="Y35" s="61" t="str">
        <f t="shared" si="10"/>
        <v>A+</v>
      </c>
      <c r="Z35" s="61" t="str">
        <f t="shared" si="11"/>
        <v>4.00</v>
      </c>
      <c r="AA35" s="61">
        <f>'CSE-4225'!C31</f>
        <v>32</v>
      </c>
      <c r="AB35" s="61">
        <f>'CSE-4225'!H31</f>
        <v>48</v>
      </c>
      <c r="AC35" s="90">
        <f t="shared" si="12"/>
        <v>80</v>
      </c>
      <c r="AD35" s="61" t="str">
        <f t="shared" si="13"/>
        <v>A+</v>
      </c>
      <c r="AE35" s="61" t="str">
        <f t="shared" si="14"/>
        <v>4.00</v>
      </c>
      <c r="AF35" s="61">
        <f>'CSE-4226'!C31</f>
        <v>35</v>
      </c>
      <c r="AG35" s="61">
        <f>'CSE-4226'!D31</f>
        <v>42.5</v>
      </c>
      <c r="AH35" s="90">
        <f t="shared" si="15"/>
        <v>77.5</v>
      </c>
      <c r="AI35" s="61" t="str">
        <f t="shared" si="16"/>
        <v>A</v>
      </c>
      <c r="AJ35" s="61" t="str">
        <f t="shared" si="20"/>
        <v>3.75</v>
      </c>
      <c r="AK35" s="62">
        <v>18</v>
      </c>
      <c r="AL35" s="62">
        <v>18</v>
      </c>
      <c r="AM35" s="90">
        <f t="shared" si="17"/>
        <v>70.875</v>
      </c>
      <c r="AN35" s="90">
        <f t="shared" si="21"/>
        <v>3.9375</v>
      </c>
      <c r="AO35" s="90">
        <f t="shared" si="18"/>
        <v>3.9375</v>
      </c>
      <c r="AP35" s="63" t="s">
        <v>127</v>
      </c>
      <c r="AQ35" s="108" t="str">
        <f t="shared" si="19"/>
        <v>CSE 005/8</v>
      </c>
      <c r="AR35" s="104"/>
      <c r="AS35" s="8"/>
    </row>
    <row r="36" spans="1:67" ht="51" customHeight="1">
      <c r="A36" s="88">
        <v>16</v>
      </c>
      <c r="B36" s="80"/>
      <c r="C36" s="80"/>
      <c r="D36" s="88"/>
      <c r="E36" s="88" t="s">
        <v>75</v>
      </c>
      <c r="F36" s="81"/>
      <c r="G36" s="61">
        <f>'CSE-4201'!C32</f>
        <v>36.5</v>
      </c>
      <c r="H36" s="61">
        <f>'CSE-4201'!H32</f>
        <v>49</v>
      </c>
      <c r="I36" s="90">
        <f t="shared" si="0"/>
        <v>85.5</v>
      </c>
      <c r="J36" s="61" t="str">
        <f>IF(I36&gt;=80,"A+",IF(I36&gt;=75,"A",IF(I36&gt;=70,"A-",IF(I36&gt;=65,"B+",IF(I36&gt;=60,"B",IF(I36&gt;=55,"B-",IF(I36&gt;=50,"C+",IF(I36&gt;=45,"C",IF(I36&gt;=40,"D","F")))))))))</f>
        <v>A+</v>
      </c>
      <c r="K36" s="61" t="str">
        <f t="shared" si="2"/>
        <v>4.00</v>
      </c>
      <c r="L36" s="61">
        <f>'CSE-4202'!C32</f>
        <v>36.5</v>
      </c>
      <c r="M36" s="61">
        <f>'CSE-4202'!D32</f>
        <v>46</v>
      </c>
      <c r="N36" s="90">
        <f t="shared" si="3"/>
        <v>82.5</v>
      </c>
      <c r="O36" s="61" t="str">
        <f t="shared" si="4"/>
        <v>A+</v>
      </c>
      <c r="P36" s="61" t="str">
        <f t="shared" si="5"/>
        <v>4.00</v>
      </c>
      <c r="Q36" s="61">
        <f>'CSE-4213'!C32</f>
        <v>35.25</v>
      </c>
      <c r="R36" s="61">
        <f>'CSE-4213'!H32</f>
        <v>44</v>
      </c>
      <c r="S36" s="90">
        <f t="shared" si="6"/>
        <v>79.25</v>
      </c>
      <c r="T36" s="61" t="str">
        <f t="shared" si="7"/>
        <v>A</v>
      </c>
      <c r="U36" s="61" t="str">
        <f t="shared" si="8"/>
        <v>3.75</v>
      </c>
      <c r="V36" s="61">
        <f>'CSE-4214'!C32</f>
        <v>33.75</v>
      </c>
      <c r="W36" s="61">
        <f>'CSE-4214'!D32</f>
        <v>44</v>
      </c>
      <c r="X36" s="90">
        <f t="shared" si="9"/>
        <v>77.75</v>
      </c>
      <c r="Y36" s="61" t="str">
        <f t="shared" si="10"/>
        <v>A</v>
      </c>
      <c r="Z36" s="61" t="str">
        <f t="shared" si="11"/>
        <v>3.75</v>
      </c>
      <c r="AA36" s="61">
        <f>'CSE-4225'!C32</f>
        <v>34</v>
      </c>
      <c r="AB36" s="61">
        <f>'CSE-4225'!H32</f>
        <v>42</v>
      </c>
      <c r="AC36" s="90">
        <f t="shared" si="12"/>
        <v>76</v>
      </c>
      <c r="AD36" s="61" t="str">
        <f t="shared" si="13"/>
        <v>A</v>
      </c>
      <c r="AE36" s="61" t="str">
        <f t="shared" si="14"/>
        <v>3.75</v>
      </c>
      <c r="AF36" s="61">
        <f>'CSE-4226'!C32</f>
        <v>34</v>
      </c>
      <c r="AG36" s="61">
        <f>'CSE-4226'!D32</f>
        <v>41.5</v>
      </c>
      <c r="AH36" s="90">
        <f t="shared" si="15"/>
        <v>75.5</v>
      </c>
      <c r="AI36" s="61" t="str">
        <f t="shared" si="16"/>
        <v>A</v>
      </c>
      <c r="AJ36" s="61" t="str">
        <f t="shared" si="20"/>
        <v>3.75</v>
      </c>
      <c r="AK36" s="62">
        <v>18</v>
      </c>
      <c r="AL36" s="62">
        <v>18</v>
      </c>
      <c r="AM36" s="90">
        <f t="shared" si="17"/>
        <v>69.75</v>
      </c>
      <c r="AN36" s="90">
        <f t="shared" si="21"/>
        <v>3.875</v>
      </c>
      <c r="AO36" s="90">
        <f t="shared" si="18"/>
        <v>3.875</v>
      </c>
      <c r="AP36" s="63" t="s">
        <v>127</v>
      </c>
      <c r="AQ36" s="108" t="str">
        <f t="shared" si="19"/>
        <v>CSE 006/8</v>
      </c>
      <c r="AR36" s="104"/>
      <c r="AS36" s="8"/>
    </row>
    <row r="37" spans="1:67" ht="51" customHeight="1">
      <c r="A37" s="44">
        <v>17</v>
      </c>
      <c r="B37" s="80"/>
      <c r="C37" s="80"/>
      <c r="D37" s="88"/>
      <c r="E37" s="88" t="s">
        <v>76</v>
      </c>
      <c r="F37" s="81"/>
      <c r="G37" s="61">
        <f>'CSE-4201'!C33</f>
        <v>30</v>
      </c>
      <c r="H37" s="61">
        <f>'CSE-4201'!H33</f>
        <v>30</v>
      </c>
      <c r="I37" s="90">
        <f t="shared" si="0"/>
        <v>60</v>
      </c>
      <c r="J37" s="61" t="str">
        <f t="shared" si="1"/>
        <v>B</v>
      </c>
      <c r="K37" s="61" t="str">
        <f t="shared" si="2"/>
        <v>3.00</v>
      </c>
      <c r="L37" s="61">
        <f>'CSE-4202'!C33</f>
        <v>32</v>
      </c>
      <c r="M37" s="61">
        <f>'CSE-4202'!D33</f>
        <v>28</v>
      </c>
      <c r="N37" s="90">
        <f t="shared" si="3"/>
        <v>60</v>
      </c>
      <c r="O37" s="61" t="str">
        <f t="shared" si="4"/>
        <v>B</v>
      </c>
      <c r="P37" s="61" t="str">
        <f t="shared" si="5"/>
        <v>3.00</v>
      </c>
      <c r="Q37" s="61">
        <f>'CSE-4213'!C33</f>
        <v>29</v>
      </c>
      <c r="R37" s="61">
        <f>'CSE-4213'!H33</f>
        <v>33</v>
      </c>
      <c r="S37" s="90">
        <f t="shared" si="6"/>
        <v>62</v>
      </c>
      <c r="T37" s="61" t="str">
        <f t="shared" si="7"/>
        <v>B</v>
      </c>
      <c r="U37" s="61" t="str">
        <f t="shared" si="8"/>
        <v>3.00</v>
      </c>
      <c r="V37" s="61">
        <f>'CSE-4214'!C33</f>
        <v>32.5</v>
      </c>
      <c r="W37" s="61">
        <f>'CSE-4214'!D33</f>
        <v>40.5</v>
      </c>
      <c r="X37" s="90">
        <f t="shared" si="9"/>
        <v>73</v>
      </c>
      <c r="Y37" s="61" t="str">
        <f t="shared" si="10"/>
        <v>A-</v>
      </c>
      <c r="Z37" s="61" t="str">
        <f t="shared" si="11"/>
        <v>3.50</v>
      </c>
      <c r="AA37" s="61">
        <f>'CSE-4225'!C33</f>
        <v>30</v>
      </c>
      <c r="AB37" s="61">
        <f>'CSE-4225'!H33</f>
        <v>34</v>
      </c>
      <c r="AC37" s="90">
        <f t="shared" si="12"/>
        <v>64</v>
      </c>
      <c r="AD37" s="61" t="str">
        <f t="shared" si="13"/>
        <v>B</v>
      </c>
      <c r="AE37" s="61" t="str">
        <f t="shared" si="14"/>
        <v>3.00</v>
      </c>
      <c r="AF37" s="61">
        <f>'CSE-4226'!C33</f>
        <v>33.5</v>
      </c>
      <c r="AG37" s="61">
        <f>'CSE-4226'!D33</f>
        <v>39</v>
      </c>
      <c r="AH37" s="90">
        <f t="shared" si="15"/>
        <v>72.5</v>
      </c>
      <c r="AI37" s="61" t="str">
        <f t="shared" si="16"/>
        <v>A-</v>
      </c>
      <c r="AJ37" s="61" t="str">
        <f t="shared" si="20"/>
        <v>3.50</v>
      </c>
      <c r="AK37" s="62">
        <v>18</v>
      </c>
      <c r="AL37" s="62">
        <v>18</v>
      </c>
      <c r="AM37" s="90">
        <f t="shared" si="17"/>
        <v>55.5</v>
      </c>
      <c r="AN37" s="90">
        <f t="shared" si="21"/>
        <v>3.0833333333333335</v>
      </c>
      <c r="AO37" s="90">
        <f t="shared" si="18"/>
        <v>3.0833333333333335</v>
      </c>
      <c r="AP37" s="63" t="s">
        <v>127</v>
      </c>
      <c r="AQ37" s="108" t="str">
        <f t="shared" si="19"/>
        <v>CSE 007/8</v>
      </c>
      <c r="AR37" s="104"/>
      <c r="AS37" s="8"/>
    </row>
    <row r="38" spans="1:67" ht="51" customHeight="1">
      <c r="A38" s="88">
        <v>18</v>
      </c>
      <c r="B38" s="80"/>
      <c r="C38" s="80"/>
      <c r="D38" s="88"/>
      <c r="E38" s="88" t="s">
        <v>77</v>
      </c>
      <c r="F38" s="81"/>
      <c r="G38" s="61">
        <f>'CSE-4201'!C34</f>
        <v>31.5</v>
      </c>
      <c r="H38" s="61">
        <f>'CSE-4201'!H34</f>
        <v>47</v>
      </c>
      <c r="I38" s="90">
        <f t="shared" si="0"/>
        <v>78.5</v>
      </c>
      <c r="J38" s="61" t="str">
        <f t="shared" si="1"/>
        <v>A</v>
      </c>
      <c r="K38" s="61" t="str">
        <f t="shared" si="2"/>
        <v>3.75</v>
      </c>
      <c r="L38" s="61">
        <f>'CSE-4202'!C34</f>
        <v>31</v>
      </c>
      <c r="M38" s="61">
        <f>'CSE-4202'!D34</f>
        <v>31</v>
      </c>
      <c r="N38" s="90">
        <f t="shared" si="3"/>
        <v>62</v>
      </c>
      <c r="O38" s="61" t="str">
        <f t="shared" si="4"/>
        <v>B</v>
      </c>
      <c r="P38" s="61" t="str">
        <f t="shared" si="5"/>
        <v>3.00</v>
      </c>
      <c r="Q38" s="61">
        <f>'CSE-4213'!C34</f>
        <v>33.5</v>
      </c>
      <c r="R38" s="61">
        <f>'CSE-4213'!H34</f>
        <v>44.5</v>
      </c>
      <c r="S38" s="90">
        <f t="shared" si="6"/>
        <v>78</v>
      </c>
      <c r="T38" s="61" t="str">
        <f t="shared" si="7"/>
        <v>A</v>
      </c>
      <c r="U38" s="61" t="str">
        <f t="shared" si="8"/>
        <v>3.75</v>
      </c>
      <c r="V38" s="61">
        <f>'CSE-4214'!C34</f>
        <v>33</v>
      </c>
      <c r="W38" s="61">
        <f>'CSE-4214'!D34</f>
        <v>37</v>
      </c>
      <c r="X38" s="90">
        <f t="shared" si="9"/>
        <v>70</v>
      </c>
      <c r="Y38" s="61" t="str">
        <f t="shared" si="10"/>
        <v>A-</v>
      </c>
      <c r="Z38" s="61" t="str">
        <f t="shared" si="11"/>
        <v>3.50</v>
      </c>
      <c r="AA38" s="61">
        <f>'CSE-4225'!C34</f>
        <v>30</v>
      </c>
      <c r="AB38" s="61">
        <f>'CSE-4225'!H34</f>
        <v>43.5</v>
      </c>
      <c r="AC38" s="90">
        <f t="shared" si="12"/>
        <v>73.5</v>
      </c>
      <c r="AD38" s="61" t="str">
        <f t="shared" si="13"/>
        <v>A-</v>
      </c>
      <c r="AE38" s="61" t="str">
        <f t="shared" si="14"/>
        <v>3.50</v>
      </c>
      <c r="AF38" s="61">
        <f>'CSE-4226'!C34</f>
        <v>32</v>
      </c>
      <c r="AG38" s="61">
        <f>'CSE-4226'!D34</f>
        <v>39</v>
      </c>
      <c r="AH38" s="90">
        <f t="shared" si="15"/>
        <v>71</v>
      </c>
      <c r="AI38" s="61" t="str">
        <f t="shared" si="16"/>
        <v>A-</v>
      </c>
      <c r="AJ38" s="61" t="str">
        <f t="shared" si="20"/>
        <v>3.50</v>
      </c>
      <c r="AK38" s="62">
        <v>18</v>
      </c>
      <c r="AL38" s="62">
        <v>18</v>
      </c>
      <c r="AM38" s="90">
        <f t="shared" si="17"/>
        <v>61.5</v>
      </c>
      <c r="AN38" s="90">
        <f t="shared" si="21"/>
        <v>3.4166666666666665</v>
      </c>
      <c r="AO38" s="90">
        <f t="shared" si="18"/>
        <v>3.4166666666666665</v>
      </c>
      <c r="AP38" s="63" t="s">
        <v>127</v>
      </c>
      <c r="AQ38" s="108" t="str">
        <f t="shared" si="19"/>
        <v>CSE 008/8</v>
      </c>
      <c r="AR38" s="104"/>
      <c r="AS38" s="8"/>
    </row>
    <row r="39" spans="1:67" ht="24" customHeight="1">
      <c r="B39" s="38"/>
      <c r="C39" s="11" t="s">
        <v>109</v>
      </c>
      <c r="D39" s="11"/>
      <c r="E39" s="11"/>
      <c r="F39" s="11"/>
      <c r="G39" s="61"/>
      <c r="H39" s="61"/>
      <c r="I39" s="90"/>
      <c r="J39" s="11"/>
      <c r="K39" s="11"/>
      <c r="L39" s="61"/>
      <c r="M39" s="61"/>
      <c r="N39" s="90"/>
      <c r="O39" s="61"/>
      <c r="P39" s="61"/>
      <c r="Q39" s="61"/>
      <c r="R39" s="61"/>
      <c r="S39" s="90"/>
      <c r="T39" s="61"/>
      <c r="U39" s="79"/>
      <c r="V39" s="61"/>
      <c r="W39" s="61"/>
      <c r="X39" s="90"/>
      <c r="Y39" s="45"/>
      <c r="Z39" s="45"/>
      <c r="AA39" s="61"/>
      <c r="AB39" s="61"/>
      <c r="AC39" s="90"/>
      <c r="AD39" s="45"/>
      <c r="AE39" s="45"/>
      <c r="AF39" s="61"/>
      <c r="AG39" s="61"/>
      <c r="AH39" s="90"/>
      <c r="AI39" s="45"/>
      <c r="AJ39" s="45"/>
      <c r="AK39" s="10"/>
      <c r="AL39" s="62"/>
      <c r="AM39" s="45"/>
      <c r="AN39" s="11"/>
      <c r="AO39" s="11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5"/>
      <c r="Z40" s="45"/>
      <c r="AA40" s="45"/>
      <c r="AB40" s="45"/>
      <c r="AC40" s="10"/>
      <c r="AD40" s="45"/>
      <c r="AE40" s="45"/>
      <c r="AF40" s="45"/>
      <c r="AG40" s="45"/>
      <c r="AH40" s="10"/>
      <c r="AI40" s="45"/>
      <c r="AJ40" s="45"/>
      <c r="AK40" s="10"/>
      <c r="AL40" s="45"/>
      <c r="AM40" s="45"/>
      <c r="AN40" s="11"/>
      <c r="AO40" s="11"/>
    </row>
    <row r="41" spans="1:67" s="8" customFormat="1" ht="24" customHeight="1">
      <c r="A41" s="64"/>
      <c r="B41" s="64"/>
      <c r="C41" s="65"/>
      <c r="D41" s="64"/>
      <c r="E41" s="66"/>
      <c r="F41" s="67"/>
      <c r="G41" s="67"/>
      <c r="H41" s="45"/>
      <c r="I41" s="45"/>
      <c r="J41" s="67"/>
      <c r="K41" s="67"/>
      <c r="L41" s="10"/>
      <c r="M41" s="45"/>
      <c r="N41" s="45"/>
      <c r="O41" s="67"/>
      <c r="P41" s="67"/>
      <c r="Q41" s="10"/>
      <c r="R41" s="45"/>
      <c r="S41" s="45"/>
      <c r="T41" s="67"/>
      <c r="U41" s="67"/>
      <c r="V41" s="10"/>
      <c r="W41" s="45"/>
      <c r="X41" s="45"/>
      <c r="Y41" s="45"/>
      <c r="Z41" s="67"/>
      <c r="AA41" s="10"/>
      <c r="AB41" s="45"/>
      <c r="AC41" s="45"/>
      <c r="AD41" s="45"/>
      <c r="AE41" s="67"/>
      <c r="AF41" s="10"/>
      <c r="AG41" s="45"/>
      <c r="AH41" s="45"/>
      <c r="AI41" s="45"/>
      <c r="AJ41" s="67"/>
      <c r="AK41" s="45"/>
      <c r="AL41" s="45"/>
      <c r="AR41" s="39"/>
    </row>
    <row r="42" spans="1:67" s="8" customFormat="1" ht="24" customHeight="1">
      <c r="A42" s="43"/>
      <c r="B42" s="43"/>
      <c r="C42" s="43"/>
      <c r="D42" s="43"/>
      <c r="E42" s="43"/>
      <c r="AG42" s="129"/>
      <c r="AH42" s="129"/>
      <c r="AI42" s="129"/>
      <c r="AJ42" s="129"/>
      <c r="AK42" s="129"/>
      <c r="AL42" s="129"/>
      <c r="AO42" s="92"/>
      <c r="BL42" s="69"/>
      <c r="BM42" s="43"/>
      <c r="BN42" s="43"/>
    </row>
    <row r="43" spans="1:67" s="8" customFormat="1" ht="28.15" customHeight="1">
      <c r="A43" s="43"/>
      <c r="B43" s="130"/>
      <c r="C43" s="130"/>
      <c r="D43" s="43"/>
      <c r="E43" s="43"/>
      <c r="F43" s="43"/>
      <c r="H43" s="130"/>
      <c r="I43" s="130"/>
      <c r="J43" s="130"/>
      <c r="K43" s="43"/>
      <c r="M43" s="43"/>
      <c r="N43" s="43"/>
      <c r="O43" s="43"/>
      <c r="P43" s="43"/>
      <c r="Q43" s="43"/>
      <c r="R43" s="43"/>
      <c r="S43" s="43"/>
      <c r="W43" s="68"/>
      <c r="Y43" s="68"/>
      <c r="AG43" s="131"/>
      <c r="AH43" s="131"/>
      <c r="AI43" s="131"/>
      <c r="AJ43" s="131"/>
      <c r="AK43" s="131"/>
      <c r="AL43" s="131"/>
      <c r="AO43" s="91"/>
      <c r="BL43" s="78"/>
      <c r="BM43" s="78"/>
      <c r="BN43" s="78"/>
    </row>
    <row r="44" spans="1:67" s="8" customFormat="1" ht="28.15" customHeight="1">
      <c r="A44" s="43"/>
      <c r="B44" s="130"/>
      <c r="C44" s="130"/>
      <c r="D44" s="43"/>
      <c r="E44" s="43"/>
      <c r="F44" s="43"/>
      <c r="H44" s="130"/>
      <c r="I44" s="130"/>
      <c r="J44" s="130"/>
      <c r="K44" s="43"/>
      <c r="M44" s="43"/>
      <c r="N44" s="43"/>
      <c r="O44" s="43"/>
      <c r="P44" s="43"/>
      <c r="Q44" s="43"/>
      <c r="R44" s="43"/>
      <c r="S44" s="43"/>
      <c r="AG44" s="131"/>
      <c r="AH44" s="131"/>
      <c r="AI44" s="131"/>
      <c r="AJ44" s="131"/>
      <c r="AK44" s="131"/>
      <c r="AL44" s="131"/>
      <c r="AO44" s="91"/>
      <c r="BL44" s="78"/>
      <c r="BM44" s="78"/>
      <c r="BN44" s="78"/>
    </row>
    <row r="45" spans="1:67" s="8" customFormat="1" ht="28.15" customHeight="1">
      <c r="A45" s="43"/>
      <c r="B45" s="43"/>
      <c r="C45" s="43"/>
      <c r="D45" s="69"/>
      <c r="E45" s="69"/>
      <c r="F45" s="43"/>
      <c r="H45" s="130"/>
      <c r="I45" s="130"/>
      <c r="J45" s="130"/>
      <c r="K45" s="43"/>
      <c r="M45" s="43"/>
      <c r="N45" s="43"/>
      <c r="O45" s="43"/>
      <c r="P45" s="43"/>
      <c r="Q45" s="43"/>
      <c r="R45" s="43"/>
      <c r="S45" s="43"/>
      <c r="AG45" s="128"/>
      <c r="AH45" s="128"/>
      <c r="AI45" s="128"/>
      <c r="AJ45" s="128"/>
      <c r="AK45" s="128"/>
      <c r="AL45" s="128"/>
      <c r="AO45" s="93"/>
      <c r="BL45" s="43"/>
      <c r="BM45" s="43"/>
      <c r="BN45" s="43"/>
    </row>
    <row r="46" spans="1:67" s="8" customFormat="1" ht="28.15" customHeight="1">
      <c r="A46" s="43"/>
      <c r="B46" s="43"/>
      <c r="D46" s="12"/>
      <c r="E46" s="12"/>
      <c r="H46" s="130"/>
      <c r="I46" s="130"/>
      <c r="J46" s="130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N17:AN20"/>
    <mergeCell ref="AM17:AM20"/>
    <mergeCell ref="G18:K18"/>
    <mergeCell ref="L18:P18"/>
    <mergeCell ref="AG45:AL45"/>
    <mergeCell ref="AG42:AL42"/>
  </mergeCells>
  <conditionalFormatting sqref="J21:J38 Y21:Y38 AD21:AD38 AI21:AI38 G21:H39 L21:M39 O21:O39 Q21:R39 T21:T39 V21:W39 AA21:AB39 AF21:AG39">
    <cfRule type="containsText" dxfId="7" priority="41" operator="containsText" text="F">
      <formula>NOT(ISERROR(SEARCH("F",G21)))</formula>
    </cfRule>
  </conditionalFormatting>
  <conditionalFormatting sqref="J21:M21 T21:W21 Y21:AB21 AD21:AG21 AI21:AJ38 G21:H39 O21:R39 J22:K38 U22:U38 Y22:Z38 AD22:AE38 L22:M39 T22:T39 V22:W39 AA22:AB39 AF22:AG39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AS18" workbookViewId="0">
      <selection activeCell="AP24" sqref="AP24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6835937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28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2" t="s">
        <v>108</v>
      </c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K2" s="51"/>
      <c r="AL2" s="51"/>
      <c r="AM2" s="51"/>
      <c r="AN2" s="51"/>
      <c r="AO2" s="51"/>
      <c r="AP2" s="51"/>
      <c r="AQ2" s="51"/>
    </row>
    <row r="3" spans="1:51" ht="12" customHeight="1">
      <c r="A3" s="6"/>
      <c r="B3" s="6"/>
      <c r="C3" s="6"/>
      <c r="D3" s="6"/>
      <c r="E3" s="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O3" s="135"/>
      <c r="AP3" s="135"/>
      <c r="AQ3" s="136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O4" s="137"/>
      <c r="AP4" s="137"/>
      <c r="AQ4" s="138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O5" s="84" t="s">
        <v>41</v>
      </c>
      <c r="AP5" s="84" t="s">
        <v>42</v>
      </c>
      <c r="AQ5" s="85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O6" s="83">
        <v>0</v>
      </c>
      <c r="AP6" s="87">
        <v>23</v>
      </c>
      <c r="AQ6" s="86">
        <v>100</v>
      </c>
    </row>
    <row r="7" spans="1:51" ht="14.25" customHeight="1">
      <c r="A7" s="5"/>
      <c r="B7" s="5"/>
      <c r="C7" s="5"/>
      <c r="D7" s="5"/>
      <c r="E7" s="6"/>
      <c r="F7" s="46"/>
      <c r="G7" s="46"/>
      <c r="H7" s="46"/>
      <c r="I7" s="40"/>
      <c r="J7" s="40"/>
      <c r="K7" s="40"/>
      <c r="L7" s="40"/>
      <c r="M7" s="40"/>
      <c r="N7" s="40"/>
      <c r="O7" s="40"/>
      <c r="P7" s="46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O7" s="83">
        <v>0</v>
      </c>
      <c r="AP7" s="87">
        <v>12</v>
      </c>
      <c r="AQ7" s="86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O8" s="83">
        <v>0</v>
      </c>
      <c r="AP8" s="87">
        <v>35</v>
      </c>
      <c r="AQ8" s="86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3" t="s">
        <v>122</v>
      </c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N9" s="54"/>
      <c r="AO9" s="54"/>
      <c r="AR9" s="52"/>
      <c r="AS9" s="53"/>
      <c r="AT9" s="53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N10" s="55"/>
      <c r="AO10" s="55"/>
      <c r="AR10" s="56"/>
      <c r="AS10" s="56"/>
      <c r="AT10" s="56"/>
    </row>
    <row r="11" spans="1:51" ht="12" customHeight="1">
      <c r="A11" s="2"/>
      <c r="B11" s="2"/>
      <c r="C11" s="2"/>
      <c r="D11" s="2"/>
      <c r="E11" s="6"/>
      <c r="F11" s="46"/>
      <c r="G11" s="46"/>
      <c r="H11" s="46"/>
      <c r="I11" s="40"/>
      <c r="J11" s="40"/>
      <c r="K11" s="40"/>
      <c r="L11" s="40"/>
      <c r="M11" s="40"/>
      <c r="N11" s="40"/>
      <c r="O11" s="40"/>
      <c r="P11" s="46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N11" s="55"/>
      <c r="AO11" s="55"/>
      <c r="AR11" s="57"/>
      <c r="AS11" s="58"/>
      <c r="AT11" s="58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N12" s="55"/>
      <c r="AO12" s="55"/>
      <c r="AR12" s="57"/>
      <c r="AS12" s="58"/>
      <c r="AT12" s="58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5"/>
      <c r="AN13" s="55"/>
      <c r="AO13" s="55"/>
      <c r="AR13" s="57"/>
      <c r="AS13" s="58"/>
      <c r="AT13" s="58"/>
      <c r="AU13" s="58"/>
      <c r="AV13" s="58"/>
      <c r="AW13" s="58"/>
      <c r="AX13" s="58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7"/>
      <c r="AS14" s="58"/>
      <c r="AT14" s="58"/>
      <c r="AU14" s="58"/>
      <c r="AV14" s="58"/>
      <c r="AW14" s="58"/>
      <c r="AX14" s="58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8"/>
      <c r="AT15" s="58"/>
      <c r="AU15" s="58"/>
      <c r="AV15" s="58"/>
      <c r="AW15" s="58"/>
      <c r="AX15" s="58"/>
      <c r="AY15" s="2"/>
    </row>
    <row r="16" spans="1:51" ht="12" customHeight="1">
      <c r="A16" s="2"/>
      <c r="B16" s="2"/>
      <c r="C16" s="2"/>
      <c r="D16" s="2"/>
      <c r="E16" s="7"/>
      <c r="F16" s="59"/>
      <c r="G16" s="60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27" t="s">
        <v>5</v>
      </c>
      <c r="G17" s="127" t="s">
        <v>98</v>
      </c>
      <c r="H17" s="127"/>
      <c r="I17" s="127"/>
      <c r="J17" s="127"/>
      <c r="K17" s="127"/>
      <c r="L17" s="127" t="s">
        <v>100</v>
      </c>
      <c r="M17" s="127"/>
      <c r="N17" s="127"/>
      <c r="O17" s="127"/>
      <c r="P17" s="127"/>
      <c r="Q17" s="127" t="s">
        <v>102</v>
      </c>
      <c r="R17" s="127"/>
      <c r="S17" s="127"/>
      <c r="T17" s="127"/>
      <c r="U17" s="127"/>
      <c r="V17" s="127" t="s">
        <v>111</v>
      </c>
      <c r="W17" s="127"/>
      <c r="X17" s="127"/>
      <c r="Y17" s="127"/>
      <c r="Z17" s="127"/>
      <c r="AA17" s="127" t="s">
        <v>105</v>
      </c>
      <c r="AB17" s="127"/>
      <c r="AC17" s="127"/>
      <c r="AD17" s="127"/>
      <c r="AE17" s="127"/>
      <c r="AF17" s="127" t="s">
        <v>112</v>
      </c>
      <c r="AG17" s="127"/>
      <c r="AH17" s="127"/>
      <c r="AI17" s="127"/>
      <c r="AJ17" s="127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27"/>
      <c r="G18" s="127" t="s">
        <v>99</v>
      </c>
      <c r="H18" s="127"/>
      <c r="I18" s="127"/>
      <c r="J18" s="127"/>
      <c r="K18" s="127"/>
      <c r="L18" s="127" t="s">
        <v>101</v>
      </c>
      <c r="M18" s="127"/>
      <c r="N18" s="127"/>
      <c r="O18" s="127"/>
      <c r="P18" s="127"/>
      <c r="Q18" s="127" t="s">
        <v>103</v>
      </c>
      <c r="R18" s="127"/>
      <c r="S18" s="127"/>
      <c r="T18" s="127"/>
      <c r="U18" s="127"/>
      <c r="V18" s="127" t="s">
        <v>104</v>
      </c>
      <c r="W18" s="127"/>
      <c r="X18" s="127"/>
      <c r="Y18" s="127"/>
      <c r="Z18" s="127"/>
      <c r="AA18" s="134" t="s">
        <v>106</v>
      </c>
      <c r="AB18" s="134"/>
      <c r="AC18" s="134"/>
      <c r="AD18" s="134"/>
      <c r="AE18" s="134"/>
      <c r="AF18" s="134" t="s">
        <v>107</v>
      </c>
      <c r="AG18" s="134"/>
      <c r="AH18" s="134"/>
      <c r="AI18" s="134"/>
      <c r="AJ18" s="134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27"/>
      <c r="G19" s="127" t="s">
        <v>44</v>
      </c>
      <c r="H19" s="127"/>
      <c r="I19" s="127"/>
      <c r="J19" s="127"/>
      <c r="K19" s="127"/>
      <c r="L19" s="127" t="s">
        <v>115</v>
      </c>
      <c r="M19" s="127"/>
      <c r="N19" s="127"/>
      <c r="O19" s="127"/>
      <c r="P19" s="127"/>
      <c r="Q19" s="127" t="s">
        <v>44</v>
      </c>
      <c r="R19" s="127"/>
      <c r="S19" s="127"/>
      <c r="T19" s="127"/>
      <c r="U19" s="127"/>
      <c r="V19" s="127" t="s">
        <v>45</v>
      </c>
      <c r="W19" s="127"/>
      <c r="X19" s="127"/>
      <c r="Y19" s="127"/>
      <c r="Z19" s="127"/>
      <c r="AA19" s="134" t="s">
        <v>44</v>
      </c>
      <c r="AB19" s="134"/>
      <c r="AC19" s="134"/>
      <c r="AD19" s="134"/>
      <c r="AE19" s="134"/>
      <c r="AF19" s="127" t="s">
        <v>45</v>
      </c>
      <c r="AG19" s="127"/>
      <c r="AH19" s="127"/>
      <c r="AI19" s="127"/>
      <c r="AJ19" s="127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27"/>
      <c r="G20" s="89" t="s">
        <v>39</v>
      </c>
      <c r="H20" s="89" t="s">
        <v>32</v>
      </c>
      <c r="I20" s="89" t="s">
        <v>17</v>
      </c>
      <c r="J20" s="88" t="s">
        <v>1</v>
      </c>
      <c r="K20" s="88" t="s">
        <v>2</v>
      </c>
      <c r="L20" s="89" t="s">
        <v>39</v>
      </c>
      <c r="M20" s="89" t="s">
        <v>32</v>
      </c>
      <c r="N20" s="89" t="s">
        <v>17</v>
      </c>
      <c r="O20" s="88" t="s">
        <v>1</v>
      </c>
      <c r="P20" s="88" t="s">
        <v>2</v>
      </c>
      <c r="Q20" s="89" t="s">
        <v>39</v>
      </c>
      <c r="R20" s="89" t="s">
        <v>32</v>
      </c>
      <c r="S20" s="89" t="s">
        <v>17</v>
      </c>
      <c r="T20" s="88" t="s">
        <v>1</v>
      </c>
      <c r="U20" s="88" t="s">
        <v>2</v>
      </c>
      <c r="V20" s="89" t="s">
        <v>39</v>
      </c>
      <c r="W20" s="89" t="s">
        <v>32</v>
      </c>
      <c r="X20" s="89" t="s">
        <v>17</v>
      </c>
      <c r="Y20" s="88" t="s">
        <v>1</v>
      </c>
      <c r="Z20" s="88" t="s">
        <v>2</v>
      </c>
      <c r="AA20" s="89" t="s">
        <v>39</v>
      </c>
      <c r="AB20" s="89" t="s">
        <v>32</v>
      </c>
      <c r="AC20" s="89" t="s">
        <v>17</v>
      </c>
      <c r="AD20" s="88" t="s">
        <v>1</v>
      </c>
      <c r="AE20" s="88" t="s">
        <v>2</v>
      </c>
      <c r="AF20" s="89" t="s">
        <v>39</v>
      </c>
      <c r="AG20" s="89" t="s">
        <v>32</v>
      </c>
      <c r="AH20" s="89" t="s">
        <v>17</v>
      </c>
      <c r="AI20" s="88" t="s">
        <v>1</v>
      </c>
      <c r="AJ20" s="88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4">
        <v>19</v>
      </c>
      <c r="B21" s="80"/>
      <c r="C21" s="80"/>
      <c r="D21" s="88"/>
      <c r="E21" s="88" t="s">
        <v>78</v>
      </c>
      <c r="F21" s="81"/>
      <c r="G21" s="61">
        <f>'CSE-4201'!C35</f>
        <v>31</v>
      </c>
      <c r="H21" s="61">
        <f>'CSE-4201'!H35</f>
        <v>38</v>
      </c>
      <c r="I21" s="90">
        <f>G21+H21</f>
        <v>69</v>
      </c>
      <c r="J21" s="61" t="str">
        <f>IF(I21&gt;=80,"A+",IF(I21&gt;=75,"A",IF(I21&gt;=70,"A-",IF(I21&gt;=65,"B+",IF(I21&gt;=60,"B",IF(I21&gt;=55,"B-",IF(I21&gt;=50,"C+",IF(I21&gt;=45,"C",IF(I21&gt;=40,"D","F")))))))))</f>
        <v>B+</v>
      </c>
      <c r="K21" s="61" t="str">
        <f>IF(I21&gt;=80,"4.00",IF(I21&gt;=75,"3.75",IF(I21&gt;=70,"3.50",IF(I21&gt;=65,"3.25",IF(I21&gt;=60,"3.00",IF(I21&gt;=55,"2.75",IF(I21&gt;=50,"2.50",IF(I21&gt;=45,"2.25",IF(AC21&gt;=40,"2.00","0")))))))))</f>
        <v>3.25</v>
      </c>
      <c r="L21" s="61">
        <f>'CSE-4202'!C35</f>
        <v>31</v>
      </c>
      <c r="M21" s="61">
        <f>'CSE-4202'!D35</f>
        <v>39</v>
      </c>
      <c r="N21" s="90">
        <f>L21+M21</f>
        <v>70</v>
      </c>
      <c r="O21" s="61" t="str">
        <f>IF(N21&gt;=80,"A+",IF(N21&gt;=75,"A",IF(N21&gt;=70,"A-",IF(N21&gt;=65,"B+",IF(N21&gt;=60,"B",IF(N21&gt;=55,"B-",IF(N21&gt;=50,"C+",IF(N21&gt;=45,"C",IF(N21&gt;=40,"D","F")))))))))</f>
        <v>A-</v>
      </c>
      <c r="P21" s="61" t="str">
        <f>IF(N21&gt;=80,"4.00",IF(N21&gt;=75,"3.75",IF(N21&gt;=70,"3.50",IF(N21&gt;=65,"3.25",IF(N21&gt;=60,"3.00",IF(N21&gt;=55,"2.75",IF(N21&gt;=50,"2.50",IF(N21&gt;=45,"2.25",IF(N21&gt;=40,"2.00","0")))))))))</f>
        <v>3.50</v>
      </c>
      <c r="Q21" s="61">
        <f>'CSE-4213'!C35</f>
        <v>30</v>
      </c>
      <c r="R21" s="61">
        <f>'CSE-4213'!H35</f>
        <v>38.5</v>
      </c>
      <c r="S21" s="90">
        <f>Q21+R21</f>
        <v>68.5</v>
      </c>
      <c r="T21" s="61" t="str">
        <f>IF(S21&gt;=80,"A+",IF(S21&gt;=75,"A",IF(S21&gt;=70,"A-",IF(S21&gt;=65,"B+",IF(S21&gt;=60,"B",IF(S21&gt;=55,"B-",IF(S21&gt;=50,"C+",IF(S21&gt;=45,"C",IF(S21&gt;=40,"D","F")))))))))</f>
        <v>B+</v>
      </c>
      <c r="U21" s="61" t="str">
        <f>IF(S21&gt;=80,"4.00",IF(S21&gt;=75,"3.75",IF(S21&gt;=70,"3.50",IF(S21&gt;=65,"3.25",IF(S21&gt;=60,"3.00",IF(S21&gt;=55,"2.75",IF(S21&gt;=50,"2.50",IF(S21&gt;=45,"2.25",IF(S21&gt;=40,"2.00","0")))))))))</f>
        <v>3.25</v>
      </c>
      <c r="V21" s="61">
        <f>'CSE-4214'!C35</f>
        <v>32</v>
      </c>
      <c r="W21" s="61">
        <f>'CSE-4214'!D35</f>
        <v>38</v>
      </c>
      <c r="X21" s="90">
        <f>V21+W21</f>
        <v>70</v>
      </c>
      <c r="Y21" s="61" t="str">
        <f>IF(X21&gt;=80,"A+",IF(X21&gt;=75,"A",IF(X21&gt;=70,"A-",IF(X21&gt;=65,"B+",IF(X21&gt;=60,"B",IF(X21&gt;=55,"B-",IF(X21&gt;=50,"C+",IF(X21&gt;=45,"C",IF(X21&gt;=40,"D","F")))))))))</f>
        <v>A-</v>
      </c>
      <c r="Z21" s="61" t="str">
        <f>IF(X21&gt;=80,"4.00",IF(X21&gt;=75,"3.75",IF(X21&gt;=70,"3.50",IF(X21&gt;=65,"3.25",IF(X21&gt;=60,"3.00",IF(X21&gt;=55,"2.75",IF(X21&gt;=50,"2.50",IF(X21&gt;=45,"2.25",IF(X21&gt;=40,"2.00","0")))))))))</f>
        <v>3.50</v>
      </c>
      <c r="AA21" s="61">
        <f>'CSE-4225'!C35</f>
        <v>27.5</v>
      </c>
      <c r="AB21" s="61">
        <f>'CSE-4225'!H35</f>
        <v>37</v>
      </c>
      <c r="AC21" s="90">
        <f>AA21+AB21</f>
        <v>64.5</v>
      </c>
      <c r="AD21" s="61" t="str">
        <f>IF(AC21&gt;=80,"A+",IF(AC21&gt;=75,"A",IF(AC21&gt;=70,"A-",IF(AC21&gt;=65,"B+",IF(AC21&gt;=60,"B",IF(AC21&gt;=55,"B-",IF(AC21&gt;=50,"C+",IF(AC21&gt;=45,"C",IF(AC21&gt;=40,"D","F")))))))))</f>
        <v>B</v>
      </c>
      <c r="AE21" s="61" t="str">
        <f>IF(AC21&gt;=80,"4.00",IF(AC21&gt;=75,"3.75",IF(AC21&gt;=70,"3.50",IF(AC21&gt;=65,"3.25",IF(AC21&gt;=60,"3.00",IF(AC21&gt;=55,"2.75",IF(AC21&gt;=50,"2.50",IF(AC21&gt;=45,"2.25",IF(AC21&gt;=40,"2.00","0")))))))))</f>
        <v>3.00</v>
      </c>
      <c r="AF21" s="61">
        <f>'CSE-4226'!C35</f>
        <v>34</v>
      </c>
      <c r="AG21" s="61">
        <f>'CSE-4226'!D35</f>
        <v>38.5</v>
      </c>
      <c r="AH21" s="90">
        <f>AF21+AG21</f>
        <v>72.5</v>
      </c>
      <c r="AI21" s="61" t="str">
        <f>IF(AH21&gt;=80,"A+",IF(AH21&gt;=75,"A",IF(AH21&gt;=70,"A-",IF(AH21&gt;=65,"B+",IF(AH21&gt;=60,"B",IF(AH21&gt;=55,"B-",IF(AH21&gt;=50,"C+",IF(AH21&gt;=45,"C",IF(AH21&gt;=40,"D","F")))))))))</f>
        <v>A-</v>
      </c>
      <c r="AJ21" s="61" t="str">
        <f>IF(AH21&gt;=80,"4.00",IF(AH21&gt;=75,"3.75",IF(AH21&gt;=70,"3.50",IF(AH21&gt;=65,"3.25",IF(AH21&gt;=60,"3.00",IF(AH21&gt;=55,"2.75",IF(AH21&gt;=50,"2.50",IF(AH21&gt;=45,"2.25",IF(AH21&gt;=40,"2.00","0")))))))))</f>
        <v>3.50</v>
      </c>
      <c r="AK21" s="62">
        <v>18</v>
      </c>
      <c r="AL21" s="62">
        <v>18</v>
      </c>
      <c r="AM21" s="90">
        <f>K21*3+P21*6+U21*3+Z21*1.5+AE21*3+AJ21*1.5</f>
        <v>60</v>
      </c>
      <c r="AN21" s="90">
        <f>AM21/18</f>
        <v>3.3333333333333335</v>
      </c>
      <c r="AO21" s="90">
        <f>AN21</f>
        <v>3.3333333333333335</v>
      </c>
      <c r="AP21" s="63" t="s">
        <v>128</v>
      </c>
      <c r="AQ21" s="88" t="str">
        <f>E21</f>
        <v>CSE 009/8</v>
      </c>
      <c r="AR21" s="104"/>
      <c r="AS21" s="8"/>
    </row>
    <row r="22" spans="1:45" ht="51" customHeight="1">
      <c r="A22" s="88">
        <v>20</v>
      </c>
      <c r="B22" s="80"/>
      <c r="C22" s="80"/>
      <c r="D22" s="88"/>
      <c r="E22" s="88" t="s">
        <v>79</v>
      </c>
      <c r="F22" s="81"/>
      <c r="G22" s="61">
        <f>'CSE-4201'!C36</f>
        <v>33.5</v>
      </c>
      <c r="H22" s="61">
        <f>'CSE-4201'!H36</f>
        <v>42.5</v>
      </c>
      <c r="I22" s="90">
        <f t="shared" ref="I22:I37" si="0">G22+H22</f>
        <v>76</v>
      </c>
      <c r="J22" s="61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61" t="str">
        <f t="shared" ref="K22:K37" si="2">IF(I22&gt;=80,"4.00",IF(I22&gt;=75,"3.75",IF(I22&gt;=70,"3.50",IF(I22&gt;=65,"3.25",IF(I22&gt;=60,"3.00",IF(I22&gt;=55,"2.75",IF(I22&gt;=50,"2.50",IF(I22&gt;=45,"2.25",IF(AC22&gt;=40,"2.00","0")))))))))</f>
        <v>3.75</v>
      </c>
      <c r="L22" s="61">
        <f>'CSE-4202'!C36</f>
        <v>36</v>
      </c>
      <c r="M22" s="61">
        <f>'CSE-4202'!D36</f>
        <v>34</v>
      </c>
      <c r="N22" s="90">
        <f t="shared" ref="N22:N37" si="3">L22+M22</f>
        <v>70</v>
      </c>
      <c r="O22" s="61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1" t="str">
        <f t="shared" ref="P22:P37" si="5">IF(N22&gt;=80,"4.00",IF(N22&gt;=75,"3.75",IF(N22&gt;=70,"3.50",IF(N22&gt;=65,"3.25",IF(N22&gt;=60,"3.00",IF(N22&gt;=55,"2.75",IF(N22&gt;=50,"2.50",IF(N22&gt;=45,"2.25",IF(N22&gt;=40,"2.00","0")))))))))</f>
        <v>3.50</v>
      </c>
      <c r="Q22" s="61">
        <f>'CSE-4213'!C36</f>
        <v>34.75</v>
      </c>
      <c r="R22" s="61">
        <f>'CSE-4213'!H36</f>
        <v>41</v>
      </c>
      <c r="S22" s="90">
        <f t="shared" ref="S22:S37" si="6">Q22+R22</f>
        <v>75.75</v>
      </c>
      <c r="T22" s="61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1" t="str">
        <f t="shared" ref="U22:U37" si="8">IF(S22&gt;=80,"4.00",IF(S22&gt;=75,"3.75",IF(S22&gt;=70,"3.50",IF(S22&gt;=65,"3.25",IF(S22&gt;=60,"3.00",IF(S22&gt;=55,"2.75",IF(S22&gt;=50,"2.50",IF(S22&gt;=45,"2.25",IF(S22&gt;=40,"2.00","0")))))))))</f>
        <v>3.75</v>
      </c>
      <c r="V22" s="61">
        <f>'CSE-4214'!C36</f>
        <v>34.5</v>
      </c>
      <c r="W22" s="61">
        <f>'CSE-4214'!D36</f>
        <v>42.5</v>
      </c>
      <c r="X22" s="90">
        <f t="shared" ref="X22:X37" si="9">V22+W22</f>
        <v>77</v>
      </c>
      <c r="Y22" s="61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1" t="str">
        <f t="shared" ref="Z22:Z37" si="11">IF(X22&gt;=80,"4.00",IF(X22&gt;=75,"3.75",IF(X22&gt;=70,"3.50",IF(X22&gt;=65,"3.25",IF(X22&gt;=60,"3.00",IF(X22&gt;=55,"2.75",IF(X22&gt;=50,"2.50",IF(X22&gt;=45,"2.25",IF(X22&gt;=40,"2.00","0")))))))))</f>
        <v>3.75</v>
      </c>
      <c r="AA22" s="61">
        <f>'CSE-4225'!C36</f>
        <v>32.5</v>
      </c>
      <c r="AB22" s="61">
        <f>'CSE-4225'!H36</f>
        <v>43.5</v>
      </c>
      <c r="AC22" s="90">
        <f t="shared" ref="AC22:AC37" si="12">AA22+AB22</f>
        <v>76</v>
      </c>
      <c r="AD22" s="61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1" t="str">
        <f t="shared" ref="AE22:AE37" si="14">IF(AC22&gt;=80,"4.00",IF(AC22&gt;=75,"3.75",IF(AC22&gt;=70,"3.50",IF(AC22&gt;=65,"3.25",IF(AC22&gt;=60,"3.00",IF(AC22&gt;=55,"2.75",IF(AC22&gt;=50,"2.50",IF(AC22&gt;=45,"2.25",IF(AC22&gt;=40,"2.00","0")))))))))</f>
        <v>3.75</v>
      </c>
      <c r="AF22" s="61">
        <f>'CSE-4226'!C36</f>
        <v>34</v>
      </c>
      <c r="AG22" s="61">
        <f>'CSE-4226'!D36</f>
        <v>43.5</v>
      </c>
      <c r="AH22" s="90">
        <f t="shared" ref="AH22:AH37" si="15">AF22+AG22</f>
        <v>77.5</v>
      </c>
      <c r="AI22" s="61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1" t="str">
        <f t="shared" ref="AJ22:AJ37" si="17">IF(AH22&gt;=80,"4.00",IF(AH22&gt;=75,"3.75",IF(AH22&gt;=70,"3.50",IF(AH22&gt;=65,"3.25",IF(AH22&gt;=60,"3.00",IF(AH22&gt;=55,"2.75",IF(AH22&gt;=50,"2.50",IF(AH22&gt;=45,"2.25",IF(AH22&gt;=40,"2.00","0")))))))))</f>
        <v>3.75</v>
      </c>
      <c r="AK22" s="62">
        <v>18</v>
      </c>
      <c r="AL22" s="62">
        <v>18</v>
      </c>
      <c r="AM22" s="90">
        <f t="shared" ref="AM22:AM37" si="18">K22*3+P22*6+U22*3+Z22*1.5+AE22*3+AJ22*1.5</f>
        <v>66</v>
      </c>
      <c r="AN22" s="90">
        <f t="shared" ref="AN22:AN37" si="19">AM22/18</f>
        <v>3.6666666666666665</v>
      </c>
      <c r="AO22" s="90">
        <f t="shared" ref="AO22:AO37" si="20">AN22</f>
        <v>3.6666666666666665</v>
      </c>
      <c r="AP22" s="63" t="s">
        <v>128</v>
      </c>
      <c r="AQ22" s="109" t="str">
        <f t="shared" ref="AQ22:AQ37" si="21">E22</f>
        <v>CSE 010/8</v>
      </c>
      <c r="AR22" s="104"/>
      <c r="AS22" s="8"/>
    </row>
    <row r="23" spans="1:45" ht="51" customHeight="1">
      <c r="A23" s="44">
        <v>21</v>
      </c>
      <c r="B23" s="80"/>
      <c r="C23" s="80"/>
      <c r="D23" s="88"/>
      <c r="E23" s="88" t="s">
        <v>80</v>
      </c>
      <c r="F23" s="81"/>
      <c r="G23" s="61">
        <f>'CSE-4201'!C37</f>
        <v>31</v>
      </c>
      <c r="H23" s="61">
        <f>'CSE-4201'!H37</f>
        <v>42</v>
      </c>
      <c r="I23" s="90">
        <f t="shared" si="0"/>
        <v>73</v>
      </c>
      <c r="J23" s="61" t="str">
        <f t="shared" si="1"/>
        <v>A-</v>
      </c>
      <c r="K23" s="61" t="str">
        <f t="shared" si="2"/>
        <v>3.50</v>
      </c>
      <c r="L23" s="61">
        <f>'CSE-4202'!C37</f>
        <v>31</v>
      </c>
      <c r="M23" s="61">
        <f>'CSE-4202'!D37</f>
        <v>32</v>
      </c>
      <c r="N23" s="90">
        <f t="shared" si="3"/>
        <v>63</v>
      </c>
      <c r="O23" s="61" t="str">
        <f t="shared" si="4"/>
        <v>B</v>
      </c>
      <c r="P23" s="61" t="str">
        <f t="shared" si="5"/>
        <v>3.00</v>
      </c>
      <c r="Q23" s="61">
        <f>'CSE-4213'!C37</f>
        <v>32</v>
      </c>
      <c r="R23" s="61">
        <f>'CSE-4213'!H37</f>
        <v>41</v>
      </c>
      <c r="S23" s="90">
        <f t="shared" si="6"/>
        <v>73</v>
      </c>
      <c r="T23" s="61" t="str">
        <f t="shared" si="7"/>
        <v>A-</v>
      </c>
      <c r="U23" s="61" t="str">
        <f t="shared" si="8"/>
        <v>3.50</v>
      </c>
      <c r="V23" s="61">
        <f>'CSE-4214'!C37</f>
        <v>34.5</v>
      </c>
      <c r="W23" s="61">
        <f>'CSE-4214'!D37</f>
        <v>40.5</v>
      </c>
      <c r="X23" s="90">
        <f t="shared" si="9"/>
        <v>75</v>
      </c>
      <c r="Y23" s="61" t="str">
        <f t="shared" si="10"/>
        <v>A</v>
      </c>
      <c r="Z23" s="61" t="str">
        <f t="shared" si="11"/>
        <v>3.75</v>
      </c>
      <c r="AA23" s="61">
        <f>'CSE-4225'!C37</f>
        <v>29.5</v>
      </c>
      <c r="AB23" s="61">
        <f>'CSE-4225'!H37</f>
        <v>41.5</v>
      </c>
      <c r="AC23" s="90">
        <f t="shared" si="12"/>
        <v>71</v>
      </c>
      <c r="AD23" s="61" t="str">
        <f t="shared" si="13"/>
        <v>A-</v>
      </c>
      <c r="AE23" s="61" t="str">
        <f t="shared" si="14"/>
        <v>3.50</v>
      </c>
      <c r="AF23" s="61">
        <f>'CSE-4226'!C37</f>
        <v>31</v>
      </c>
      <c r="AG23" s="61">
        <f>'CSE-4226'!D37</f>
        <v>40</v>
      </c>
      <c r="AH23" s="90">
        <f t="shared" si="15"/>
        <v>71</v>
      </c>
      <c r="AI23" s="61" t="str">
        <f t="shared" si="16"/>
        <v>A-</v>
      </c>
      <c r="AJ23" s="61" t="str">
        <f t="shared" si="17"/>
        <v>3.50</v>
      </c>
      <c r="AK23" s="62">
        <v>18</v>
      </c>
      <c r="AL23" s="62">
        <v>18</v>
      </c>
      <c r="AM23" s="90">
        <f t="shared" si="18"/>
        <v>60.375</v>
      </c>
      <c r="AN23" s="90">
        <f t="shared" si="19"/>
        <v>3.3541666666666665</v>
      </c>
      <c r="AO23" s="90">
        <f t="shared" si="20"/>
        <v>3.3541666666666665</v>
      </c>
      <c r="AP23" s="63" t="s">
        <v>128</v>
      </c>
      <c r="AQ23" s="109" t="str">
        <f t="shared" si="21"/>
        <v>CSE 011/8</v>
      </c>
      <c r="AR23" s="104"/>
      <c r="AS23" s="8"/>
    </row>
    <row r="24" spans="1:45" ht="51" customHeight="1">
      <c r="A24" s="88">
        <v>22</v>
      </c>
      <c r="B24" s="80"/>
      <c r="C24" s="80"/>
      <c r="D24" s="88"/>
      <c r="E24" s="88" t="s">
        <v>81</v>
      </c>
      <c r="F24" s="81"/>
      <c r="G24" s="61">
        <f>'CSE-4201'!C38</f>
        <v>34.5</v>
      </c>
      <c r="H24" s="61">
        <f>'CSE-4201'!H38</f>
        <v>34</v>
      </c>
      <c r="I24" s="90">
        <f t="shared" si="0"/>
        <v>68.5</v>
      </c>
      <c r="J24" s="61" t="str">
        <f t="shared" si="1"/>
        <v>B+</v>
      </c>
      <c r="K24" s="61" t="str">
        <f t="shared" si="2"/>
        <v>3.25</v>
      </c>
      <c r="L24" s="61">
        <f>'CSE-4202'!C38</f>
        <v>36</v>
      </c>
      <c r="M24" s="61">
        <f>'CSE-4202'!D38</f>
        <v>40</v>
      </c>
      <c r="N24" s="90">
        <f t="shared" si="3"/>
        <v>76</v>
      </c>
      <c r="O24" s="61" t="str">
        <f t="shared" si="4"/>
        <v>A</v>
      </c>
      <c r="P24" s="61" t="str">
        <f t="shared" si="5"/>
        <v>3.75</v>
      </c>
      <c r="Q24" s="61">
        <f>'CSE-4213'!C38</f>
        <v>33.75</v>
      </c>
      <c r="R24" s="61">
        <f>'CSE-4213'!H38</f>
        <v>41.5</v>
      </c>
      <c r="S24" s="90">
        <f t="shared" si="6"/>
        <v>75.25</v>
      </c>
      <c r="T24" s="61" t="str">
        <f t="shared" si="7"/>
        <v>A</v>
      </c>
      <c r="U24" s="61" t="str">
        <f t="shared" si="8"/>
        <v>3.75</v>
      </c>
      <c r="V24" s="61">
        <f>'CSE-4214'!C38</f>
        <v>34</v>
      </c>
      <c r="W24" s="61">
        <f>'CSE-4214'!D38</f>
        <v>42</v>
      </c>
      <c r="X24" s="90">
        <f t="shared" si="9"/>
        <v>76</v>
      </c>
      <c r="Y24" s="61" t="str">
        <f t="shared" si="10"/>
        <v>A</v>
      </c>
      <c r="Z24" s="61" t="str">
        <f t="shared" si="11"/>
        <v>3.75</v>
      </c>
      <c r="AA24" s="61">
        <f>'CSE-4225'!C38</f>
        <v>31</v>
      </c>
      <c r="AB24" s="61">
        <f>'CSE-4225'!H38</f>
        <v>39.5</v>
      </c>
      <c r="AC24" s="90">
        <f t="shared" si="12"/>
        <v>70.5</v>
      </c>
      <c r="AD24" s="61" t="str">
        <f t="shared" si="13"/>
        <v>A-</v>
      </c>
      <c r="AE24" s="61" t="str">
        <f t="shared" si="14"/>
        <v>3.50</v>
      </c>
      <c r="AF24" s="61">
        <f>'CSE-4226'!C38</f>
        <v>34</v>
      </c>
      <c r="AG24" s="61">
        <f>'CSE-4226'!D38</f>
        <v>43.5</v>
      </c>
      <c r="AH24" s="90">
        <f t="shared" si="15"/>
        <v>77.5</v>
      </c>
      <c r="AI24" s="61" t="str">
        <f t="shared" si="16"/>
        <v>A</v>
      </c>
      <c r="AJ24" s="61" t="str">
        <f t="shared" si="17"/>
        <v>3.75</v>
      </c>
      <c r="AK24" s="62">
        <v>18</v>
      </c>
      <c r="AL24" s="62">
        <v>18</v>
      </c>
      <c r="AM24" s="90">
        <f t="shared" si="18"/>
        <v>65.25</v>
      </c>
      <c r="AN24" s="90">
        <f t="shared" si="19"/>
        <v>3.625</v>
      </c>
      <c r="AO24" s="90">
        <f t="shared" si="20"/>
        <v>3.625</v>
      </c>
      <c r="AP24" s="63" t="s">
        <v>128</v>
      </c>
      <c r="AQ24" s="109" t="str">
        <f t="shared" si="21"/>
        <v>CSE 012/8</v>
      </c>
      <c r="AR24" s="104"/>
      <c r="AS24" s="8"/>
    </row>
    <row r="25" spans="1:45" ht="51" customHeight="1">
      <c r="A25" s="44">
        <v>23</v>
      </c>
      <c r="B25" s="80"/>
      <c r="C25" s="80"/>
      <c r="D25" s="88"/>
      <c r="E25" s="88" t="s">
        <v>82</v>
      </c>
      <c r="F25" s="81"/>
      <c r="G25" s="61">
        <f>'CSE-4201'!C39</f>
        <v>34</v>
      </c>
      <c r="H25" s="61">
        <f>'CSE-4201'!H39</f>
        <v>40</v>
      </c>
      <c r="I25" s="90">
        <f t="shared" si="0"/>
        <v>74</v>
      </c>
      <c r="J25" s="61" t="str">
        <f t="shared" si="1"/>
        <v>A-</v>
      </c>
      <c r="K25" s="61" t="str">
        <f t="shared" si="2"/>
        <v>3.50</v>
      </c>
      <c r="L25" s="61">
        <f>'CSE-4202'!C39</f>
        <v>36</v>
      </c>
      <c r="M25" s="61">
        <f>'CSE-4202'!D39</f>
        <v>45.5</v>
      </c>
      <c r="N25" s="90">
        <f t="shared" si="3"/>
        <v>81.5</v>
      </c>
      <c r="O25" s="61" t="str">
        <f t="shared" si="4"/>
        <v>A+</v>
      </c>
      <c r="P25" s="61" t="str">
        <f t="shared" si="5"/>
        <v>4.00</v>
      </c>
      <c r="Q25" s="61">
        <f>'CSE-4213'!C39</f>
        <v>34.25</v>
      </c>
      <c r="R25" s="61">
        <f>'CSE-4213'!H39</f>
        <v>45</v>
      </c>
      <c r="S25" s="90">
        <f t="shared" si="6"/>
        <v>79.25</v>
      </c>
      <c r="T25" s="61" t="str">
        <f t="shared" si="7"/>
        <v>A</v>
      </c>
      <c r="U25" s="61" t="str">
        <f t="shared" si="8"/>
        <v>3.75</v>
      </c>
      <c r="V25" s="61">
        <f>'CSE-4214'!C39</f>
        <v>34.5</v>
      </c>
      <c r="W25" s="61">
        <f>'CSE-4214'!D39</f>
        <v>46.5</v>
      </c>
      <c r="X25" s="90">
        <f t="shared" si="9"/>
        <v>81</v>
      </c>
      <c r="Y25" s="61" t="str">
        <f t="shared" si="10"/>
        <v>A+</v>
      </c>
      <c r="Z25" s="61" t="str">
        <f t="shared" si="11"/>
        <v>4.00</v>
      </c>
      <c r="AA25" s="61">
        <f>'CSE-4225'!C39</f>
        <v>32.5</v>
      </c>
      <c r="AB25" s="61">
        <f>'CSE-4225'!H39</f>
        <v>43.5</v>
      </c>
      <c r="AC25" s="90">
        <f t="shared" si="12"/>
        <v>76</v>
      </c>
      <c r="AD25" s="61" t="str">
        <f t="shared" si="13"/>
        <v>A</v>
      </c>
      <c r="AE25" s="61" t="str">
        <f t="shared" si="14"/>
        <v>3.75</v>
      </c>
      <c r="AF25" s="61">
        <f>'CSE-4226'!C39</f>
        <v>35</v>
      </c>
      <c r="AG25" s="61">
        <f>'CSE-4226'!D39</f>
        <v>48</v>
      </c>
      <c r="AH25" s="90">
        <f t="shared" si="15"/>
        <v>83</v>
      </c>
      <c r="AI25" s="61" t="str">
        <f t="shared" si="16"/>
        <v>A+</v>
      </c>
      <c r="AJ25" s="61" t="str">
        <f t="shared" si="17"/>
        <v>4.00</v>
      </c>
      <c r="AK25" s="62">
        <v>18</v>
      </c>
      <c r="AL25" s="62">
        <v>18</v>
      </c>
      <c r="AM25" s="90">
        <f t="shared" si="18"/>
        <v>69</v>
      </c>
      <c r="AN25" s="90">
        <f t="shared" si="19"/>
        <v>3.8333333333333335</v>
      </c>
      <c r="AO25" s="90">
        <f t="shared" si="20"/>
        <v>3.8333333333333335</v>
      </c>
      <c r="AP25" s="63" t="s">
        <v>128</v>
      </c>
      <c r="AQ25" s="109" t="str">
        <f t="shared" si="21"/>
        <v>CSE 013/8</v>
      </c>
      <c r="AR25" s="104"/>
      <c r="AS25" s="8"/>
    </row>
    <row r="26" spans="1:45" ht="51" customHeight="1">
      <c r="A26" s="88">
        <v>24</v>
      </c>
      <c r="B26" s="80"/>
      <c r="C26" s="80"/>
      <c r="D26" s="88"/>
      <c r="E26" s="88" t="s">
        <v>83</v>
      </c>
      <c r="F26" s="81"/>
      <c r="G26" s="61">
        <f>'CSE-4201'!C40</f>
        <v>34</v>
      </c>
      <c r="H26" s="61">
        <f>'CSE-4201'!H40</f>
        <v>46</v>
      </c>
      <c r="I26" s="90">
        <f t="shared" si="0"/>
        <v>80</v>
      </c>
      <c r="J26" s="61" t="str">
        <f t="shared" si="1"/>
        <v>A+</v>
      </c>
      <c r="K26" s="61" t="str">
        <f t="shared" si="2"/>
        <v>4.00</v>
      </c>
      <c r="L26" s="61">
        <f>'CSE-4202'!C40</f>
        <v>35</v>
      </c>
      <c r="M26" s="61">
        <f>'CSE-4202'!D40</f>
        <v>45</v>
      </c>
      <c r="N26" s="90">
        <f t="shared" si="3"/>
        <v>80</v>
      </c>
      <c r="O26" s="61" t="str">
        <f t="shared" si="4"/>
        <v>A+</v>
      </c>
      <c r="P26" s="61" t="str">
        <f t="shared" si="5"/>
        <v>4.00</v>
      </c>
      <c r="Q26" s="61">
        <f>'CSE-4213'!C40</f>
        <v>33.25</v>
      </c>
      <c r="R26" s="61">
        <f>'CSE-4213'!H40</f>
        <v>44.5</v>
      </c>
      <c r="S26" s="90">
        <f t="shared" si="6"/>
        <v>77.75</v>
      </c>
      <c r="T26" s="61" t="str">
        <f t="shared" si="7"/>
        <v>A</v>
      </c>
      <c r="U26" s="61" t="str">
        <f t="shared" si="8"/>
        <v>3.75</v>
      </c>
      <c r="V26" s="61">
        <f>'CSE-4214'!C40</f>
        <v>34.5</v>
      </c>
      <c r="W26" s="61">
        <f>'CSE-4214'!D40</f>
        <v>42.5</v>
      </c>
      <c r="X26" s="90">
        <f t="shared" si="9"/>
        <v>77</v>
      </c>
      <c r="Y26" s="61" t="str">
        <f t="shared" si="10"/>
        <v>A</v>
      </c>
      <c r="Z26" s="61" t="str">
        <f t="shared" si="11"/>
        <v>3.75</v>
      </c>
      <c r="AA26" s="61">
        <f>'CSE-4225'!C40</f>
        <v>31.5</v>
      </c>
      <c r="AB26" s="61">
        <f>'CSE-4225'!H40</f>
        <v>44</v>
      </c>
      <c r="AC26" s="90">
        <f t="shared" si="12"/>
        <v>75.5</v>
      </c>
      <c r="AD26" s="61" t="str">
        <f t="shared" si="13"/>
        <v>A</v>
      </c>
      <c r="AE26" s="61" t="str">
        <f t="shared" si="14"/>
        <v>3.75</v>
      </c>
      <c r="AF26" s="61">
        <f>'CSE-4226'!C40</f>
        <v>33</v>
      </c>
      <c r="AG26" s="61">
        <f>'CSE-4226'!D40</f>
        <v>44</v>
      </c>
      <c r="AH26" s="90">
        <f t="shared" si="15"/>
        <v>77</v>
      </c>
      <c r="AI26" s="61" t="str">
        <f t="shared" si="16"/>
        <v>A</v>
      </c>
      <c r="AJ26" s="61" t="str">
        <f t="shared" si="17"/>
        <v>3.75</v>
      </c>
      <c r="AK26" s="62">
        <v>18</v>
      </c>
      <c r="AL26" s="62">
        <v>18</v>
      </c>
      <c r="AM26" s="90">
        <f t="shared" si="18"/>
        <v>69.75</v>
      </c>
      <c r="AN26" s="90">
        <f t="shared" si="19"/>
        <v>3.875</v>
      </c>
      <c r="AO26" s="90">
        <f t="shared" si="20"/>
        <v>3.875</v>
      </c>
      <c r="AP26" s="63" t="s">
        <v>128</v>
      </c>
      <c r="AQ26" s="109" t="str">
        <f t="shared" si="21"/>
        <v>CSE 014/8</v>
      </c>
      <c r="AR26" s="104"/>
      <c r="AS26" s="8"/>
    </row>
    <row r="27" spans="1:45" ht="51" customHeight="1">
      <c r="A27" s="44">
        <v>25</v>
      </c>
      <c r="B27" s="80"/>
      <c r="C27" s="80"/>
      <c r="D27" s="88"/>
      <c r="E27" s="88" t="s">
        <v>84</v>
      </c>
      <c r="F27" s="81"/>
      <c r="G27" s="61">
        <f>'CSE-4201'!C41</f>
        <v>31</v>
      </c>
      <c r="H27" s="61">
        <f>'CSE-4201'!H41</f>
        <v>28</v>
      </c>
      <c r="I27" s="90">
        <f t="shared" si="0"/>
        <v>59</v>
      </c>
      <c r="J27" s="61" t="str">
        <f t="shared" si="1"/>
        <v>B-</v>
      </c>
      <c r="K27" s="61" t="str">
        <f t="shared" si="2"/>
        <v>2.75</v>
      </c>
      <c r="L27" s="61">
        <f>'CSE-4202'!C41</f>
        <v>30</v>
      </c>
      <c r="M27" s="61">
        <f>'CSE-4202'!D41</f>
        <v>40</v>
      </c>
      <c r="N27" s="90">
        <f t="shared" si="3"/>
        <v>70</v>
      </c>
      <c r="O27" s="61" t="str">
        <f t="shared" si="4"/>
        <v>A-</v>
      </c>
      <c r="P27" s="61" t="str">
        <f t="shared" si="5"/>
        <v>3.50</v>
      </c>
      <c r="Q27" s="61">
        <f>'CSE-4213'!C41</f>
        <v>29.25</v>
      </c>
      <c r="R27" s="61">
        <f>'CSE-4213'!H41</f>
        <v>34.5</v>
      </c>
      <c r="S27" s="90">
        <f t="shared" si="6"/>
        <v>63.75</v>
      </c>
      <c r="T27" s="61" t="str">
        <f t="shared" si="7"/>
        <v>B</v>
      </c>
      <c r="U27" s="61" t="str">
        <f t="shared" si="8"/>
        <v>3.00</v>
      </c>
      <c r="V27" s="61">
        <f>'CSE-4214'!C41</f>
        <v>32.5</v>
      </c>
      <c r="W27" s="61">
        <f>'CSE-4214'!D41</f>
        <v>39.5</v>
      </c>
      <c r="X27" s="90">
        <f t="shared" si="9"/>
        <v>72</v>
      </c>
      <c r="Y27" s="61" t="str">
        <f t="shared" si="10"/>
        <v>A-</v>
      </c>
      <c r="Z27" s="61" t="str">
        <f t="shared" si="11"/>
        <v>3.50</v>
      </c>
      <c r="AA27" s="61">
        <f>'CSE-4225'!C41</f>
        <v>28</v>
      </c>
      <c r="AB27" s="61">
        <f>'CSE-4225'!H41</f>
        <v>39.5</v>
      </c>
      <c r="AC27" s="90">
        <f t="shared" si="12"/>
        <v>67.5</v>
      </c>
      <c r="AD27" s="61" t="str">
        <f t="shared" si="13"/>
        <v>B+</v>
      </c>
      <c r="AE27" s="61" t="str">
        <f t="shared" si="14"/>
        <v>3.25</v>
      </c>
      <c r="AF27" s="61">
        <f>'CSE-4226'!C41</f>
        <v>33</v>
      </c>
      <c r="AG27" s="61">
        <f>'CSE-4226'!D41</f>
        <v>39</v>
      </c>
      <c r="AH27" s="90">
        <f t="shared" si="15"/>
        <v>72</v>
      </c>
      <c r="AI27" s="61" t="str">
        <f t="shared" si="16"/>
        <v>A-</v>
      </c>
      <c r="AJ27" s="61" t="str">
        <f t="shared" si="17"/>
        <v>3.50</v>
      </c>
      <c r="AK27" s="62">
        <v>18</v>
      </c>
      <c r="AL27" s="62">
        <v>18</v>
      </c>
      <c r="AM27" s="90">
        <f t="shared" si="18"/>
        <v>58.5</v>
      </c>
      <c r="AN27" s="90">
        <f t="shared" si="19"/>
        <v>3.25</v>
      </c>
      <c r="AO27" s="90">
        <f t="shared" si="20"/>
        <v>3.25</v>
      </c>
      <c r="AP27" s="63" t="s">
        <v>128</v>
      </c>
      <c r="AQ27" s="109" t="str">
        <f t="shared" si="21"/>
        <v>CSE 015/8</v>
      </c>
      <c r="AR27" s="104"/>
      <c r="AS27" s="8"/>
    </row>
    <row r="28" spans="1:45" ht="51" customHeight="1">
      <c r="A28" s="88">
        <v>26</v>
      </c>
      <c r="B28" s="80"/>
      <c r="C28" s="80"/>
      <c r="D28" s="88"/>
      <c r="E28" s="88" t="s">
        <v>85</v>
      </c>
      <c r="F28" s="81"/>
      <c r="G28" s="61">
        <f>'CSE-4201'!C42</f>
        <v>34</v>
      </c>
      <c r="H28" s="61">
        <f>'CSE-4201'!H42</f>
        <v>39.5</v>
      </c>
      <c r="I28" s="90">
        <f t="shared" si="0"/>
        <v>73.5</v>
      </c>
      <c r="J28" s="61" t="str">
        <f t="shared" si="1"/>
        <v>A-</v>
      </c>
      <c r="K28" s="61" t="str">
        <f t="shared" si="2"/>
        <v>3.50</v>
      </c>
      <c r="L28" s="61">
        <f>'CSE-4202'!C42</f>
        <v>35</v>
      </c>
      <c r="M28" s="61">
        <f>'CSE-4202'!D42</f>
        <v>35</v>
      </c>
      <c r="N28" s="90">
        <f t="shared" si="3"/>
        <v>70</v>
      </c>
      <c r="O28" s="61" t="str">
        <f t="shared" si="4"/>
        <v>A-</v>
      </c>
      <c r="P28" s="61" t="str">
        <f t="shared" si="5"/>
        <v>3.50</v>
      </c>
      <c r="Q28" s="61">
        <f>'CSE-4213'!C42</f>
        <v>32.5</v>
      </c>
      <c r="R28" s="61">
        <f>'CSE-4213'!H42</f>
        <v>43.5</v>
      </c>
      <c r="S28" s="90">
        <f t="shared" si="6"/>
        <v>76</v>
      </c>
      <c r="T28" s="61" t="str">
        <f t="shared" si="7"/>
        <v>A</v>
      </c>
      <c r="U28" s="61" t="str">
        <f t="shared" si="8"/>
        <v>3.75</v>
      </c>
      <c r="V28" s="61">
        <f>'CSE-4214'!C42</f>
        <v>34</v>
      </c>
      <c r="W28" s="61">
        <f>'CSE-4214'!D42</f>
        <v>42</v>
      </c>
      <c r="X28" s="90">
        <f t="shared" si="9"/>
        <v>76</v>
      </c>
      <c r="Y28" s="61" t="str">
        <f t="shared" si="10"/>
        <v>A</v>
      </c>
      <c r="Z28" s="61" t="str">
        <f t="shared" si="11"/>
        <v>3.75</v>
      </c>
      <c r="AA28" s="61">
        <f>'CSE-4225'!C42</f>
        <v>32</v>
      </c>
      <c r="AB28" s="61">
        <f>'CSE-4225'!H42</f>
        <v>40</v>
      </c>
      <c r="AC28" s="90">
        <f t="shared" si="12"/>
        <v>72</v>
      </c>
      <c r="AD28" s="61" t="str">
        <f t="shared" si="13"/>
        <v>A-</v>
      </c>
      <c r="AE28" s="61" t="str">
        <f t="shared" si="14"/>
        <v>3.50</v>
      </c>
      <c r="AF28" s="61">
        <f>'CSE-4226'!C42</f>
        <v>33</v>
      </c>
      <c r="AG28" s="61">
        <f>'CSE-4226'!D42</f>
        <v>40.5</v>
      </c>
      <c r="AH28" s="90">
        <f t="shared" si="15"/>
        <v>73.5</v>
      </c>
      <c r="AI28" s="61" t="str">
        <f t="shared" si="16"/>
        <v>A-</v>
      </c>
      <c r="AJ28" s="61" t="str">
        <f t="shared" si="17"/>
        <v>3.50</v>
      </c>
      <c r="AK28" s="62">
        <v>18</v>
      </c>
      <c r="AL28" s="62">
        <v>18</v>
      </c>
      <c r="AM28" s="90">
        <f t="shared" si="18"/>
        <v>64.125</v>
      </c>
      <c r="AN28" s="90">
        <f t="shared" si="19"/>
        <v>3.5625</v>
      </c>
      <c r="AO28" s="90">
        <f t="shared" si="20"/>
        <v>3.5625</v>
      </c>
      <c r="AP28" s="63" t="s">
        <v>128</v>
      </c>
      <c r="AQ28" s="109" t="str">
        <f t="shared" si="21"/>
        <v>CSE 016/8</v>
      </c>
      <c r="AR28" s="104"/>
      <c r="AS28" s="8"/>
    </row>
    <row r="29" spans="1:45" ht="51" customHeight="1">
      <c r="A29" s="44">
        <v>27</v>
      </c>
      <c r="B29" s="80"/>
      <c r="C29" s="80"/>
      <c r="D29" s="88"/>
      <c r="E29" s="88" t="s">
        <v>86</v>
      </c>
      <c r="F29" s="81"/>
      <c r="G29" s="61">
        <f>'CSE-4201'!C43</f>
        <v>34.5</v>
      </c>
      <c r="H29" s="61">
        <f>'CSE-4201'!H43</f>
        <v>42</v>
      </c>
      <c r="I29" s="90">
        <f t="shared" si="0"/>
        <v>76.5</v>
      </c>
      <c r="J29" s="61" t="str">
        <f t="shared" si="1"/>
        <v>A</v>
      </c>
      <c r="K29" s="61" t="str">
        <f t="shared" si="2"/>
        <v>3.75</v>
      </c>
      <c r="L29" s="61">
        <f>'CSE-4202'!C43</f>
        <v>35</v>
      </c>
      <c r="M29" s="61">
        <f>'CSE-4202'!D43</f>
        <v>45</v>
      </c>
      <c r="N29" s="90">
        <f t="shared" si="3"/>
        <v>80</v>
      </c>
      <c r="O29" s="61" t="str">
        <f t="shared" si="4"/>
        <v>A+</v>
      </c>
      <c r="P29" s="61" t="str">
        <f t="shared" si="5"/>
        <v>4.00</v>
      </c>
      <c r="Q29" s="61">
        <f>'CSE-4213'!C43</f>
        <v>33.75</v>
      </c>
      <c r="R29" s="61">
        <f>'CSE-4213'!H43</f>
        <v>38.5</v>
      </c>
      <c r="S29" s="90">
        <f t="shared" si="6"/>
        <v>72.25</v>
      </c>
      <c r="T29" s="61" t="str">
        <f t="shared" si="7"/>
        <v>A-</v>
      </c>
      <c r="U29" s="61" t="str">
        <f t="shared" si="8"/>
        <v>3.50</v>
      </c>
      <c r="V29" s="61">
        <f>'CSE-4214'!C43</f>
        <v>33.5</v>
      </c>
      <c r="W29" s="61">
        <f>'CSE-4214'!D43</f>
        <v>42.5</v>
      </c>
      <c r="X29" s="90">
        <f t="shared" si="9"/>
        <v>76</v>
      </c>
      <c r="Y29" s="61" t="str">
        <f t="shared" si="10"/>
        <v>A</v>
      </c>
      <c r="Z29" s="61" t="str">
        <f t="shared" si="11"/>
        <v>3.75</v>
      </c>
      <c r="AA29" s="61">
        <f>'CSE-4225'!C43</f>
        <v>36</v>
      </c>
      <c r="AB29" s="61">
        <f>'CSE-4225'!H43</f>
        <v>43</v>
      </c>
      <c r="AC29" s="90">
        <f t="shared" si="12"/>
        <v>79</v>
      </c>
      <c r="AD29" s="61" t="str">
        <f t="shared" si="13"/>
        <v>A</v>
      </c>
      <c r="AE29" s="61" t="str">
        <f t="shared" si="14"/>
        <v>3.75</v>
      </c>
      <c r="AF29" s="61">
        <f>'CSE-4226'!C43</f>
        <v>35</v>
      </c>
      <c r="AG29" s="61">
        <f>'CSE-4226'!D43</f>
        <v>48</v>
      </c>
      <c r="AH29" s="90">
        <f t="shared" si="15"/>
        <v>83</v>
      </c>
      <c r="AI29" s="61" t="str">
        <f t="shared" si="16"/>
        <v>A+</v>
      </c>
      <c r="AJ29" s="61" t="str">
        <f t="shared" si="17"/>
        <v>4.00</v>
      </c>
      <c r="AK29" s="62">
        <v>18</v>
      </c>
      <c r="AL29" s="62">
        <v>18</v>
      </c>
      <c r="AM29" s="90">
        <f t="shared" si="18"/>
        <v>68.625</v>
      </c>
      <c r="AN29" s="90">
        <f t="shared" si="19"/>
        <v>3.8125</v>
      </c>
      <c r="AO29" s="90">
        <f t="shared" si="20"/>
        <v>3.8125</v>
      </c>
      <c r="AP29" s="63" t="s">
        <v>128</v>
      </c>
      <c r="AQ29" s="109" t="str">
        <f t="shared" si="21"/>
        <v>CSE 017/8</v>
      </c>
      <c r="AR29" s="104"/>
      <c r="AS29" s="8"/>
    </row>
    <row r="30" spans="1:45" ht="51" customHeight="1">
      <c r="A30" s="88">
        <v>28</v>
      </c>
      <c r="B30" s="80"/>
      <c r="C30" s="80"/>
      <c r="D30" s="88"/>
      <c r="E30" s="88" t="s">
        <v>87</v>
      </c>
      <c r="F30" s="81"/>
      <c r="G30" s="61">
        <f>'CSE-4201'!C44</f>
        <v>32</v>
      </c>
      <c r="H30" s="61">
        <f>'CSE-4201'!H44</f>
        <v>42</v>
      </c>
      <c r="I30" s="90">
        <f t="shared" si="0"/>
        <v>74</v>
      </c>
      <c r="J30" s="61" t="str">
        <f t="shared" si="1"/>
        <v>A-</v>
      </c>
      <c r="K30" s="61" t="str">
        <f t="shared" si="2"/>
        <v>3.50</v>
      </c>
      <c r="L30" s="61">
        <f>'CSE-4202'!C44</f>
        <v>36.5</v>
      </c>
      <c r="M30" s="61">
        <f>'CSE-4202'!D44</f>
        <v>38</v>
      </c>
      <c r="N30" s="90">
        <f t="shared" si="3"/>
        <v>74.5</v>
      </c>
      <c r="O30" s="61" t="str">
        <f t="shared" si="4"/>
        <v>A-</v>
      </c>
      <c r="P30" s="61" t="str">
        <f t="shared" si="5"/>
        <v>3.50</v>
      </c>
      <c r="Q30" s="61">
        <f>'CSE-4213'!C44</f>
        <v>31.75</v>
      </c>
      <c r="R30" s="61">
        <f>'CSE-4213'!H44</f>
        <v>44</v>
      </c>
      <c r="S30" s="90">
        <f t="shared" si="6"/>
        <v>75.75</v>
      </c>
      <c r="T30" s="61" t="str">
        <f t="shared" si="7"/>
        <v>A</v>
      </c>
      <c r="U30" s="61" t="str">
        <f t="shared" si="8"/>
        <v>3.75</v>
      </c>
      <c r="V30" s="61">
        <f>'CSE-4214'!C44</f>
        <v>33</v>
      </c>
      <c r="W30" s="61">
        <f>'CSE-4214'!D44</f>
        <v>43</v>
      </c>
      <c r="X30" s="90">
        <f t="shared" si="9"/>
        <v>76</v>
      </c>
      <c r="Y30" s="61" t="str">
        <f t="shared" si="10"/>
        <v>A</v>
      </c>
      <c r="Z30" s="61" t="str">
        <f t="shared" si="11"/>
        <v>3.75</v>
      </c>
      <c r="AA30" s="61">
        <f>'CSE-4225'!C44</f>
        <v>31.5</v>
      </c>
      <c r="AB30" s="61">
        <f>'CSE-4225'!H44</f>
        <v>43.5</v>
      </c>
      <c r="AC30" s="90">
        <f t="shared" si="12"/>
        <v>75</v>
      </c>
      <c r="AD30" s="61" t="str">
        <f t="shared" si="13"/>
        <v>A</v>
      </c>
      <c r="AE30" s="61" t="str">
        <f t="shared" si="14"/>
        <v>3.75</v>
      </c>
      <c r="AF30" s="61">
        <f>'CSE-4226'!C44</f>
        <v>31</v>
      </c>
      <c r="AG30" s="61">
        <f>'CSE-4226'!D44</f>
        <v>46.5</v>
      </c>
      <c r="AH30" s="90">
        <f t="shared" si="15"/>
        <v>77.5</v>
      </c>
      <c r="AI30" s="61" t="str">
        <f t="shared" si="16"/>
        <v>A</v>
      </c>
      <c r="AJ30" s="61" t="str">
        <f t="shared" si="17"/>
        <v>3.75</v>
      </c>
      <c r="AK30" s="62">
        <v>18</v>
      </c>
      <c r="AL30" s="62">
        <v>18</v>
      </c>
      <c r="AM30" s="90">
        <f t="shared" si="18"/>
        <v>65.25</v>
      </c>
      <c r="AN30" s="90">
        <f t="shared" si="19"/>
        <v>3.625</v>
      </c>
      <c r="AO30" s="90">
        <f t="shared" si="20"/>
        <v>3.625</v>
      </c>
      <c r="AP30" s="63" t="s">
        <v>128</v>
      </c>
      <c r="AQ30" s="109" t="str">
        <f t="shared" si="21"/>
        <v>CSE 018/8</v>
      </c>
      <c r="AR30" s="104"/>
      <c r="AS30" s="8"/>
    </row>
    <row r="31" spans="1:45" ht="51" customHeight="1">
      <c r="A31" s="44">
        <v>29</v>
      </c>
      <c r="B31" s="80"/>
      <c r="C31" s="80"/>
      <c r="D31" s="88"/>
      <c r="E31" s="88" t="s">
        <v>88</v>
      </c>
      <c r="F31" s="81"/>
      <c r="G31" s="61">
        <f>'CSE-4201'!C45</f>
        <v>35.5</v>
      </c>
      <c r="H31" s="61">
        <f>'CSE-4201'!H45</f>
        <v>37</v>
      </c>
      <c r="I31" s="90">
        <f t="shared" si="0"/>
        <v>72.5</v>
      </c>
      <c r="J31" s="61" t="str">
        <f t="shared" si="1"/>
        <v>A-</v>
      </c>
      <c r="K31" s="61" t="str">
        <f t="shared" si="2"/>
        <v>3.50</v>
      </c>
      <c r="L31" s="61">
        <f>'CSE-4202'!C45</f>
        <v>34.5</v>
      </c>
      <c r="M31" s="61">
        <f>'CSE-4202'!D45</f>
        <v>48</v>
      </c>
      <c r="N31" s="90">
        <f t="shared" si="3"/>
        <v>82.5</v>
      </c>
      <c r="O31" s="61" t="str">
        <f t="shared" si="4"/>
        <v>A+</v>
      </c>
      <c r="P31" s="61" t="str">
        <f t="shared" si="5"/>
        <v>4.00</v>
      </c>
      <c r="Q31" s="61">
        <f>'CSE-4213'!C45</f>
        <v>36.5</v>
      </c>
      <c r="R31" s="61">
        <f>'CSE-4213'!H45</f>
        <v>48.5</v>
      </c>
      <c r="S31" s="90">
        <f t="shared" si="6"/>
        <v>85</v>
      </c>
      <c r="T31" s="61" t="str">
        <f t="shared" si="7"/>
        <v>A+</v>
      </c>
      <c r="U31" s="61" t="str">
        <f t="shared" si="8"/>
        <v>4.00</v>
      </c>
      <c r="V31" s="61">
        <f>'CSE-4214'!C45</f>
        <v>38</v>
      </c>
      <c r="W31" s="61">
        <f>'CSE-4214'!D45</f>
        <v>48</v>
      </c>
      <c r="X31" s="90">
        <f t="shared" si="9"/>
        <v>86</v>
      </c>
      <c r="Y31" s="61" t="str">
        <f t="shared" si="10"/>
        <v>A+</v>
      </c>
      <c r="Z31" s="61" t="str">
        <f t="shared" si="11"/>
        <v>4.00</v>
      </c>
      <c r="AA31" s="61">
        <f>'CSE-4225'!C45</f>
        <v>31</v>
      </c>
      <c r="AB31" s="61">
        <f>'CSE-4225'!H45</f>
        <v>40</v>
      </c>
      <c r="AC31" s="90">
        <f t="shared" si="12"/>
        <v>71</v>
      </c>
      <c r="AD31" s="61" t="str">
        <f t="shared" si="13"/>
        <v>A-</v>
      </c>
      <c r="AE31" s="61" t="str">
        <f t="shared" si="14"/>
        <v>3.50</v>
      </c>
      <c r="AF31" s="61">
        <f>'CSE-4226'!C45</f>
        <v>33</v>
      </c>
      <c r="AG31" s="61">
        <f>'CSE-4226'!D45</f>
        <v>43</v>
      </c>
      <c r="AH31" s="90">
        <f t="shared" si="15"/>
        <v>76</v>
      </c>
      <c r="AI31" s="61" t="str">
        <f t="shared" si="16"/>
        <v>A</v>
      </c>
      <c r="AJ31" s="61" t="str">
        <f t="shared" si="17"/>
        <v>3.75</v>
      </c>
      <c r="AK31" s="62">
        <v>18</v>
      </c>
      <c r="AL31" s="62">
        <v>18</v>
      </c>
      <c r="AM31" s="90">
        <f t="shared" si="18"/>
        <v>68.625</v>
      </c>
      <c r="AN31" s="90">
        <f t="shared" si="19"/>
        <v>3.8125</v>
      </c>
      <c r="AO31" s="90">
        <f t="shared" si="20"/>
        <v>3.8125</v>
      </c>
      <c r="AP31" s="63" t="s">
        <v>128</v>
      </c>
      <c r="AQ31" s="109" t="str">
        <f t="shared" si="21"/>
        <v>CSE 019/8</v>
      </c>
      <c r="AR31" s="104"/>
      <c r="AS31" s="8"/>
    </row>
    <row r="32" spans="1:45" ht="51" customHeight="1">
      <c r="A32" s="88">
        <v>30</v>
      </c>
      <c r="B32" s="80"/>
      <c r="C32" s="80"/>
      <c r="D32" s="88"/>
      <c r="E32" s="88" t="s">
        <v>89</v>
      </c>
      <c r="F32" s="81"/>
      <c r="G32" s="61">
        <f>'CSE-4201'!C46</f>
        <v>37</v>
      </c>
      <c r="H32" s="61">
        <f>'CSE-4201'!H46</f>
        <v>48</v>
      </c>
      <c r="I32" s="90">
        <f t="shared" si="0"/>
        <v>85</v>
      </c>
      <c r="J32" s="61" t="str">
        <f t="shared" si="1"/>
        <v>A+</v>
      </c>
      <c r="K32" s="61" t="str">
        <f t="shared" si="2"/>
        <v>4.00</v>
      </c>
      <c r="L32" s="61">
        <f>'CSE-4202'!C46</f>
        <v>35.5</v>
      </c>
      <c r="M32" s="61">
        <f>'CSE-4202'!D46</f>
        <v>51.5</v>
      </c>
      <c r="N32" s="90">
        <f t="shared" si="3"/>
        <v>87</v>
      </c>
      <c r="O32" s="61" t="str">
        <f t="shared" si="4"/>
        <v>A+</v>
      </c>
      <c r="P32" s="61" t="str">
        <f t="shared" si="5"/>
        <v>4.00</v>
      </c>
      <c r="Q32" s="61">
        <f>'CSE-4213'!C46</f>
        <v>35</v>
      </c>
      <c r="R32" s="61">
        <f>'CSE-4213'!H46</f>
        <v>48</v>
      </c>
      <c r="S32" s="90">
        <f t="shared" si="6"/>
        <v>83</v>
      </c>
      <c r="T32" s="61" t="str">
        <f t="shared" si="7"/>
        <v>A+</v>
      </c>
      <c r="U32" s="61" t="str">
        <f t="shared" si="8"/>
        <v>4.00</v>
      </c>
      <c r="V32" s="61">
        <f>'CSE-4214'!C46</f>
        <v>36</v>
      </c>
      <c r="W32" s="61">
        <f>'CSE-4214'!D46</f>
        <v>47</v>
      </c>
      <c r="X32" s="90">
        <f t="shared" si="9"/>
        <v>83</v>
      </c>
      <c r="Y32" s="61" t="str">
        <f t="shared" si="10"/>
        <v>A+</v>
      </c>
      <c r="Z32" s="61" t="str">
        <f t="shared" si="11"/>
        <v>4.00</v>
      </c>
      <c r="AA32" s="61">
        <f>'CSE-4225'!C46</f>
        <v>32.5</v>
      </c>
      <c r="AB32" s="61">
        <f>'CSE-4225'!H46</f>
        <v>44.5</v>
      </c>
      <c r="AC32" s="90">
        <f t="shared" si="12"/>
        <v>77</v>
      </c>
      <c r="AD32" s="61" t="str">
        <f t="shared" si="13"/>
        <v>A</v>
      </c>
      <c r="AE32" s="61" t="str">
        <f t="shared" si="14"/>
        <v>3.75</v>
      </c>
      <c r="AF32" s="61">
        <f>'CSE-4226'!C46</f>
        <v>33</v>
      </c>
      <c r="AG32" s="61">
        <f>'CSE-4226'!D46</f>
        <v>50.5</v>
      </c>
      <c r="AH32" s="90">
        <f t="shared" si="15"/>
        <v>83.5</v>
      </c>
      <c r="AI32" s="61" t="str">
        <f t="shared" si="16"/>
        <v>A+</v>
      </c>
      <c r="AJ32" s="61" t="str">
        <f t="shared" si="17"/>
        <v>4.00</v>
      </c>
      <c r="AK32" s="62">
        <v>18</v>
      </c>
      <c r="AL32" s="62">
        <v>18</v>
      </c>
      <c r="AM32" s="90">
        <f t="shared" si="18"/>
        <v>71.25</v>
      </c>
      <c r="AN32" s="90">
        <f t="shared" si="19"/>
        <v>3.9583333333333335</v>
      </c>
      <c r="AO32" s="90">
        <f t="shared" si="20"/>
        <v>3.9583333333333335</v>
      </c>
      <c r="AP32" s="63" t="s">
        <v>128</v>
      </c>
      <c r="AQ32" s="109" t="str">
        <f t="shared" si="21"/>
        <v>CSE 020/8</v>
      </c>
      <c r="AR32" s="104"/>
      <c r="AS32" s="8"/>
    </row>
    <row r="33" spans="1:67" ht="51" customHeight="1">
      <c r="A33" s="44">
        <v>31</v>
      </c>
      <c r="B33" s="80"/>
      <c r="C33" s="80"/>
      <c r="D33" s="88"/>
      <c r="E33" s="88" t="s">
        <v>90</v>
      </c>
      <c r="F33" s="81"/>
      <c r="G33" s="61">
        <f>'CSE-4201'!C47</f>
        <v>33.5</v>
      </c>
      <c r="H33" s="61">
        <f>'CSE-4201'!H47</f>
        <v>35.5</v>
      </c>
      <c r="I33" s="90">
        <f t="shared" si="0"/>
        <v>69</v>
      </c>
      <c r="J33" s="61" t="str">
        <f t="shared" si="1"/>
        <v>B+</v>
      </c>
      <c r="K33" s="61" t="str">
        <f t="shared" si="2"/>
        <v>3.25</v>
      </c>
      <c r="L33" s="61">
        <f>'CSE-4202'!C47</f>
        <v>36</v>
      </c>
      <c r="M33" s="61">
        <f>'CSE-4202'!D47</f>
        <v>39</v>
      </c>
      <c r="N33" s="90">
        <f t="shared" si="3"/>
        <v>75</v>
      </c>
      <c r="O33" s="61" t="str">
        <f t="shared" si="4"/>
        <v>A</v>
      </c>
      <c r="P33" s="61" t="str">
        <f t="shared" si="5"/>
        <v>3.75</v>
      </c>
      <c r="Q33" s="61">
        <f>'CSE-4213'!C47</f>
        <v>31.75</v>
      </c>
      <c r="R33" s="61">
        <f>'CSE-4213'!H47</f>
        <v>39</v>
      </c>
      <c r="S33" s="90">
        <f t="shared" si="6"/>
        <v>70.75</v>
      </c>
      <c r="T33" s="61" t="str">
        <f t="shared" si="7"/>
        <v>A-</v>
      </c>
      <c r="U33" s="61" t="str">
        <f t="shared" si="8"/>
        <v>3.50</v>
      </c>
      <c r="V33" s="61">
        <f>'CSE-4214'!C47</f>
        <v>34</v>
      </c>
      <c r="W33" s="61">
        <f>'CSE-4214'!D47</f>
        <v>37</v>
      </c>
      <c r="X33" s="90">
        <f t="shared" si="9"/>
        <v>71</v>
      </c>
      <c r="Y33" s="61" t="str">
        <f t="shared" si="10"/>
        <v>A-</v>
      </c>
      <c r="Z33" s="61" t="str">
        <f t="shared" si="11"/>
        <v>3.50</v>
      </c>
      <c r="AA33" s="61">
        <f>'CSE-4225'!C47</f>
        <v>30.5</v>
      </c>
      <c r="AB33" s="61">
        <f>'CSE-4225'!H47</f>
        <v>36.5</v>
      </c>
      <c r="AC33" s="90">
        <f t="shared" si="12"/>
        <v>67</v>
      </c>
      <c r="AD33" s="61" t="str">
        <f t="shared" si="13"/>
        <v>B+</v>
      </c>
      <c r="AE33" s="61" t="str">
        <f t="shared" si="14"/>
        <v>3.25</v>
      </c>
      <c r="AF33" s="61">
        <f>'CSE-4226'!C47</f>
        <v>33</v>
      </c>
      <c r="AG33" s="61">
        <f>'CSE-4226'!D47</f>
        <v>45</v>
      </c>
      <c r="AH33" s="90">
        <f t="shared" si="15"/>
        <v>78</v>
      </c>
      <c r="AI33" s="61" t="str">
        <f t="shared" si="16"/>
        <v>A</v>
      </c>
      <c r="AJ33" s="61" t="str">
        <f t="shared" si="17"/>
        <v>3.75</v>
      </c>
      <c r="AK33" s="62">
        <v>18</v>
      </c>
      <c r="AL33" s="62">
        <v>18</v>
      </c>
      <c r="AM33" s="90">
        <f t="shared" si="18"/>
        <v>63.375</v>
      </c>
      <c r="AN33" s="90">
        <f t="shared" si="19"/>
        <v>3.5208333333333335</v>
      </c>
      <c r="AO33" s="90">
        <f t="shared" si="20"/>
        <v>3.5208333333333335</v>
      </c>
      <c r="AP33" s="63" t="s">
        <v>128</v>
      </c>
      <c r="AQ33" s="109" t="str">
        <f t="shared" si="21"/>
        <v>CSE 021/8</v>
      </c>
      <c r="AR33" s="104"/>
      <c r="AS33" s="8"/>
    </row>
    <row r="34" spans="1:67" ht="51" customHeight="1">
      <c r="A34" s="88">
        <v>32</v>
      </c>
      <c r="B34" s="80"/>
      <c r="C34" s="80"/>
      <c r="D34" s="88"/>
      <c r="E34" s="88" t="s">
        <v>91</v>
      </c>
      <c r="F34" s="81"/>
      <c r="G34" s="61">
        <f>'CSE-4201'!C48</f>
        <v>33.5</v>
      </c>
      <c r="H34" s="61">
        <f>'CSE-4201'!H48</f>
        <v>38</v>
      </c>
      <c r="I34" s="90">
        <f t="shared" si="0"/>
        <v>71.5</v>
      </c>
      <c r="J34" s="61" t="str">
        <f t="shared" si="1"/>
        <v>A-</v>
      </c>
      <c r="K34" s="61" t="str">
        <f t="shared" si="2"/>
        <v>3.50</v>
      </c>
      <c r="L34" s="61">
        <f>'CSE-4202'!C48</f>
        <v>35</v>
      </c>
      <c r="M34" s="61">
        <f>'CSE-4202'!D48</f>
        <v>35</v>
      </c>
      <c r="N34" s="90">
        <f t="shared" si="3"/>
        <v>70</v>
      </c>
      <c r="O34" s="61" t="str">
        <f t="shared" si="4"/>
        <v>A-</v>
      </c>
      <c r="P34" s="61" t="str">
        <f t="shared" si="5"/>
        <v>3.50</v>
      </c>
      <c r="Q34" s="61">
        <f>'CSE-4213'!C48</f>
        <v>31</v>
      </c>
      <c r="R34" s="61">
        <f>'CSE-4213'!H48</f>
        <v>42.5</v>
      </c>
      <c r="S34" s="90">
        <f t="shared" si="6"/>
        <v>73.5</v>
      </c>
      <c r="T34" s="61" t="str">
        <f t="shared" si="7"/>
        <v>A-</v>
      </c>
      <c r="U34" s="61" t="str">
        <f t="shared" si="8"/>
        <v>3.50</v>
      </c>
      <c r="V34" s="61">
        <f>'CSE-4214'!C48</f>
        <v>32.5</v>
      </c>
      <c r="W34" s="61">
        <f>'CSE-4214'!D48</f>
        <v>37.5</v>
      </c>
      <c r="X34" s="90">
        <f t="shared" si="9"/>
        <v>70</v>
      </c>
      <c r="Y34" s="61" t="str">
        <f t="shared" si="10"/>
        <v>A-</v>
      </c>
      <c r="Z34" s="61" t="str">
        <f t="shared" si="11"/>
        <v>3.50</v>
      </c>
      <c r="AA34" s="61">
        <f>'CSE-4225'!C48</f>
        <v>28</v>
      </c>
      <c r="AB34" s="61">
        <f>'CSE-4225'!H48</f>
        <v>38.5</v>
      </c>
      <c r="AC34" s="90">
        <f t="shared" si="12"/>
        <v>66.5</v>
      </c>
      <c r="AD34" s="61" t="str">
        <f t="shared" si="13"/>
        <v>B+</v>
      </c>
      <c r="AE34" s="61" t="str">
        <f t="shared" si="14"/>
        <v>3.25</v>
      </c>
      <c r="AF34" s="61">
        <f>'CSE-4226'!C48</f>
        <v>28</v>
      </c>
      <c r="AG34" s="61">
        <f>'CSE-4226'!D48</f>
        <v>38</v>
      </c>
      <c r="AH34" s="90">
        <f t="shared" si="15"/>
        <v>66</v>
      </c>
      <c r="AI34" s="61" t="str">
        <f t="shared" si="16"/>
        <v>B+</v>
      </c>
      <c r="AJ34" s="61" t="str">
        <f t="shared" si="17"/>
        <v>3.25</v>
      </c>
      <c r="AK34" s="62">
        <v>18</v>
      </c>
      <c r="AL34" s="62">
        <v>18</v>
      </c>
      <c r="AM34" s="90">
        <f t="shared" si="18"/>
        <v>61.875</v>
      </c>
      <c r="AN34" s="90">
        <f t="shared" si="19"/>
        <v>3.4375</v>
      </c>
      <c r="AO34" s="90">
        <f t="shared" si="20"/>
        <v>3.4375</v>
      </c>
      <c r="AP34" s="63" t="s">
        <v>128</v>
      </c>
      <c r="AQ34" s="109" t="str">
        <f t="shared" si="21"/>
        <v>CSE 022/8</v>
      </c>
      <c r="AR34" s="104"/>
      <c r="AS34" s="8"/>
    </row>
    <row r="35" spans="1:67" ht="51" customHeight="1">
      <c r="A35" s="44">
        <v>33</v>
      </c>
      <c r="B35" s="80"/>
      <c r="C35" s="80"/>
      <c r="D35" s="88"/>
      <c r="E35" s="88" t="s">
        <v>92</v>
      </c>
      <c r="F35" s="81"/>
      <c r="G35" s="61">
        <f>'CSE-4201'!C49</f>
        <v>31.5</v>
      </c>
      <c r="H35" s="61">
        <f>'CSE-4201'!H49</f>
        <v>27</v>
      </c>
      <c r="I35" s="90">
        <f t="shared" si="0"/>
        <v>58.5</v>
      </c>
      <c r="J35" s="61" t="str">
        <f t="shared" si="1"/>
        <v>B-</v>
      </c>
      <c r="K35" s="61" t="str">
        <f t="shared" si="2"/>
        <v>2.75</v>
      </c>
      <c r="L35" s="61">
        <f>'CSE-4202'!C49</f>
        <v>33</v>
      </c>
      <c r="M35" s="61">
        <f>'CSE-4202'!D49</f>
        <v>22</v>
      </c>
      <c r="N35" s="90">
        <f t="shared" si="3"/>
        <v>55</v>
      </c>
      <c r="O35" s="61" t="str">
        <f t="shared" si="4"/>
        <v>B-</v>
      </c>
      <c r="P35" s="61" t="str">
        <f t="shared" si="5"/>
        <v>2.75</v>
      </c>
      <c r="Q35" s="61">
        <f>'CSE-4213'!C49</f>
        <v>28.25</v>
      </c>
      <c r="R35" s="61">
        <f>'CSE-4213'!H49</f>
        <v>40</v>
      </c>
      <c r="S35" s="90">
        <f t="shared" si="6"/>
        <v>68.25</v>
      </c>
      <c r="T35" s="61" t="str">
        <f t="shared" si="7"/>
        <v>B+</v>
      </c>
      <c r="U35" s="61" t="str">
        <f t="shared" si="8"/>
        <v>3.25</v>
      </c>
      <c r="V35" s="61">
        <f>'CSE-4214'!C49</f>
        <v>28.5</v>
      </c>
      <c r="W35" s="61">
        <f>'CSE-4214'!D49</f>
        <v>31.5</v>
      </c>
      <c r="X35" s="90">
        <f t="shared" si="9"/>
        <v>60</v>
      </c>
      <c r="Y35" s="61" t="str">
        <f t="shared" si="10"/>
        <v>B</v>
      </c>
      <c r="Z35" s="61" t="str">
        <f t="shared" si="11"/>
        <v>3.00</v>
      </c>
      <c r="AA35" s="61">
        <f>'CSE-4225'!C49</f>
        <v>27</v>
      </c>
      <c r="AB35" s="61">
        <f>'CSE-4225'!H49</f>
        <v>36</v>
      </c>
      <c r="AC35" s="90">
        <f t="shared" si="12"/>
        <v>63</v>
      </c>
      <c r="AD35" s="61" t="str">
        <f t="shared" si="13"/>
        <v>B</v>
      </c>
      <c r="AE35" s="61" t="str">
        <f t="shared" si="14"/>
        <v>3.00</v>
      </c>
      <c r="AF35" s="61">
        <f>'CSE-4226'!C49</f>
        <v>30</v>
      </c>
      <c r="AG35" s="61">
        <f>'CSE-4226'!D49</f>
        <v>37</v>
      </c>
      <c r="AH35" s="90">
        <f t="shared" si="15"/>
        <v>67</v>
      </c>
      <c r="AI35" s="61" t="str">
        <f t="shared" si="16"/>
        <v>B+</v>
      </c>
      <c r="AJ35" s="61" t="str">
        <f t="shared" si="17"/>
        <v>3.25</v>
      </c>
      <c r="AK35" s="62">
        <v>18</v>
      </c>
      <c r="AL35" s="62">
        <v>18</v>
      </c>
      <c r="AM35" s="90">
        <f t="shared" si="18"/>
        <v>52.875</v>
      </c>
      <c r="AN35" s="90">
        <f t="shared" si="19"/>
        <v>2.9375</v>
      </c>
      <c r="AO35" s="90">
        <f t="shared" si="20"/>
        <v>2.9375</v>
      </c>
      <c r="AP35" s="63" t="s">
        <v>128</v>
      </c>
      <c r="AQ35" s="109" t="str">
        <f t="shared" si="21"/>
        <v>CSE 023/8</v>
      </c>
      <c r="AR35" s="104"/>
      <c r="AS35" s="8"/>
    </row>
    <row r="36" spans="1:67" ht="51" customHeight="1">
      <c r="A36" s="88">
        <v>34</v>
      </c>
      <c r="B36" s="80"/>
      <c r="C36" s="80"/>
      <c r="D36" s="88"/>
      <c r="E36" s="88" t="s">
        <v>93</v>
      </c>
      <c r="F36" s="81"/>
      <c r="G36" s="61">
        <f>'CSE-4201'!C50</f>
        <v>35</v>
      </c>
      <c r="H36" s="61">
        <f>'CSE-4201'!H50</f>
        <v>41.5</v>
      </c>
      <c r="I36" s="90">
        <f t="shared" si="0"/>
        <v>76.5</v>
      </c>
      <c r="J36" s="61" t="str">
        <f t="shared" si="1"/>
        <v>A</v>
      </c>
      <c r="K36" s="61" t="str">
        <f t="shared" si="2"/>
        <v>3.75</v>
      </c>
      <c r="L36" s="61">
        <f>'CSE-4202'!C50</f>
        <v>34</v>
      </c>
      <c r="M36" s="61">
        <f>'CSE-4202'!D50</f>
        <v>43</v>
      </c>
      <c r="N36" s="90">
        <f t="shared" si="3"/>
        <v>77</v>
      </c>
      <c r="O36" s="61" t="str">
        <f t="shared" si="4"/>
        <v>A</v>
      </c>
      <c r="P36" s="61" t="str">
        <f t="shared" si="5"/>
        <v>3.75</v>
      </c>
      <c r="Q36" s="61">
        <f>'CSE-4213'!C50</f>
        <v>34</v>
      </c>
      <c r="R36" s="61">
        <f>'CSE-4213'!H50</f>
        <v>47.5</v>
      </c>
      <c r="S36" s="90">
        <f t="shared" si="6"/>
        <v>81.5</v>
      </c>
      <c r="T36" s="61" t="str">
        <f t="shared" si="7"/>
        <v>A+</v>
      </c>
      <c r="U36" s="61" t="str">
        <f t="shared" si="8"/>
        <v>4.00</v>
      </c>
      <c r="V36" s="61">
        <f>'CSE-4214'!C50</f>
        <v>33.5</v>
      </c>
      <c r="W36" s="61">
        <f>'CSE-4214'!D50</f>
        <v>42.5</v>
      </c>
      <c r="X36" s="90">
        <f t="shared" si="9"/>
        <v>76</v>
      </c>
      <c r="Y36" s="61" t="str">
        <f t="shared" si="10"/>
        <v>A</v>
      </c>
      <c r="Z36" s="61" t="str">
        <f t="shared" si="11"/>
        <v>3.75</v>
      </c>
      <c r="AA36" s="61">
        <f>'CSE-4225'!C50</f>
        <v>29.5</v>
      </c>
      <c r="AB36" s="61">
        <f>'CSE-4225'!H50</f>
        <v>36</v>
      </c>
      <c r="AC36" s="90">
        <f t="shared" si="12"/>
        <v>65.5</v>
      </c>
      <c r="AD36" s="61" t="str">
        <f t="shared" si="13"/>
        <v>B+</v>
      </c>
      <c r="AE36" s="61" t="str">
        <f t="shared" si="14"/>
        <v>3.25</v>
      </c>
      <c r="AF36" s="61">
        <f>'CSE-4226'!C50</f>
        <v>33</v>
      </c>
      <c r="AG36" s="61">
        <f>'CSE-4226'!D50</f>
        <v>40.5</v>
      </c>
      <c r="AH36" s="90">
        <f t="shared" si="15"/>
        <v>73.5</v>
      </c>
      <c r="AI36" s="61" t="str">
        <f t="shared" si="16"/>
        <v>A-</v>
      </c>
      <c r="AJ36" s="61" t="str">
        <f t="shared" si="17"/>
        <v>3.50</v>
      </c>
      <c r="AK36" s="62">
        <v>18</v>
      </c>
      <c r="AL36" s="62">
        <v>18</v>
      </c>
      <c r="AM36" s="90">
        <f t="shared" si="18"/>
        <v>66.375</v>
      </c>
      <c r="AN36" s="90">
        <f t="shared" si="19"/>
        <v>3.6875</v>
      </c>
      <c r="AO36" s="90">
        <f t="shared" si="20"/>
        <v>3.6875</v>
      </c>
      <c r="AP36" s="63" t="s">
        <v>128</v>
      </c>
      <c r="AQ36" s="109" t="str">
        <f t="shared" si="21"/>
        <v>CSE 024/8</v>
      </c>
      <c r="AR36" s="104"/>
      <c r="AS36" s="8"/>
    </row>
    <row r="37" spans="1:67" ht="51" customHeight="1">
      <c r="A37" s="44">
        <v>35</v>
      </c>
      <c r="B37" s="80"/>
      <c r="C37" s="80"/>
      <c r="D37" s="88"/>
      <c r="E37" s="88" t="s">
        <v>94</v>
      </c>
      <c r="F37" s="81"/>
      <c r="G37" s="61">
        <f>'CSE-4201'!C51</f>
        <v>34.5</v>
      </c>
      <c r="H37" s="61">
        <f>'CSE-4201'!H51</f>
        <v>32</v>
      </c>
      <c r="I37" s="90">
        <f t="shared" si="0"/>
        <v>66.5</v>
      </c>
      <c r="J37" s="61" t="str">
        <f t="shared" si="1"/>
        <v>B+</v>
      </c>
      <c r="K37" s="61" t="str">
        <f t="shared" si="2"/>
        <v>3.25</v>
      </c>
      <c r="L37" s="61">
        <f>'CSE-4202'!C51</f>
        <v>31</v>
      </c>
      <c r="M37" s="61">
        <f>'CSE-4202'!D51</f>
        <v>29</v>
      </c>
      <c r="N37" s="90">
        <f t="shared" si="3"/>
        <v>60</v>
      </c>
      <c r="O37" s="61" t="str">
        <f t="shared" si="4"/>
        <v>B</v>
      </c>
      <c r="P37" s="61" t="str">
        <f t="shared" si="5"/>
        <v>3.00</v>
      </c>
      <c r="Q37" s="61">
        <f>'CSE-4213'!C51</f>
        <v>30</v>
      </c>
      <c r="R37" s="61">
        <f>'CSE-4213'!H51</f>
        <v>32</v>
      </c>
      <c r="S37" s="90">
        <f t="shared" si="6"/>
        <v>62</v>
      </c>
      <c r="T37" s="61" t="str">
        <f t="shared" si="7"/>
        <v>B</v>
      </c>
      <c r="U37" s="61" t="str">
        <f t="shared" si="8"/>
        <v>3.00</v>
      </c>
      <c r="V37" s="61">
        <f>'CSE-4214'!C51</f>
        <v>33</v>
      </c>
      <c r="W37" s="61">
        <f>'CSE-4214'!D51</f>
        <v>37</v>
      </c>
      <c r="X37" s="90">
        <f t="shared" si="9"/>
        <v>70</v>
      </c>
      <c r="Y37" s="61" t="str">
        <f t="shared" si="10"/>
        <v>A-</v>
      </c>
      <c r="Z37" s="61" t="str">
        <f t="shared" si="11"/>
        <v>3.50</v>
      </c>
      <c r="AA37" s="61">
        <f>'CSE-4225'!C51</f>
        <v>25</v>
      </c>
      <c r="AB37" s="61">
        <f>'CSE-4225'!H51</f>
        <v>33</v>
      </c>
      <c r="AC37" s="90">
        <f t="shared" si="12"/>
        <v>58</v>
      </c>
      <c r="AD37" s="61" t="str">
        <f t="shared" si="13"/>
        <v>B-</v>
      </c>
      <c r="AE37" s="61" t="str">
        <f t="shared" si="14"/>
        <v>2.75</v>
      </c>
      <c r="AF37" s="61">
        <f>'CSE-4226'!C51</f>
        <v>28</v>
      </c>
      <c r="AG37" s="61">
        <f>'CSE-4226'!D51</f>
        <v>38</v>
      </c>
      <c r="AH37" s="90">
        <f t="shared" si="15"/>
        <v>66</v>
      </c>
      <c r="AI37" s="61" t="str">
        <f t="shared" si="16"/>
        <v>B+</v>
      </c>
      <c r="AJ37" s="61" t="str">
        <f t="shared" si="17"/>
        <v>3.25</v>
      </c>
      <c r="AK37" s="62">
        <v>18</v>
      </c>
      <c r="AL37" s="62">
        <v>18</v>
      </c>
      <c r="AM37" s="90">
        <f t="shared" si="18"/>
        <v>55.125</v>
      </c>
      <c r="AN37" s="90">
        <f t="shared" si="19"/>
        <v>3.0625</v>
      </c>
      <c r="AO37" s="90">
        <f t="shared" si="20"/>
        <v>3.0625</v>
      </c>
      <c r="AP37" s="63" t="s">
        <v>128</v>
      </c>
      <c r="AQ37" s="109" t="str">
        <f t="shared" si="21"/>
        <v>CSE 025/8</v>
      </c>
      <c r="AR37" s="104"/>
      <c r="AS37" s="8"/>
    </row>
    <row r="38" spans="1:67" ht="24" customHeight="1">
      <c r="B38" s="38"/>
      <c r="C38" s="11" t="s">
        <v>109</v>
      </c>
      <c r="D38" s="11"/>
      <c r="E38" s="11"/>
      <c r="F38" s="11"/>
      <c r="G38" s="61"/>
      <c r="H38" s="61"/>
      <c r="I38" s="90"/>
      <c r="J38" s="11"/>
      <c r="K38" s="11"/>
      <c r="L38" s="61"/>
      <c r="M38" s="61"/>
      <c r="N38" s="90"/>
      <c r="O38" s="79"/>
      <c r="P38" s="79"/>
      <c r="Q38" s="61"/>
      <c r="R38" s="61"/>
      <c r="S38" s="90"/>
      <c r="T38" s="79"/>
      <c r="U38" s="79"/>
      <c r="V38" s="61"/>
      <c r="W38" s="61"/>
      <c r="X38" s="90"/>
      <c r="Y38" s="45"/>
      <c r="Z38" s="45"/>
      <c r="AA38" s="61"/>
      <c r="AB38" s="61"/>
      <c r="AC38" s="90"/>
      <c r="AD38" s="45"/>
      <c r="AE38" s="45"/>
      <c r="AF38" s="61"/>
      <c r="AG38" s="61"/>
      <c r="AH38" s="90"/>
      <c r="AI38" s="45"/>
      <c r="AJ38" s="45"/>
      <c r="AK38" s="10"/>
      <c r="AL38" s="45"/>
      <c r="AM38" s="45"/>
      <c r="AN38" s="11"/>
      <c r="AO38" s="11"/>
      <c r="AP38" s="63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5"/>
      <c r="Z39" s="45"/>
      <c r="AA39" s="45"/>
      <c r="AB39" s="45"/>
      <c r="AC39" s="10"/>
      <c r="AD39" s="45"/>
      <c r="AE39" s="45"/>
      <c r="AF39" s="45"/>
      <c r="AG39" s="45"/>
      <c r="AH39" s="10"/>
      <c r="AI39" s="45"/>
      <c r="AJ39" s="45"/>
      <c r="AK39" s="10"/>
      <c r="AL39" s="45"/>
      <c r="AM39" s="45"/>
      <c r="AN39" s="11"/>
      <c r="AO39" s="11"/>
    </row>
    <row r="40" spans="1:67" s="8" customFormat="1" ht="24" customHeight="1">
      <c r="A40" s="64"/>
      <c r="B40" s="64"/>
      <c r="C40" s="65"/>
      <c r="D40" s="64"/>
      <c r="E40" s="66"/>
      <c r="F40" s="67"/>
      <c r="G40" s="67"/>
      <c r="H40" s="45"/>
      <c r="I40" s="45"/>
      <c r="J40" s="67"/>
      <c r="K40" s="67"/>
      <c r="L40" s="10"/>
      <c r="M40" s="45"/>
      <c r="N40" s="45"/>
      <c r="O40" s="67"/>
      <c r="P40" s="67"/>
      <c r="Q40" s="10"/>
      <c r="R40" s="45"/>
      <c r="S40" s="45"/>
      <c r="T40" s="67"/>
      <c r="U40" s="67"/>
      <c r="V40" s="10"/>
      <c r="W40" s="45"/>
      <c r="X40" s="45"/>
      <c r="Y40" s="45"/>
      <c r="Z40" s="67"/>
      <c r="AA40" s="10"/>
      <c r="AB40" s="45"/>
      <c r="AC40" s="45"/>
      <c r="AD40" s="45"/>
      <c r="AE40" s="67"/>
      <c r="AF40" s="10"/>
      <c r="AG40" s="45"/>
      <c r="AH40" s="45"/>
      <c r="AI40" s="45"/>
      <c r="AJ40" s="67"/>
      <c r="AK40" s="45"/>
      <c r="AL40" s="45"/>
      <c r="AR40" s="39"/>
    </row>
    <row r="41" spans="1:67" s="8" customFormat="1" ht="24" customHeight="1">
      <c r="A41" s="43"/>
      <c r="B41" s="43"/>
      <c r="C41" s="43"/>
      <c r="D41" s="43"/>
      <c r="E41" s="43"/>
      <c r="AG41" s="129"/>
      <c r="AH41" s="129"/>
      <c r="AI41" s="129"/>
      <c r="AJ41" s="129"/>
      <c r="AK41" s="129"/>
      <c r="AL41" s="129"/>
      <c r="AO41" s="92"/>
      <c r="BL41" s="69"/>
      <c r="BM41" s="43"/>
      <c r="BN41" s="43"/>
    </row>
    <row r="42" spans="1:67" s="8" customFormat="1" ht="28.15" customHeight="1">
      <c r="A42" s="43"/>
      <c r="B42" s="130"/>
      <c r="C42" s="130"/>
      <c r="D42" s="43"/>
      <c r="E42" s="43"/>
      <c r="F42" s="43"/>
      <c r="H42" s="130"/>
      <c r="I42" s="130"/>
      <c r="J42" s="130"/>
      <c r="K42" s="43"/>
      <c r="M42" s="43"/>
      <c r="N42" s="43"/>
      <c r="O42" s="43"/>
      <c r="P42" s="43"/>
      <c r="Q42" s="43"/>
      <c r="R42" s="43"/>
      <c r="S42" s="43"/>
      <c r="W42" s="68"/>
      <c r="Y42" s="68"/>
      <c r="AG42" s="131"/>
      <c r="AH42" s="131"/>
      <c r="AI42" s="131"/>
      <c r="AJ42" s="131"/>
      <c r="AK42" s="131"/>
      <c r="AL42" s="131"/>
      <c r="AO42" s="91"/>
      <c r="BL42" s="78"/>
      <c r="BM42" s="78"/>
      <c r="BN42" s="78"/>
    </row>
    <row r="43" spans="1:67" s="8" customFormat="1" ht="28.15" customHeight="1">
      <c r="A43" s="43"/>
      <c r="B43" s="130"/>
      <c r="C43" s="130"/>
      <c r="D43" s="43"/>
      <c r="E43" s="43"/>
      <c r="F43" s="43"/>
      <c r="H43" s="130"/>
      <c r="I43" s="130"/>
      <c r="J43" s="130"/>
      <c r="K43" s="43"/>
      <c r="M43" s="43"/>
      <c r="N43" s="43"/>
      <c r="O43" s="43"/>
      <c r="P43" s="43"/>
      <c r="Q43" s="43"/>
      <c r="R43" s="43"/>
      <c r="S43" s="43"/>
      <c r="AG43" s="131"/>
      <c r="AH43" s="131"/>
      <c r="AI43" s="131"/>
      <c r="AJ43" s="131"/>
      <c r="AK43" s="131"/>
      <c r="AL43" s="131"/>
      <c r="AO43" s="91"/>
      <c r="BL43" s="78"/>
      <c r="BM43" s="78"/>
      <c r="BN43" s="78"/>
    </row>
    <row r="44" spans="1:67" s="8" customFormat="1" ht="28.15" customHeight="1">
      <c r="A44" s="43"/>
      <c r="B44" s="43"/>
      <c r="C44" s="43"/>
      <c r="D44" s="69"/>
      <c r="E44" s="69"/>
      <c r="F44" s="43"/>
      <c r="H44" s="130"/>
      <c r="I44" s="130"/>
      <c r="J44" s="130"/>
      <c r="K44" s="43"/>
      <c r="M44" s="43"/>
      <c r="N44" s="43"/>
      <c r="O44" s="43"/>
      <c r="P44" s="43"/>
      <c r="Q44" s="43"/>
      <c r="R44" s="43"/>
      <c r="S44" s="43"/>
      <c r="AG44" s="128"/>
      <c r="AH44" s="128"/>
      <c r="AI44" s="128"/>
      <c r="AJ44" s="128"/>
      <c r="AK44" s="128"/>
      <c r="AL44" s="128"/>
      <c r="AO44" s="93"/>
      <c r="BL44" s="43"/>
      <c r="BM44" s="43"/>
      <c r="BN44" s="43"/>
    </row>
    <row r="45" spans="1:67" s="8" customFormat="1" ht="28.15" customHeight="1">
      <c r="A45" s="43"/>
      <c r="B45" s="43"/>
      <c r="D45" s="12"/>
      <c r="E45" s="12"/>
      <c r="H45" s="130"/>
      <c r="I45" s="130"/>
      <c r="J45" s="130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conditionalFormatting sqref="J21:J37 O21:O37 T21:T37 Y21:Y37 AD21:AD37 AI21:AI37 G21:H38 L21:M38 Q21:R38 V21:W38 AA21:AB38 AF21:AG38">
    <cfRule type="containsText" dxfId="3" priority="41" operator="containsText" text="F">
      <formula>NOT(ISERROR(SEARCH("F",G21)))</formula>
    </cfRule>
  </conditionalFormatting>
  <conditionalFormatting sqref="J21:M21 O21:R21 T21:W21 Y21:AB21 AD21:AG21 AI21:AJ37 G21:H38 J22:K37 O22:P37 T22:U37 Y22:Z37 AD22:AE37 L22:M38 Q22:R38 V22:W38 AA22:AB38 AF22:AG38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8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abSelected="1" topLeftCell="B1" workbookViewId="0">
      <selection activeCell="D10" sqref="D10"/>
    </sheetView>
  </sheetViews>
  <sheetFormatPr defaultColWidth="9.28125" defaultRowHeight="15"/>
  <cols>
    <col min="1" max="1" width="4.03515625" style="26" customWidth="1"/>
    <col min="2" max="2" width="13.31640625" style="33" customWidth="1"/>
    <col min="3" max="3" width="11.703125" style="33" customWidth="1"/>
    <col min="4" max="4" width="27.44140625" style="33" customWidth="1"/>
    <col min="5" max="5" width="9.28125" style="32" customWidth="1"/>
    <col min="6" max="6" width="7.53125" style="32" customWidth="1"/>
    <col min="7" max="7" width="7.3984375" style="33" customWidth="1"/>
    <col min="8" max="8" width="13.71875" style="34" customWidth="1"/>
    <col min="9" max="18" width="9.28125" style="25"/>
    <col min="19" max="16384" width="9.28125" style="26"/>
  </cols>
  <sheetData>
    <row r="1" spans="1:8" customFormat="1" ht="32.25" customHeight="1">
      <c r="A1" s="139" t="s">
        <v>27</v>
      </c>
      <c r="B1" s="139"/>
      <c r="C1" s="139"/>
      <c r="D1" s="139"/>
      <c r="E1" s="139"/>
      <c r="F1" s="139"/>
      <c r="G1" s="139"/>
      <c r="H1" s="139"/>
    </row>
    <row r="2" spans="1:8" customFormat="1" ht="42" customHeight="1">
      <c r="A2" s="140" t="s">
        <v>58</v>
      </c>
      <c r="B2" s="140"/>
      <c r="C2" s="140"/>
      <c r="D2" s="140"/>
      <c r="E2" s="140"/>
      <c r="F2" s="140"/>
      <c r="G2" s="140"/>
      <c r="H2" s="140"/>
    </row>
    <row r="3" spans="1:8" customFormat="1" ht="15" customHeight="1">
      <c r="A3" s="144" t="s">
        <v>47</v>
      </c>
      <c r="B3" s="144"/>
      <c r="C3" s="144"/>
      <c r="D3" s="144"/>
      <c r="E3" s="145"/>
      <c r="F3" s="94"/>
      <c r="G3" s="145" t="s">
        <v>36</v>
      </c>
      <c r="H3" s="107" t="s">
        <v>119</v>
      </c>
    </row>
    <row r="4" spans="1:8" customFormat="1" ht="15" customHeight="1">
      <c r="A4" s="144"/>
      <c r="B4" s="144"/>
      <c r="C4" s="144"/>
      <c r="D4" s="144"/>
      <c r="E4" s="145"/>
      <c r="F4" s="94"/>
      <c r="G4" s="145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1"/>
      <c r="B7" s="141"/>
      <c r="C7" s="141"/>
      <c r="D7" s="141"/>
      <c r="E7" s="141"/>
      <c r="F7" s="141"/>
      <c r="G7" s="141"/>
      <c r="H7" s="141"/>
    </row>
    <row r="8" spans="1:8" ht="9.75" customHeight="1">
      <c r="A8" s="141"/>
      <c r="B8" s="141"/>
      <c r="C8" s="141"/>
      <c r="D8" s="141"/>
      <c r="E8" s="141"/>
      <c r="F8" s="141"/>
      <c r="G8" s="141"/>
      <c r="H8" s="141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0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1">
        <v>1</v>
      </c>
      <c r="B10" s="49" t="s">
        <v>129</v>
      </c>
      <c r="C10" s="47" t="s">
        <v>60</v>
      </c>
      <c r="D10" s="110" t="s">
        <v>198</v>
      </c>
      <c r="E10" s="72">
        <f>'TS1'!AN21</f>
        <v>3.125</v>
      </c>
      <c r="F10" s="72"/>
      <c r="G10" s="72">
        <f>'TS1'!AO21</f>
        <v>3.125</v>
      </c>
      <c r="H10" s="72" t="str">
        <f>'TS2'!AP21</f>
        <v xml:space="preserve">Promote </v>
      </c>
    </row>
    <row r="11" spans="1:8" ht="18" customHeight="1">
      <c r="A11" s="47">
        <v>2</v>
      </c>
      <c r="B11" s="49" t="s">
        <v>130</v>
      </c>
      <c r="C11" s="47" t="s">
        <v>61</v>
      </c>
      <c r="D11" s="110" t="s">
        <v>164</v>
      </c>
      <c r="E11" s="72">
        <f>'TS1'!AN22</f>
        <v>3.6041666666666665</v>
      </c>
      <c r="F11" s="72"/>
      <c r="G11" s="72">
        <f>'TS1'!AO22</f>
        <v>3.6041666666666665</v>
      </c>
      <c r="H11" s="72" t="str">
        <f>'TS2'!AP22</f>
        <v xml:space="preserve">Promote </v>
      </c>
    </row>
    <row r="12" spans="1:8" ht="18" customHeight="1">
      <c r="A12" s="71">
        <v>3</v>
      </c>
      <c r="B12" s="49" t="s">
        <v>131</v>
      </c>
      <c r="C12" s="47" t="s">
        <v>62</v>
      </c>
      <c r="D12" s="110" t="s">
        <v>165</v>
      </c>
      <c r="E12" s="72">
        <f>'TS1'!AN23</f>
        <v>3.5208333333333335</v>
      </c>
      <c r="F12" s="72"/>
      <c r="G12" s="72">
        <f>'TS1'!AO23</f>
        <v>3.5208333333333335</v>
      </c>
      <c r="H12" s="72" t="str">
        <f>'TS2'!AP23</f>
        <v xml:space="preserve">Promote </v>
      </c>
    </row>
    <row r="13" spans="1:8" ht="18" customHeight="1">
      <c r="A13" s="47">
        <v>4</v>
      </c>
      <c r="B13" s="49" t="s">
        <v>132</v>
      </c>
      <c r="C13" s="47" t="s">
        <v>63</v>
      </c>
      <c r="D13" s="110" t="s">
        <v>166</v>
      </c>
      <c r="E13" s="72">
        <f>'TS1'!AN24</f>
        <v>3.2291666666666665</v>
      </c>
      <c r="F13" s="72"/>
      <c r="G13" s="72">
        <f>'TS1'!AO24</f>
        <v>3.2291666666666665</v>
      </c>
      <c r="H13" s="72" t="str">
        <f>'TS2'!AP24</f>
        <v xml:space="preserve">Promote </v>
      </c>
    </row>
    <row r="14" spans="1:8" ht="18" customHeight="1">
      <c r="A14" s="71">
        <v>5</v>
      </c>
      <c r="B14" s="49" t="s">
        <v>133</v>
      </c>
      <c r="C14" s="47" t="s">
        <v>64</v>
      </c>
      <c r="D14" s="110" t="s">
        <v>167</v>
      </c>
      <c r="E14" s="72">
        <f>'TS1'!AN25</f>
        <v>3.2083333333333335</v>
      </c>
      <c r="F14" s="72"/>
      <c r="G14" s="72">
        <f>'TS1'!AO25</f>
        <v>3.2083333333333335</v>
      </c>
      <c r="H14" s="72" t="str">
        <f>'TS2'!AP25</f>
        <v xml:space="preserve">Promote </v>
      </c>
    </row>
    <row r="15" spans="1:8" ht="18" customHeight="1">
      <c r="A15" s="47">
        <v>6</v>
      </c>
      <c r="B15" s="49" t="s">
        <v>134</v>
      </c>
      <c r="C15" s="47" t="s">
        <v>65</v>
      </c>
      <c r="D15" s="110" t="s">
        <v>168</v>
      </c>
      <c r="E15" s="72">
        <f>'TS1'!AN26</f>
        <v>3.8958333333333335</v>
      </c>
      <c r="F15" s="72"/>
      <c r="G15" s="72">
        <f>'TS1'!AO26</f>
        <v>3.8958333333333335</v>
      </c>
      <c r="H15" s="72" t="str">
        <f>'TS2'!AP26</f>
        <v xml:space="preserve">Promote </v>
      </c>
    </row>
    <row r="16" spans="1:8" ht="18" customHeight="1">
      <c r="A16" s="71">
        <v>7</v>
      </c>
      <c r="B16" s="49" t="s">
        <v>135</v>
      </c>
      <c r="C16" s="47" t="s">
        <v>66</v>
      </c>
      <c r="D16" s="110" t="s">
        <v>169</v>
      </c>
      <c r="E16" s="72">
        <f>'TS1'!AN27</f>
        <v>3.6041666666666665</v>
      </c>
      <c r="F16" s="72"/>
      <c r="G16" s="72">
        <f>'TS1'!AO27</f>
        <v>3.6041666666666665</v>
      </c>
      <c r="H16" s="72" t="str">
        <f>'TS2'!AP27</f>
        <v xml:space="preserve">Promote </v>
      </c>
    </row>
    <row r="17" spans="1:8" ht="18" customHeight="1">
      <c r="A17" s="47">
        <v>8</v>
      </c>
      <c r="B17" s="49" t="s">
        <v>136</v>
      </c>
      <c r="C17" s="47" t="s">
        <v>67</v>
      </c>
      <c r="D17" s="110" t="s">
        <v>171</v>
      </c>
      <c r="E17" s="72">
        <f>'TS1'!AN28</f>
        <v>3.8333333333333335</v>
      </c>
      <c r="F17" s="72"/>
      <c r="G17" s="72">
        <f>'TS1'!AO28</f>
        <v>3.8333333333333335</v>
      </c>
      <c r="H17" s="72" t="str">
        <f>'TS2'!AP28</f>
        <v xml:space="preserve">Promote </v>
      </c>
    </row>
    <row r="18" spans="1:8" ht="18" customHeight="1">
      <c r="A18" s="71">
        <v>9</v>
      </c>
      <c r="B18" s="49" t="s">
        <v>137</v>
      </c>
      <c r="C18" s="47" t="s">
        <v>68</v>
      </c>
      <c r="D18" s="110" t="s">
        <v>170</v>
      </c>
      <c r="E18" s="72">
        <f>'TS1'!AN29</f>
        <v>3.6458333333333335</v>
      </c>
      <c r="F18" s="72"/>
      <c r="G18" s="72">
        <f>'TS1'!AO29</f>
        <v>3.6458333333333335</v>
      </c>
      <c r="H18" s="72" t="str">
        <f>'TS2'!AP29</f>
        <v xml:space="preserve">Promote </v>
      </c>
    </row>
    <row r="19" spans="1:8" ht="18" customHeight="1">
      <c r="A19" s="47">
        <v>10</v>
      </c>
      <c r="B19" s="49" t="s">
        <v>138</v>
      </c>
      <c r="C19" s="47" t="s">
        <v>69</v>
      </c>
      <c r="D19" s="110" t="s">
        <v>172</v>
      </c>
      <c r="E19" s="72">
        <f>'TS1'!AN30</f>
        <v>2.9375</v>
      </c>
      <c r="F19" s="72"/>
      <c r="G19" s="72">
        <f>'TS1'!AO30</f>
        <v>2.9375</v>
      </c>
      <c r="H19" s="72" t="str">
        <f>'TS2'!AP30</f>
        <v xml:space="preserve">Promote </v>
      </c>
    </row>
    <row r="20" spans="1:8" ht="18" customHeight="1">
      <c r="A20" s="71">
        <v>11</v>
      </c>
      <c r="B20" s="49" t="s">
        <v>139</v>
      </c>
      <c r="C20" s="47" t="s">
        <v>70</v>
      </c>
      <c r="D20" s="110" t="s">
        <v>173</v>
      </c>
      <c r="E20" s="72">
        <f>'TS1'!AN31</f>
        <v>4</v>
      </c>
      <c r="F20" s="72"/>
      <c r="G20" s="72">
        <f>'TS1'!AO31</f>
        <v>4</v>
      </c>
      <c r="H20" s="72" t="str">
        <f>'TS2'!AP31</f>
        <v xml:space="preserve">Promote </v>
      </c>
    </row>
    <row r="21" spans="1:8" ht="18" customHeight="1">
      <c r="A21" s="47">
        <v>12</v>
      </c>
      <c r="B21" s="49" t="s">
        <v>140</v>
      </c>
      <c r="C21" s="47" t="s">
        <v>71</v>
      </c>
      <c r="D21" s="110" t="s">
        <v>174</v>
      </c>
      <c r="E21" s="72">
        <f>'TS1'!AN32</f>
        <v>3.9166666666666665</v>
      </c>
      <c r="F21" s="72"/>
      <c r="G21" s="72">
        <f>'TS1'!AO32</f>
        <v>3.9166666666666665</v>
      </c>
      <c r="H21" s="72" t="str">
        <f>'TS2'!AP32</f>
        <v xml:space="preserve">Promote </v>
      </c>
    </row>
    <row r="22" spans="1:8" ht="18" customHeight="1">
      <c r="A22" s="71">
        <v>13</v>
      </c>
      <c r="B22" s="49" t="s">
        <v>141</v>
      </c>
      <c r="C22" s="47" t="s">
        <v>72</v>
      </c>
      <c r="D22" s="110" t="s">
        <v>175</v>
      </c>
      <c r="E22" s="72">
        <f>'TS1'!AN33</f>
        <v>3.5208333333333335</v>
      </c>
      <c r="F22" s="72"/>
      <c r="G22" s="72">
        <f>'TS1'!AO33</f>
        <v>3.5208333333333335</v>
      </c>
      <c r="H22" s="72" t="str">
        <f>'TS2'!AP33</f>
        <v xml:space="preserve">Promote </v>
      </c>
    </row>
    <row r="23" spans="1:8" ht="18" customHeight="1">
      <c r="A23" s="47">
        <v>14</v>
      </c>
      <c r="B23" s="49" t="s">
        <v>142</v>
      </c>
      <c r="C23" s="47" t="s">
        <v>73</v>
      </c>
      <c r="D23" s="110" t="s">
        <v>176</v>
      </c>
      <c r="E23" s="72">
        <f>'TS1'!AN34</f>
        <v>3.5208333333333335</v>
      </c>
      <c r="F23" s="72"/>
      <c r="G23" s="72">
        <f>'TS1'!AO34</f>
        <v>3.5208333333333335</v>
      </c>
      <c r="H23" s="72" t="str">
        <f>'TS2'!AP34</f>
        <v xml:space="preserve">Promote </v>
      </c>
    </row>
    <row r="24" spans="1:8" ht="18" customHeight="1">
      <c r="A24" s="71">
        <v>15</v>
      </c>
      <c r="B24" s="49" t="s">
        <v>143</v>
      </c>
      <c r="C24" s="47" t="s">
        <v>74</v>
      </c>
      <c r="D24" s="110" t="s">
        <v>177</v>
      </c>
      <c r="E24" s="72">
        <f>'TS1'!AN35</f>
        <v>3.9375</v>
      </c>
      <c r="F24" s="72"/>
      <c r="G24" s="72">
        <f>'TS1'!AO35</f>
        <v>3.9375</v>
      </c>
      <c r="H24" s="72" t="str">
        <f>'TS2'!AP35</f>
        <v xml:space="preserve">Promote </v>
      </c>
    </row>
    <row r="25" spans="1:8" ht="18" customHeight="1">
      <c r="A25" s="47">
        <v>16</v>
      </c>
      <c r="B25" s="49" t="s">
        <v>144</v>
      </c>
      <c r="C25" s="47" t="s">
        <v>75</v>
      </c>
      <c r="D25" s="110" t="s">
        <v>178</v>
      </c>
      <c r="E25" s="72">
        <f>'TS1'!AN36</f>
        <v>3.875</v>
      </c>
      <c r="F25" s="72"/>
      <c r="G25" s="72">
        <f>'TS1'!AO36</f>
        <v>3.875</v>
      </c>
      <c r="H25" s="72" t="str">
        <f>'TS2'!AP36</f>
        <v xml:space="preserve">Promote </v>
      </c>
    </row>
    <row r="26" spans="1:8" ht="18" customHeight="1">
      <c r="A26" s="71">
        <v>17</v>
      </c>
      <c r="B26" s="49" t="s">
        <v>145</v>
      </c>
      <c r="C26" s="47" t="s">
        <v>76</v>
      </c>
      <c r="D26" s="110" t="s">
        <v>179</v>
      </c>
      <c r="E26" s="72">
        <f>'TS1'!AN37</f>
        <v>3.0833333333333335</v>
      </c>
      <c r="F26" s="72"/>
      <c r="G26" s="72">
        <f>'TS1'!AO37</f>
        <v>3.0833333333333335</v>
      </c>
      <c r="H26" s="72" t="str">
        <f>'TS2'!AP37</f>
        <v xml:space="preserve">Promote </v>
      </c>
    </row>
    <row r="27" spans="1:8" ht="18" customHeight="1">
      <c r="A27" s="47">
        <v>18</v>
      </c>
      <c r="B27" s="49" t="s">
        <v>146</v>
      </c>
      <c r="C27" s="47" t="s">
        <v>77</v>
      </c>
      <c r="D27" s="110" t="s">
        <v>180</v>
      </c>
      <c r="E27" s="72">
        <f>'TS1'!AN38</f>
        <v>3.4166666666666665</v>
      </c>
      <c r="F27" s="72"/>
      <c r="G27" s="72">
        <f>'TS1'!AO38</f>
        <v>3.4166666666666665</v>
      </c>
      <c r="H27" s="72" t="str">
        <f>H26</f>
        <v xml:space="preserve">Promote </v>
      </c>
    </row>
    <row r="28" spans="1:8" ht="18" customHeight="1">
      <c r="A28" s="71">
        <v>19</v>
      </c>
      <c r="B28" s="49" t="s">
        <v>147</v>
      </c>
      <c r="C28" s="47" t="s">
        <v>78</v>
      </c>
      <c r="D28" s="110" t="s">
        <v>181</v>
      </c>
      <c r="E28" s="72">
        <f>'TS2'!AN21</f>
        <v>3.3333333333333335</v>
      </c>
      <c r="F28" s="72"/>
      <c r="G28" s="105">
        <f>'TS2'!AO21</f>
        <v>3.3333333333333335</v>
      </c>
      <c r="H28" s="72" t="str">
        <f t="shared" ref="H28:H44" si="0">H27</f>
        <v xml:space="preserve">Promote </v>
      </c>
    </row>
    <row r="29" spans="1:8" ht="18" customHeight="1">
      <c r="A29" s="47">
        <v>20</v>
      </c>
      <c r="B29" s="49" t="s">
        <v>148</v>
      </c>
      <c r="C29" s="47" t="s">
        <v>79</v>
      </c>
      <c r="D29" s="110" t="s">
        <v>182</v>
      </c>
      <c r="E29" s="72">
        <f>'TS2'!AN22</f>
        <v>3.6666666666666665</v>
      </c>
      <c r="F29" s="72"/>
      <c r="G29" s="105">
        <f>'TS2'!AO22</f>
        <v>3.6666666666666665</v>
      </c>
      <c r="H29" s="72" t="str">
        <f t="shared" si="0"/>
        <v xml:space="preserve">Promote </v>
      </c>
    </row>
    <row r="30" spans="1:8" ht="18" customHeight="1">
      <c r="A30" s="71">
        <v>21</v>
      </c>
      <c r="B30" s="49" t="s">
        <v>149</v>
      </c>
      <c r="C30" s="47" t="s">
        <v>80</v>
      </c>
      <c r="D30" s="110" t="s">
        <v>183</v>
      </c>
      <c r="E30" s="72">
        <f>'TS2'!AN23</f>
        <v>3.3541666666666665</v>
      </c>
      <c r="F30" s="72"/>
      <c r="G30" s="105">
        <f>'TS2'!AO23</f>
        <v>3.3541666666666665</v>
      </c>
      <c r="H30" s="72" t="str">
        <f t="shared" si="0"/>
        <v xml:space="preserve">Promote </v>
      </c>
    </row>
    <row r="31" spans="1:8" ht="18" customHeight="1">
      <c r="A31" s="47">
        <v>22</v>
      </c>
      <c r="B31" s="49" t="s">
        <v>150</v>
      </c>
      <c r="C31" s="47" t="s">
        <v>81</v>
      </c>
      <c r="D31" s="110" t="s">
        <v>184</v>
      </c>
      <c r="E31" s="72">
        <f>'TS2'!AN24</f>
        <v>3.625</v>
      </c>
      <c r="F31" s="72"/>
      <c r="G31" s="105">
        <f>'TS2'!AO24</f>
        <v>3.625</v>
      </c>
      <c r="H31" s="72" t="str">
        <f t="shared" si="0"/>
        <v xml:space="preserve">Promote </v>
      </c>
    </row>
    <row r="32" spans="1:8" ht="18" customHeight="1">
      <c r="A32" s="71">
        <v>23</v>
      </c>
      <c r="B32" s="49" t="s">
        <v>151</v>
      </c>
      <c r="C32" s="47" t="s">
        <v>82</v>
      </c>
      <c r="D32" s="110" t="s">
        <v>185</v>
      </c>
      <c r="E32" s="72">
        <f>'TS2'!AN25</f>
        <v>3.8333333333333335</v>
      </c>
      <c r="F32" s="72"/>
      <c r="G32" s="105">
        <f>'TS2'!AO25</f>
        <v>3.8333333333333335</v>
      </c>
      <c r="H32" s="72" t="str">
        <f t="shared" si="0"/>
        <v xml:space="preserve">Promote </v>
      </c>
    </row>
    <row r="33" spans="1:8" ht="18" customHeight="1">
      <c r="A33" s="47">
        <v>24</v>
      </c>
      <c r="B33" s="49" t="s">
        <v>152</v>
      </c>
      <c r="C33" s="47" t="s">
        <v>83</v>
      </c>
      <c r="D33" s="110" t="s">
        <v>186</v>
      </c>
      <c r="E33" s="72">
        <f>'TS2'!AN26</f>
        <v>3.875</v>
      </c>
      <c r="F33" s="72"/>
      <c r="G33" s="105">
        <f>'TS2'!AO26</f>
        <v>3.875</v>
      </c>
      <c r="H33" s="72" t="str">
        <f t="shared" si="0"/>
        <v xml:space="preserve">Promote </v>
      </c>
    </row>
    <row r="34" spans="1:8" ht="18" customHeight="1">
      <c r="A34" s="71">
        <v>25</v>
      </c>
      <c r="B34" s="49" t="s">
        <v>153</v>
      </c>
      <c r="C34" s="47" t="s">
        <v>84</v>
      </c>
      <c r="D34" s="110" t="s">
        <v>187</v>
      </c>
      <c r="E34" s="72">
        <f>'TS2'!AN27</f>
        <v>3.25</v>
      </c>
      <c r="F34" s="72"/>
      <c r="G34" s="105">
        <f>'TS2'!AO27</f>
        <v>3.25</v>
      </c>
      <c r="H34" s="72" t="str">
        <f t="shared" si="0"/>
        <v xml:space="preserve">Promote </v>
      </c>
    </row>
    <row r="35" spans="1:8" ht="18" customHeight="1">
      <c r="A35" s="47">
        <v>26</v>
      </c>
      <c r="B35" s="49" t="s">
        <v>154</v>
      </c>
      <c r="C35" s="47" t="s">
        <v>85</v>
      </c>
      <c r="D35" s="110" t="s">
        <v>188</v>
      </c>
      <c r="E35" s="72">
        <f>'TS2'!AN28</f>
        <v>3.5625</v>
      </c>
      <c r="F35" s="72"/>
      <c r="G35" s="105">
        <f>'TS2'!AO28</f>
        <v>3.5625</v>
      </c>
      <c r="H35" s="72" t="str">
        <f t="shared" si="0"/>
        <v xml:space="preserve">Promote </v>
      </c>
    </row>
    <row r="36" spans="1:8" ht="18" customHeight="1">
      <c r="A36" s="71">
        <v>27</v>
      </c>
      <c r="B36" s="49" t="s">
        <v>155</v>
      </c>
      <c r="C36" s="47" t="s">
        <v>86</v>
      </c>
      <c r="D36" s="110" t="s">
        <v>189</v>
      </c>
      <c r="E36" s="72">
        <f>'TS2'!AN29</f>
        <v>3.8125</v>
      </c>
      <c r="F36" s="72"/>
      <c r="G36" s="105">
        <f>'TS2'!AO29</f>
        <v>3.8125</v>
      </c>
      <c r="H36" s="72" t="str">
        <f t="shared" si="0"/>
        <v xml:space="preserve">Promote </v>
      </c>
    </row>
    <row r="37" spans="1:8" ht="18" customHeight="1">
      <c r="A37" s="47">
        <v>28</v>
      </c>
      <c r="B37" s="49" t="s">
        <v>156</v>
      </c>
      <c r="C37" s="47" t="s">
        <v>87</v>
      </c>
      <c r="D37" s="110" t="s">
        <v>190</v>
      </c>
      <c r="E37" s="72">
        <f>'TS2'!AN30</f>
        <v>3.625</v>
      </c>
      <c r="F37" s="72"/>
      <c r="G37" s="105">
        <f>'TS2'!AO30</f>
        <v>3.625</v>
      </c>
      <c r="H37" s="72" t="str">
        <f t="shared" si="0"/>
        <v xml:space="preserve">Promote </v>
      </c>
    </row>
    <row r="38" spans="1:8" ht="18" customHeight="1">
      <c r="A38" s="71">
        <v>29</v>
      </c>
      <c r="B38" s="49" t="s">
        <v>157</v>
      </c>
      <c r="C38" s="47" t="s">
        <v>88</v>
      </c>
      <c r="D38" s="110" t="s">
        <v>191</v>
      </c>
      <c r="E38" s="72">
        <f>'TS2'!AN31</f>
        <v>3.8125</v>
      </c>
      <c r="F38" s="72"/>
      <c r="G38" s="105">
        <f>'TS2'!AO31</f>
        <v>3.8125</v>
      </c>
      <c r="H38" s="72" t="str">
        <f t="shared" si="0"/>
        <v xml:space="preserve">Promote </v>
      </c>
    </row>
    <row r="39" spans="1:8" ht="18" customHeight="1">
      <c r="A39" s="47">
        <v>30</v>
      </c>
      <c r="B39" s="49" t="s">
        <v>158</v>
      </c>
      <c r="C39" s="47" t="s">
        <v>89</v>
      </c>
      <c r="D39" s="110" t="s">
        <v>192</v>
      </c>
      <c r="E39" s="72">
        <f>'TS2'!AN32</f>
        <v>3.9583333333333335</v>
      </c>
      <c r="F39" s="72"/>
      <c r="G39" s="105">
        <f>'TS2'!AO32</f>
        <v>3.9583333333333335</v>
      </c>
      <c r="H39" s="72" t="str">
        <f t="shared" si="0"/>
        <v xml:space="preserve">Promote </v>
      </c>
    </row>
    <row r="40" spans="1:8" ht="18" customHeight="1">
      <c r="A40" s="71">
        <v>31</v>
      </c>
      <c r="B40" s="49" t="s">
        <v>159</v>
      </c>
      <c r="C40" s="47" t="s">
        <v>90</v>
      </c>
      <c r="D40" s="110" t="s">
        <v>193</v>
      </c>
      <c r="E40" s="72">
        <f>'TS2'!AN33</f>
        <v>3.5208333333333335</v>
      </c>
      <c r="F40" s="72"/>
      <c r="G40" s="105">
        <f>'TS2'!AO33</f>
        <v>3.5208333333333335</v>
      </c>
      <c r="H40" s="72" t="str">
        <f t="shared" si="0"/>
        <v xml:space="preserve">Promote </v>
      </c>
    </row>
    <row r="41" spans="1:8" ht="18" customHeight="1">
      <c r="A41" s="47">
        <v>32</v>
      </c>
      <c r="B41" s="49" t="s">
        <v>160</v>
      </c>
      <c r="C41" s="47" t="s">
        <v>91</v>
      </c>
      <c r="D41" s="110" t="s">
        <v>194</v>
      </c>
      <c r="E41" s="72">
        <f>'TS2'!AN34</f>
        <v>3.4375</v>
      </c>
      <c r="F41" s="72"/>
      <c r="G41" s="105">
        <f>'TS2'!AO34</f>
        <v>3.4375</v>
      </c>
      <c r="H41" s="72" t="str">
        <f t="shared" si="0"/>
        <v xml:space="preserve">Promote </v>
      </c>
    </row>
    <row r="42" spans="1:8" ht="18" customHeight="1">
      <c r="A42" s="71">
        <v>33</v>
      </c>
      <c r="B42" s="49" t="s">
        <v>161</v>
      </c>
      <c r="C42" s="47" t="s">
        <v>92</v>
      </c>
      <c r="D42" s="110" t="s">
        <v>195</v>
      </c>
      <c r="E42" s="72">
        <f>'TS2'!AN35</f>
        <v>2.9375</v>
      </c>
      <c r="F42" s="72"/>
      <c r="G42" s="105">
        <f>'TS2'!AO35</f>
        <v>2.9375</v>
      </c>
      <c r="H42" s="72" t="str">
        <f t="shared" si="0"/>
        <v xml:space="preserve">Promote </v>
      </c>
    </row>
    <row r="43" spans="1:8" ht="18" customHeight="1">
      <c r="A43" s="47">
        <v>34</v>
      </c>
      <c r="B43" s="49" t="s">
        <v>162</v>
      </c>
      <c r="C43" s="47" t="s">
        <v>93</v>
      </c>
      <c r="D43" s="110" t="s">
        <v>196</v>
      </c>
      <c r="E43" s="72">
        <f>'TS2'!AN36</f>
        <v>3.6875</v>
      </c>
      <c r="F43" s="72"/>
      <c r="G43" s="105">
        <f>'TS2'!AO36</f>
        <v>3.6875</v>
      </c>
      <c r="H43" s="72" t="str">
        <f t="shared" si="0"/>
        <v xml:space="preserve">Promote </v>
      </c>
    </row>
    <row r="44" spans="1:8" ht="18" customHeight="1">
      <c r="A44" s="71">
        <v>35</v>
      </c>
      <c r="B44" s="49" t="s">
        <v>163</v>
      </c>
      <c r="C44" s="47" t="s">
        <v>94</v>
      </c>
      <c r="D44" s="110" t="s">
        <v>197</v>
      </c>
      <c r="E44" s="72">
        <f>'TS2'!AN37</f>
        <v>3.0625</v>
      </c>
      <c r="F44" s="72"/>
      <c r="G44" s="105">
        <f>'TS2'!AO37</f>
        <v>3.0625</v>
      </c>
      <c r="H44" s="72" t="str">
        <f t="shared" si="0"/>
        <v xml:space="preserve">Promote </v>
      </c>
    </row>
    <row r="45" spans="1:8" ht="8.25" customHeight="1">
      <c r="A45" s="64"/>
      <c r="B45" s="74"/>
      <c r="C45" s="75"/>
      <c r="D45" s="9"/>
      <c r="E45" s="76"/>
      <c r="F45" s="76"/>
      <c r="G45" s="8"/>
      <c r="H45" s="64"/>
    </row>
    <row r="46" spans="1:8" ht="17.100000000000001" customHeight="1">
      <c r="B46" s="142" t="s">
        <v>31</v>
      </c>
      <c r="C46" s="142"/>
      <c r="D46" s="142"/>
      <c r="E46" s="142"/>
      <c r="F46" s="142"/>
      <c r="G46" s="142"/>
      <c r="H46" s="142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2"/>
      <c r="H49" s="36"/>
      <c r="R49" s="26"/>
    </row>
    <row r="50" spans="1:18" ht="17.100000000000001" customHeight="1">
      <c r="E50" s="35"/>
      <c r="F50" s="35"/>
      <c r="G50" s="82"/>
      <c r="H50" s="37"/>
      <c r="R50" s="26"/>
    </row>
    <row r="51" spans="1:18" s="33" customFormat="1" ht="17.100000000000001" customHeight="1">
      <c r="A51" s="143"/>
      <c r="B51" s="143"/>
      <c r="C51" s="143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8"/>
      <c r="B52" s="48"/>
      <c r="C52" s="48"/>
      <c r="D52" s="48"/>
      <c r="G52" s="73"/>
    </row>
    <row r="53" spans="1:18" s="25" customFormat="1" ht="14.25" customHeight="1">
      <c r="A53" s="48"/>
      <c r="B53" s="48"/>
      <c r="C53" s="48"/>
      <c r="D53" s="48"/>
      <c r="G53" s="73"/>
    </row>
    <row r="54" spans="1:18" s="25" customFormat="1" ht="14.25" customHeight="1">
      <c r="A54" s="48"/>
      <c r="B54" s="48"/>
      <c r="C54" s="48"/>
      <c r="D54" s="48"/>
      <c r="G54" s="73"/>
    </row>
    <row r="55" spans="1:18" s="25" customFormat="1" ht="14.25" customHeight="1">
      <c r="A55" s="48"/>
      <c r="B55" s="48"/>
      <c r="C55" s="48"/>
      <c r="D55" s="48"/>
      <c r="G55" s="73"/>
    </row>
    <row r="56" spans="1:18" s="25" customFormat="1" ht="14.25" customHeight="1">
      <c r="A56" s="48"/>
      <c r="B56" s="48"/>
      <c r="C56" s="48"/>
      <c r="D56" s="48"/>
      <c r="G56" s="73"/>
    </row>
    <row r="57" spans="1:18" s="25" customFormat="1" ht="14.25" customHeight="1">
      <c r="A57" s="48"/>
      <c r="B57" s="48"/>
      <c r="C57" s="48"/>
      <c r="D57" s="48"/>
      <c r="E57" s="48"/>
      <c r="F57" s="48"/>
      <c r="G57" s="48"/>
    </row>
    <row r="58" spans="1:18" s="25" customFormat="1" ht="14.25" customHeight="1">
      <c r="A58" s="48"/>
      <c r="B58" s="48"/>
      <c r="C58" s="48"/>
      <c r="D58" s="48"/>
      <c r="E58" s="48"/>
      <c r="F58" s="48"/>
      <c r="G58" s="48"/>
    </row>
    <row r="59" spans="1:18" s="25" customFormat="1" ht="14.25" customHeight="1">
      <c r="A59" s="48"/>
      <c r="B59" s="48"/>
      <c r="C59" s="48"/>
      <c r="D59" s="48"/>
      <c r="G59" s="73"/>
    </row>
    <row r="60" spans="1:18" s="25" customFormat="1" ht="14.25" customHeight="1">
      <c r="A60" s="48"/>
      <c r="B60" s="48"/>
      <c r="C60" s="48"/>
      <c r="D60" s="48"/>
      <c r="G60" s="73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3"/>
      <c r="J64" s="73"/>
      <c r="K64" s="73"/>
      <c r="L64" s="73"/>
      <c r="M64" s="73"/>
      <c r="N64" s="73"/>
      <c r="O64" s="73"/>
      <c r="P64" s="73"/>
      <c r="Q64" s="73"/>
      <c r="R64" s="73"/>
    </row>
    <row r="65" spans="1:18" s="32" customFormat="1">
      <c r="A65" s="26"/>
      <c r="B65" s="33"/>
      <c r="C65" s="33"/>
      <c r="D65" s="26"/>
      <c r="G65" s="33"/>
      <c r="H65" s="34"/>
      <c r="I65" s="73"/>
      <c r="J65" s="73"/>
      <c r="K65" s="73"/>
      <c r="L65" s="73"/>
      <c r="M65" s="73"/>
      <c r="N65" s="73"/>
      <c r="O65" s="73"/>
      <c r="P65" s="73"/>
      <c r="Q65" s="73"/>
      <c r="R65" s="73"/>
    </row>
    <row r="66" spans="1:18" s="32" customFormat="1">
      <c r="A66" s="26"/>
      <c r="B66" s="33"/>
      <c r="C66" s="33"/>
      <c r="D66" s="26"/>
      <c r="G66" s="33"/>
      <c r="H66" s="34"/>
      <c r="I66" s="73"/>
      <c r="J66" s="73"/>
      <c r="K66" s="73"/>
      <c r="L66" s="73"/>
      <c r="M66" s="73"/>
      <c r="N66" s="73"/>
      <c r="O66" s="73"/>
      <c r="P66" s="73"/>
      <c r="Q66" s="73"/>
      <c r="R66" s="73"/>
    </row>
    <row r="67" spans="1:18" s="32" customFormat="1">
      <c r="A67" s="26"/>
      <c r="B67" s="33"/>
      <c r="C67" s="33"/>
      <c r="D67" s="26"/>
      <c r="G67" s="33"/>
      <c r="H67" s="34"/>
      <c r="I67" s="73"/>
      <c r="J67" s="73"/>
      <c r="K67" s="73"/>
      <c r="L67" s="73"/>
      <c r="M67" s="73"/>
      <c r="N67" s="73"/>
      <c r="O67" s="73"/>
      <c r="P67" s="73"/>
      <c r="Q67" s="73"/>
      <c r="R67" s="73"/>
    </row>
    <row r="68" spans="1:18" s="32" customFormat="1">
      <c r="A68" s="26"/>
      <c r="B68" s="33"/>
      <c r="C68" s="33"/>
      <c r="D68" s="26"/>
      <c r="G68" s="33"/>
      <c r="H68" s="34"/>
      <c r="I68" s="73"/>
      <c r="J68" s="73"/>
      <c r="K68" s="73"/>
      <c r="L68" s="73"/>
      <c r="M68" s="73"/>
      <c r="N68" s="73"/>
      <c r="O68" s="73"/>
      <c r="P68" s="73"/>
      <c r="Q68" s="73"/>
      <c r="R68" s="73"/>
    </row>
    <row r="69" spans="1:18" s="32" customFormat="1">
      <c r="A69" s="26"/>
      <c r="B69" s="33"/>
      <c r="C69" s="33"/>
      <c r="D69" s="16"/>
      <c r="G69" s="33"/>
      <c r="H69" s="34"/>
      <c r="I69" s="73"/>
      <c r="J69" s="73"/>
      <c r="K69" s="73"/>
      <c r="L69" s="73"/>
      <c r="M69" s="73"/>
      <c r="N69" s="73"/>
      <c r="O69" s="73"/>
      <c r="P69" s="73"/>
      <c r="Q69" s="73"/>
      <c r="R69" s="73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honeticPr fontId="48" alignment="center"/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IOTLAB</cp:lastModifiedBy>
  <cp:lastPrinted>2021-03-02T06:00:08Z</cp:lastPrinted>
  <dcterms:created xsi:type="dcterms:W3CDTF">2010-01-05T16:46:02Z</dcterms:created>
  <dcterms:modified xsi:type="dcterms:W3CDTF">2024-11-27T12:43:50Z</dcterms:modified>
</cp:coreProperties>
</file>