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xl/customProperty3.bin" ContentType="application/vnd.openxmlformats-officedocument.spreadsheetml.customProperty"/>
  <Override PartName="/xl/drawings/drawing3.xml" ContentType="application/vnd.openxmlformats-officedocument.drawing+xml"/>
  <Override PartName="/xl/customProperty4.bin" ContentType="application/vnd.openxmlformats-officedocument.spreadsheetml.customProperty"/>
  <Override PartName="/xl/drawings/drawing4.xml" ContentType="application/vnd.openxmlformats-officedocument.drawing+xml"/>
  <Override PartName="/xl/customProperty5.bin" ContentType="application/vnd.openxmlformats-officedocument.spreadsheetml.customProperty"/>
  <Override PartName="/xl/drawings/drawing5.xml" ContentType="application/vnd.openxmlformats-officedocument.drawing+xml"/>
  <Override PartName="/xl/customProperty6.bin" ContentType="application/vnd.openxmlformats-officedocument.spreadsheetml.customProperty"/>
  <Override PartName="/xl/drawings/drawing6.xml" ContentType="application/vnd.openxmlformats-officedocument.drawing+xml"/>
  <Override PartName="/xl/customProperty7.bin" ContentType="application/vnd.openxmlformats-officedocument.spreadsheetml.customProperty"/>
  <Override PartName="/xl/drawings/drawing7.xml" ContentType="application/vnd.openxmlformats-officedocument.drawing+xml"/>
  <Override PartName="/xl/customProperty8.bin" ContentType="application/vnd.openxmlformats-officedocument.spreadsheetml.customProperty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4430"/>
  <workbookPr codeName="ThisWorkbook"/>
  <bookViews>
    <workbookView xmlns:d3p1="http://schemas.microsoft.com/office/spreadsheetml/2015/revision2" xWindow="-108" yWindow="-108" windowWidth="23256" windowHeight="12576" d3p1:uid="{8C1E21F6-246C-464A-9A7D-FA43D7819ED1}"/>
  </bookViews>
  <sheets>
    <sheet name="COST SUMMARY" sheetId="6" r:id="rId1"/>
  </sheets>
  <definedNames>
    <definedName name="_xlnm.Print_Titles">#N/A</definedName>
    <definedName name="_xlnm.Print_Area" localSheetId="0">'COST SUMMARY'!$A$1:$H$73</definedName>
    <definedName name="Z_0B8049AE_C818_4A16_AEA0_7EF5ECEBAA7C_.wvu.Cols" localSheetId="0" hidden="1">'COST SUMMARY'!$D:$D,'COST SUMMARY'!$J:$R</definedName>
    <definedName name="Z_0B8049AE_C818_4A16_AEA0_7EF5ECEBAA7C_.wvu.PrintArea" localSheetId="0" hidden="1">'COST SUMMARY'!$A$1:$H$73</definedName>
    <definedName name="Z_0B8049AE_C818_4A16_AEA0_7EF5ECEBAA7C_.wvu.Rows" localSheetId="0" hidden="1">'COST SUMMARY'!$5:$5</definedName>
    <definedName name="Z_3C99441C_B1A4_47B0_BDA7_884E7ADE42F1_.wvu.Cols" localSheetId="0" hidden="1">'COST SUMMARY'!$D:$D,'COST SUMMARY'!$J:$R</definedName>
    <definedName name="Z_3C99441C_B1A4_47B0_BDA7_884E7ADE42F1_.wvu.PrintArea" localSheetId="0" hidden="1">'COST SUMMARY'!$A$1:$H$73</definedName>
    <definedName name="Z_3C99441C_B1A4_47B0_BDA7_884E7ADE42F1_.wvu.Rows" localSheetId="0" hidden="1">'COST SUMMARY'!$5:$5</definedName>
    <definedName name="Z_646F3E92_CF35_49A6_9081_8B4184786443_.wvu.Cols" localSheetId="0" hidden="1">'COST SUMMARY'!$D:$D,'COST SUMMARY'!$J:$R</definedName>
    <definedName name="Z_646F3E92_CF35_49A6_9081_8B4184786443_.wvu.PrintArea" localSheetId="0" hidden="1">'COST SUMMARY'!$A$1:$H$73</definedName>
    <definedName name="Z_646F3E92_CF35_49A6_9081_8B4184786443_.wvu.Rows" localSheetId="0" hidden="1">'COST SUMMARY'!$5:$5</definedName>
    <definedName name="Z_6BE0A6CA_C7A4_426E_84E4_CCA51268227B_.wvu.Cols" localSheetId="0" hidden="1">'COST SUMMARY'!$D:$D,'COST SUMMARY'!$J:$R</definedName>
    <definedName name="Z_6BE0A6CA_C7A4_426E_84E4_CCA51268227B_.wvu.PrintArea" localSheetId="0" hidden="1">'COST SUMMARY'!$A$1:$H$73</definedName>
    <definedName name="Z_6BE0A6CA_C7A4_426E_84E4_CCA51268227B_.wvu.Rows" localSheetId="0" hidden="1">'COST SUMMARY'!$5:$5</definedName>
  </definedNames>
  <calcPr fullPrecision="1" calcMode="auto" calcId="191029"/>
  <customWorkbookViews>
    <customWorkbookView name="Roziana Bt Rabidin (DD/PCSB) - Personal View" guid="{646F3E92-CF35-49A6-9081-8B4184786443}" mergeInterval="0" personalView="1" maximized="1" windowWidth="1020" windowHeight="509" activeSheetId="6"/>
    <customWorkbookView name="User - Personal View" guid="{3C99441C-B1A4-47B0-BDA7-884E7ADE42F1}" mergeInterval="0" personalView="1" maximized="1" windowWidth="1276" windowHeight="575" activeSheetId="4"/>
    <customWorkbookView name="PETRONAS - Personal View" guid="{6BE0A6CA-C7A4-426E-84E4-CCA51268227B}" mergeInterval="0" personalView="1" maximized="1" windowWidth="1362" windowHeight="549" activeSheetId="4"/>
    <customWorkbookView name="  - Personal View" guid="{0B8049AE-C818-4A16-AEA0-7EF5ECEBAA7C}" mergeInterval="0" personalView="1" maximized="1" xWindow="1" yWindow="1" windowWidth="1600" windowHeight="679" activeSheetId="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<sst xmlns="http://schemas.openxmlformats.org/spreadsheetml/2006/main" uniqueCount="68">
  <si>
    <t>AWB</t>
  </si>
  <si>
    <t>ONSHORE INDIRECT</t>
  </si>
  <si>
    <t>ONSHORE DIRECT</t>
  </si>
  <si>
    <t>MAN-HRS COST</t>
  </si>
  <si>
    <t>EQUIPMENT/ TOOLS/ CONSUMABLES</t>
  </si>
  <si>
    <t>3RD PARTY SERVICES</t>
  </si>
  <si>
    <t>ENGINEERING</t>
  </si>
  <si>
    <t>OTHERS</t>
  </si>
  <si>
    <t>TOTAL COST</t>
  </si>
  <si>
    <t>FCB</t>
  </si>
  <si>
    <t>B</t>
  </si>
  <si>
    <t>D</t>
  </si>
  <si>
    <t>E</t>
  </si>
  <si>
    <t>MAN-HOURS</t>
  </si>
  <si>
    <t>TYPICAL NDT/PWHT (MANPOWER)</t>
  </si>
  <si>
    <t>OFFSHORE ACCOMM (TYPE)</t>
  </si>
  <si>
    <t>TOTAL HUC COST</t>
  </si>
  <si>
    <t>FLOW LINES</t>
  </si>
  <si>
    <t xml:space="preserve">MATERIALS </t>
  </si>
  <si>
    <t>AHT</t>
  </si>
  <si>
    <t>Unit</t>
  </si>
  <si>
    <t>pax</t>
  </si>
  <si>
    <t>hrs</t>
  </si>
  <si>
    <t>Duration (month)</t>
  </si>
  <si>
    <t>MANHOURS</t>
  </si>
  <si>
    <t>Manhours</t>
  </si>
  <si>
    <t>Rates/day (MYR)</t>
  </si>
  <si>
    <t>AHTS/SUPPLY BOAT</t>
  </si>
  <si>
    <t>DP</t>
  </si>
  <si>
    <t>COST (MYR)</t>
  </si>
  <si>
    <t>% OF MAN-POWER COST (TOTAL DIRECT ONSHORE &amp; OFFSHORE)</t>
  </si>
  <si>
    <t>A1</t>
  </si>
  <si>
    <t>A2</t>
  </si>
  <si>
    <t>C1</t>
  </si>
  <si>
    <t>C2</t>
  </si>
  <si>
    <t>MARINE SPREAD (VESSEL)</t>
  </si>
  <si>
    <t>CONTIGENCIES (WOW)</t>
  </si>
  <si>
    <t xml:space="preserve">HUC ACTIVITIES </t>
  </si>
  <si>
    <t>MAN-HOURS /EQUIPMENT/ TOOLS/ CONSUMABLES</t>
  </si>
  <si>
    <t>OTHERS (FUEL &amp; PW)</t>
  </si>
  <si>
    <t>Work pack</t>
  </si>
  <si>
    <t>REMARKS</t>
  </si>
  <si>
    <t>Flowlines Qty</t>
  </si>
  <si>
    <t xml:space="preserve">MARINE SPREAD </t>
  </si>
  <si>
    <t>VESSEL COST (MYR)</t>
  </si>
  <si>
    <t>C1 &amp; C2</t>
  </si>
  <si>
    <t xml:space="preserve">WOW Duration (day)= </t>
  </si>
  <si>
    <t>OFFSHORE CAMPAIGN 1</t>
  </si>
  <si>
    <t>OFFSHORE CAMPAIGN 2</t>
  </si>
  <si>
    <t>OFFSHORE CAMPAIGN 3 (OPTIONAL)</t>
  </si>
  <si>
    <t>UTILITY VESSEL</t>
  </si>
  <si>
    <t>WORK BOAT</t>
  </si>
  <si>
    <t>COLD CUTTING</t>
  </si>
  <si>
    <t>BOLT TENSIONING</t>
  </si>
  <si>
    <t>LIFE RAFT</t>
  </si>
  <si>
    <t>PRESSURIZED HABITAT</t>
  </si>
  <si>
    <t>ADDITIONAL MANHOURS  (OPTIONAL)</t>
  </si>
  <si>
    <t>FUEL &amp; PW COST (MYR)</t>
  </si>
  <si>
    <t>MARINE SPREAD-OTHERS (FUEL &amp; PW)</t>
  </si>
  <si>
    <t>Prepared by</t>
  </si>
  <si>
    <t>Reviewed by</t>
  </si>
  <si>
    <t>Endorsed by</t>
  </si>
  <si>
    <t>SCHEDULE</t>
  </si>
  <si>
    <t>LASER SCANING</t>
  </si>
  <si>
    <t>HYDROTEST / LEAK TEST</t>
  </si>
  <si>
    <t>MARINE SURVEY</t>
  </si>
  <si>
    <t>OTHERS (Please Add)</t>
  </si>
  <si>
    <t>CPP MODULAR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</si>
</sst>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7"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_(* #,##0_);_(* \(#,##0\);_(* &quot;-&quot;??_);_(@_)"/>
    <numFmt numFmtId="168" formatCode="_([$MYR]\ * #,##0_);_([$MYR]\ * \(#,##0\);_([$MYR]\ * &quot;-&quot;_);_(@_)"/>
    <numFmt numFmtId="169" formatCode="_([$MYR]\ * #,##0_);_([$MYR]\ * \(#,##0\);_([$MYR]\ * &quot;-&quot;??_);_(@_)"/>
    <numFmt numFmtId="170" formatCode="_-* #,##0.00_-;\-* #,##0.00_-;_-* &quot;-&quot;??_-;_-@_-"/>
  </numFmts>
  <fonts count="20">
    <font>
      <sz val="11"/>
      <name val="Calibri"/>
      <charset val="0"/>
      <color theme="1"/>
      <scheme val="minor"/>
    </font>
    <font>
      <sz val="11"/>
      <name val="Calibri"/>
      <charset val="0"/>
      <color rgb="FFFF0000"/>
      <scheme val="minor"/>
    </font>
    <font>
      <sz val="10"/>
      <name val="Arial"/>
      <charset val="0"/>
      <color theme="1"/>
    </font>
    <font>
      <u val="single"/>
      <sz val="11"/>
      <name val="Calibri"/>
      <charset val="0"/>
      <color theme="10"/>
    </font>
    <font>
      <sz val="11"/>
      <name val="Calibri"/>
      <charset val="0"/>
      <color theme="1"/>
      <scheme val="minor"/>
    </font>
    <font>
      <u val="single"/>
      <sz val="10"/>
      <name val="Arial"/>
      <charset val="0"/>
      <color indexed="12"/>
    </font>
    <font>
      <sz val="10"/>
      <name val="Verdana"/>
      <charset val="0"/>
      <color theme="1"/>
    </font>
    <font>
      <sz val="11"/>
      <name val="Calibri"/>
      <charset val="0"/>
      <color rgb="FF006100"/>
      <scheme val="minor"/>
    </font>
    <font>
      <b/>
      <sz val="11"/>
      <name val="Calibri"/>
      <charset val="0"/>
      <color rgb="FF3F3F3F"/>
      <scheme val="minor"/>
    </font>
    <font>
      <b/>
      <sz val="12"/>
      <name val="Arial"/>
      <charset val="0"/>
      <color theme="1"/>
    </font>
    <font>
      <sz val="12"/>
      <name val="Arial"/>
      <charset val="0"/>
      <color theme="1"/>
    </font>
    <font>
      <b/>
      <sz val="12"/>
      <name val="Arial"/>
      <charset val="0"/>
      <color rgb="FF3F3F3F"/>
    </font>
    <font>
      <b/>
      <sz val="12"/>
      <name val="Arial"/>
      <charset val="0"/>
      <color rgb="FFFF0000"/>
    </font>
    <font>
      <b/>
      <sz val="12"/>
      <name val="Arial"/>
      <charset val="0"/>
      <color rgb="FFFF0066"/>
    </font>
    <font>
      <b/>
      <sz val="12"/>
      <name val="Arial"/>
      <charset val="0"/>
      <color theme="3"/>
    </font>
    <font>
      <b/>
      <sz val="12"/>
      <name val="Arial"/>
      <charset val="0"/>
      <color theme="4" tint="-0.499984740745262"/>
    </font>
    <font>
      <b/>
      <sz val="12"/>
      <name val="Arial"/>
      <charset val="0"/>
      <color theme="1" tint="0.0499893185216834"/>
    </font>
    <font>
      <b/>
      <sz val="12"/>
      <name val="Arial"/>
      <charset val="0"/>
      <color rgb="FF006100"/>
    </font>
    <font>
      <b/>
      <sz val="40"/>
      <name val="Calibri"/>
      <charset val="0"/>
      <color rgb="FF000000"/>
    </font>
    <font>
      <b/>
      <sz val="40"/>
      <name val="Calibri"/>
      <charset val="0"/>
      <color rgb="FF000000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85FFCE"/>
        <bgColor indexed="64"/>
      </patternFill>
    </fill>
  </fills>
  <borders count="3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0">
    <xf xxid="0" numFmtId="0" fontId="0" fillId="0" borderId="0"/>
    <xf xxid="1" numFmtId="166" fontId="2" fillId="0" borderId="0" applyAlignment="0" applyFont="0" applyProtection="0"/>
    <xf xxid="2" numFmtId="165" fontId="0" fillId="0" borderId="0" applyAlignment="0" applyFont="0" applyProtection="0"/>
    <xf xxid="3" numFmtId="0" fontId="3" fillId="0" borderId="0" applyAlignment="0" applyNumberFormat="0" applyProtection="0">
      <alignment vertical="top"/>
    </xf>
    <xf xxid="4" numFmtId="0" fontId="5" fillId="0" borderId="0" applyAlignment="0" applyNumberFormat="0" applyProtection="0">
      <alignment vertical="top"/>
    </xf>
    <xf xxid="5" numFmtId="0" fontId="0" fillId="0" borderId="0"/>
    <xf xxid="6" numFmtId="166" fontId="0" fillId="0" borderId="0"/>
    <xf xxid="7" numFmtId="166" fontId="6" fillId="0" borderId="0"/>
    <xf xxid="8" numFmtId="0" fontId="2" fillId="0" borderId="0"/>
    <xf xxid="9" numFmtId="166" fontId="0" fillId="0" borderId="0"/>
    <xf xxid="10" numFmtId="166" fontId="2" fillId="0" borderId="0"/>
    <xf xxid="11" numFmtId="166" fontId="2" fillId="0" borderId="0"/>
    <xf xxid="12" numFmtId="166" fontId="0" fillId="0" borderId="0"/>
    <xf xxid="13" numFmtId="0" fontId="2" fillId="0" borderId="0"/>
    <xf xxid="14" numFmtId="0" fontId="2" fillId="0" borderId="0"/>
    <xf xxid="15" numFmtId="0" fontId="0" fillId="0" borderId="0"/>
    <xf xxid="16" numFmtId="0" fontId="0" fillId="0" borderId="0"/>
    <xf xxid="17" numFmtId="0" fontId="0" fillId="0" borderId="0"/>
    <xf xxid="18" numFmtId="166" fontId="0" fillId="0" borderId="0"/>
    <xf xxid="19" numFmtId="166" fontId="0" fillId="0" borderId="0"/>
    <xf xxid="20" numFmtId="166" fontId="0" fillId="0" borderId="0"/>
    <xf xxid="21" numFmtId="166" fontId="0" fillId="0" borderId="0"/>
    <xf xxid="22" numFmtId="165" fontId="0" fillId="0" borderId="0" applyAlignment="0" applyFont="0" applyProtection="0"/>
    <xf xxid="23" numFmtId="0" fontId="7" fillId="2" borderId="0" applyAlignment="0" applyNumberFormat="0" applyProtection="0"/>
    <xf xxid="24" numFmtId="0" fontId="8" fillId="3" borderId="1" applyAlignment="0" applyNumberFormat="0" applyProtection="0"/>
    <xf xxid="25" numFmtId="0" fontId="1" fillId="0" borderId="0" applyAlignment="0" applyNumberFormat="0" applyProtection="0"/>
    <xf xxid="26" numFmtId="9" fontId="0" fillId="0" borderId="0" applyAlignment="0" applyFont="0" applyProtection="0"/>
    <xf xxid="27" numFmtId="0" fontId="10" fillId="0" borderId="0"/>
    <xf xxid="28" numFmtId="0" fontId="10" fillId="0" borderId="0"/>
    <xf xxid="29" numFmtId="170" fontId="0" fillId="0" borderId="0" applyAlignment="0" applyFont="0" applyProtection="0"/>
  </cellStyleXfs>
  <cellXfs>
    <xf xxid="30" numFmtId="0" fontId="0" fillId="0" borderId="0" xfId="0" applyAlignment="1" applyBorder="1" applyFont="1" applyNumberFormat="1" applyFill="1" applyProtection="1"/>
    <xf xxid="31" numFmtId="0" fontId="13" fillId="4" borderId="0" xfId="0" applyAlignment="1" applyBorder="1" applyFont="1" applyNumberFormat="1" applyFill="1" applyProtection="1">
      <alignment vertical="top" wrapText="1"/>
    </xf>
    <xf xxid="32" numFmtId="0" fontId="9" fillId="0" borderId="0" xfId="0" applyAlignment="1" applyBorder="1" applyFont="1" applyNumberFormat="1" applyFill="1" applyProtection="1">
      <alignment vertical="top" wrapText="1"/>
      <protection locked="0"/>
    </xf>
    <xf xxid="33" numFmtId="0" fontId="13" fillId="0" borderId="0" xfId="0" applyAlignment="1" applyBorder="1" applyFont="1" applyNumberFormat="1" applyFill="1" applyProtection="1">
      <alignment vertical="top" wrapText="1"/>
      <protection locked="0"/>
    </xf>
    <xf xxid="34" numFmtId="0" fontId="9" fillId="4" borderId="0" xfId="0" applyAlignment="1" applyBorder="1" applyFont="1" applyNumberFormat="1" applyFill="1" applyProtection="1">
      <alignment vertical="top" wrapText="1"/>
      <protection locked="0"/>
    </xf>
    <xf xxid="35" numFmtId="0" fontId="13" fillId="4" borderId="0" xfId="0" applyAlignment="1" applyBorder="1" applyFont="1" applyNumberFormat="1" applyFill="1" applyProtection="1">
      <alignment vertical="top" wrapText="1"/>
      <protection locked="0"/>
    </xf>
    <xf xxid="36" numFmtId="0" fontId="11" fillId="3" borderId="1" xfId="24" applyAlignment="1" applyBorder="1" applyFont="1" applyNumberFormat="1" applyFill="1" applyProtection="1">
      <alignment horizontal="center" vertical="top" wrapText="1"/>
      <protection locked="0"/>
    </xf>
    <xf xxid="37" numFmtId="0" fontId="11" fillId="3" borderId="1" xfId="24" applyAlignment="1" applyBorder="1" applyFont="1" applyNumberFormat="1" applyFill="1" applyProtection="1">
      <alignment horizontal="center" vertical="top" wrapText="1"/>
    </xf>
    <xf xxid="38" numFmtId="167" fontId="11" fillId="3" borderId="1" xfId="24" applyAlignment="1" applyBorder="1" applyFont="1" applyNumberFormat="1" applyFill="1" applyProtection="1">
      <alignment horizontal="center" vertical="top" wrapText="1"/>
    </xf>
    <xf xxid="39" numFmtId="168" fontId="11" fillId="3" borderId="1" xfId="24" applyAlignment="1" applyBorder="1" applyFont="1" applyNumberFormat="1" applyFill="1" applyProtection="1">
      <alignment horizontal="center" vertical="top" wrapText="1"/>
    </xf>
    <xf xxid="40" numFmtId="0" fontId="16" fillId="5" borderId="2" xfId="0" applyAlignment="1" applyBorder="1" applyFont="1" applyNumberFormat="1" applyFill="1" applyProtection="1">
      <alignment vertical="top" wrapText="1"/>
      <protection locked="0"/>
    </xf>
    <xf xxid="41" numFmtId="0" fontId="9" fillId="5" borderId="2" xfId="0" applyAlignment="1" applyBorder="1" applyFont="1" applyNumberFormat="1" applyFill="1" applyProtection="1">
      <alignment horizontal="center" vertical="top" wrapText="1"/>
      <protection locked="0"/>
    </xf>
    <xf xxid="42" numFmtId="0" fontId="11" fillId="3" borderId="1" xfId="24" applyAlignment="1" applyBorder="1" applyFont="1" applyNumberFormat="1" applyFill="1" applyProtection="1">
      <alignment vertical="top" wrapText="1"/>
      <protection locked="0"/>
    </xf>
    <xf xxid="43" numFmtId="0" fontId="9" fillId="4" borderId="0" xfId="0" applyAlignment="1" applyBorder="1" applyFont="1" applyNumberFormat="1" applyFill="1" applyProtection="1">
      <alignment horizontal="center" vertical="top" wrapText="1"/>
      <protection locked="0"/>
    </xf>
    <xf xxid="44" numFmtId="0" fontId="13" fillId="4" borderId="0" xfId="0" applyAlignment="1" applyBorder="1" applyFont="1" applyNumberFormat="1" applyFill="1" applyProtection="1">
      <alignment horizontal="center" vertical="top" wrapText="1"/>
      <protection locked="0"/>
    </xf>
    <xf xxid="45" numFmtId="0" fontId="13" fillId="4" borderId="0" xfId="0" applyAlignment="1" applyBorder="1" applyFont="1" applyNumberFormat="1" applyFill="1" applyProtection="1">
      <alignment vertical="top" wrapText="1"/>
      <protection hidden="1"/>
    </xf>
    <xf xxid="46" numFmtId="0" fontId="13" fillId="4" borderId="3" xfId="0" applyAlignment="1" applyBorder="1" applyFont="1" applyNumberFormat="1" applyFill="1" applyProtection="1">
      <alignment horizontal="center" vertical="top" wrapText="1"/>
      <protection hidden="1"/>
    </xf>
    <xf xxid="47" numFmtId="0" fontId="13" fillId="4" borderId="0" xfId="0" applyAlignment="1" applyBorder="1" applyFont="1" applyNumberFormat="1" applyFill="1" applyProtection="1">
      <alignment horizontal="center" vertical="top" wrapText="1"/>
      <protection hidden="1"/>
    </xf>
    <xf xxid="48" numFmtId="0" fontId="10" fillId="4" borderId="0" xfId="0" applyAlignment="1" applyBorder="1" applyFont="1" applyNumberFormat="1" applyFill="1" applyProtection="1">
      <protection locked="0"/>
    </xf>
    <xf xxid="49" numFmtId="0" fontId="10" fillId="4" borderId="0" xfId="0" applyAlignment="1" applyBorder="1" applyFont="1" applyNumberFormat="1" applyFill="1" applyProtection="1">
      <alignment wrapText="1"/>
      <protection locked="0"/>
    </xf>
    <xf xxid="50" numFmtId="167" fontId="9" fillId="4" borderId="0" xfId="22" applyAlignment="1" applyBorder="1" applyFont="1" applyNumberFormat="1" applyFill="1" applyProtection="1">
      <alignment horizontal="center" vertical="top" wrapText="1"/>
      <protection locked="0"/>
    </xf>
    <xf xxid="51" numFmtId="0" fontId="17" fillId="2" borderId="1" xfId="23" applyAlignment="1" applyBorder="1" applyFont="1" applyNumberFormat="1" applyFill="1" applyProtection="1">
      <alignment vertical="top" wrapText="1"/>
    </xf>
    <xf xxid="52" numFmtId="0" fontId="11" fillId="3" borderId="4" xfId="24" applyAlignment="1" applyBorder="1" applyFont="1" applyNumberFormat="1" applyFill="1" applyProtection="1">
      <alignment vertical="top" wrapText="1"/>
    </xf>
    <xf xxid="53" numFmtId="9" fontId="11" fillId="3" borderId="1" xfId="26" applyAlignment="1" applyBorder="1" applyFont="1" applyNumberFormat="1" applyFill="1" applyProtection="1">
      <alignment horizontal="center" vertical="top" wrapText="1"/>
    </xf>
    <xf xxid="54" numFmtId="0" fontId="11" fillId="3" borderId="1" xfId="26" applyAlignment="1" applyBorder="1" applyFont="1" applyNumberFormat="1" applyFill="1" applyProtection="1">
      <alignment horizontal="center" vertical="top" wrapText="1"/>
    </xf>
    <xf xxid="55" numFmtId="0" fontId="9" fillId="4" borderId="5" xfId="0" applyAlignment="1" applyBorder="1" applyFont="1" applyNumberFormat="1" applyFill="1" applyProtection="1">
      <alignment vertical="top" wrapText="1"/>
    </xf>
    <xf xxid="56" numFmtId="0" fontId="9" fillId="4" borderId="6" xfId="0" applyAlignment="1" applyBorder="1" applyFont="1" applyNumberFormat="1" applyFill="1" applyProtection="1">
      <alignment vertical="top" wrapText="1"/>
    </xf>
    <xf xxid="57" numFmtId="0" fontId="17" fillId="2" borderId="7" xfId="23" applyAlignment="1" applyBorder="1" applyFont="1" applyNumberFormat="1" applyFill="1" applyProtection="1">
      <alignment vertical="top" wrapText="1"/>
    </xf>
    <xf xxid="58" numFmtId="0" fontId="17" fillId="2" borderId="8" xfId="23" applyAlignment="1" applyBorder="1" applyFont="1" applyNumberFormat="1" applyFill="1" applyProtection="1">
      <alignment vertical="top" wrapText="1"/>
    </xf>
    <xf xxid="59" numFmtId="0" fontId="9" fillId="2" borderId="9" xfId="23" applyAlignment="1" applyBorder="1" applyFont="1" applyNumberFormat="1" applyFill="1" applyProtection="1">
      <alignment vertical="center" wrapText="1"/>
    </xf>
    <xf xxid="60" numFmtId="0" fontId="9" fillId="4" borderId="10" xfId="0" applyAlignment="1" applyBorder="1" applyFont="1" applyNumberFormat="1" applyFill="1" applyProtection="1">
      <alignment vertical="top" wrapText="1"/>
      <protection locked="0"/>
    </xf>
    <xf xxid="61" numFmtId="0" fontId="9" fillId="4" borderId="11" xfId="0" applyAlignment="1" applyBorder="1" applyFont="1" applyNumberFormat="1" applyFill="1" applyProtection="1">
      <alignment vertical="top" wrapText="1"/>
      <protection locked="0"/>
    </xf>
    <xf xxid="62" numFmtId="0" fontId="13" fillId="4" borderId="11" xfId="0" applyAlignment="1" applyBorder="1" applyFont="1" applyNumberFormat="1" applyFill="1" applyProtection="1">
      <alignment vertical="top" wrapText="1"/>
      <protection locked="0"/>
    </xf>
    <xf xxid="63" numFmtId="0" fontId="9" fillId="4" borderId="11" xfId="0" applyAlignment="1" applyBorder="1" applyFont="1" applyNumberFormat="1" applyFill="1" applyProtection="1">
      <alignment horizontal="center" vertical="top" wrapText="1"/>
      <protection locked="0"/>
    </xf>
    <xf xxid="64" numFmtId="0" fontId="9" fillId="4" borderId="12" xfId="0" applyAlignment="1" applyBorder="1" applyFont="1" applyNumberFormat="1" applyFill="1" applyProtection="1">
      <alignment vertical="top" wrapText="1"/>
      <protection locked="0"/>
    </xf>
    <xf xxid="65" numFmtId="0" fontId="9" fillId="4" borderId="13" xfId="0" applyAlignment="1" applyBorder="1" applyFont="1" applyNumberFormat="1" applyFill="1" applyProtection="1">
      <alignment vertical="top" wrapText="1"/>
      <protection locked="0"/>
    </xf>
    <xf xxid="66" numFmtId="0" fontId="9" fillId="4" borderId="14" xfId="0" applyAlignment="1" applyBorder="1" applyFont="1" applyNumberFormat="1" applyFill="1" applyProtection="1">
      <alignment vertical="top" wrapText="1"/>
      <protection locked="0"/>
    </xf>
    <xf xxid="67" numFmtId="0" fontId="9" fillId="4" borderId="0" xfId="0" applyAlignment="1" applyBorder="1" applyFont="1" applyNumberFormat="1" applyFill="1" applyProtection="1">
      <alignment vertical="top" wrapText="1"/>
    </xf>
    <xf xxid="68" numFmtId="0" fontId="11" fillId="3" borderId="1" xfId="24" applyAlignment="1" applyBorder="1" applyFont="1" applyNumberFormat="1" applyFill="1" applyProtection="1">
      <alignment vertical="top" wrapText="1"/>
    </xf>
    <xf xxid="69" numFmtId="0" fontId="9" fillId="4" borderId="15" xfId="0" applyAlignment="1" applyBorder="1" applyFont="1" applyNumberFormat="1" applyFill="1" applyProtection="1">
      <alignment vertical="top" wrapText="1"/>
      <protection locked="0"/>
    </xf>
    <xf xxid="70" numFmtId="0" fontId="9" fillId="4" borderId="16" xfId="0" applyAlignment="1" applyBorder="1" applyFont="1" applyNumberFormat="1" applyFill="1" applyProtection="1">
      <alignment vertical="top" wrapText="1"/>
      <protection locked="0"/>
    </xf>
    <xf xxid="71" numFmtId="0" fontId="13" fillId="4" borderId="16" xfId="0" applyAlignment="1" applyBorder="1" applyFont="1" applyNumberFormat="1" applyFill="1" applyProtection="1">
      <alignment vertical="top" wrapText="1"/>
      <protection locked="0"/>
    </xf>
    <xf xxid="72" numFmtId="0" fontId="9" fillId="4" borderId="16" xfId="0" applyAlignment="1" applyBorder="1" applyFont="1" applyNumberFormat="1" applyFill="1" applyProtection="1">
      <alignment horizontal="center" vertical="top" wrapText="1"/>
      <protection locked="0"/>
    </xf>
    <xf xxid="73" numFmtId="0" fontId="9" fillId="4" borderId="17" xfId="0" applyAlignment="1" applyBorder="1" applyFont="1" applyNumberFormat="1" applyFill="1" applyProtection="1">
      <alignment vertical="top" wrapText="1"/>
      <protection locked="0"/>
    </xf>
    <xf xxid="74" numFmtId="0" fontId="9" fillId="4" borderId="10" xfId="0" applyAlignment="1" applyBorder="1" applyFont="1" applyNumberFormat="1" applyFill="1" applyProtection="1">
      <alignment vertical="top" wrapText="1"/>
    </xf>
    <xf xxid="75" numFmtId="0" fontId="9" fillId="4" borderId="11" xfId="0" applyAlignment="1" applyBorder="1" applyFont="1" applyNumberFormat="1" applyFill="1" applyProtection="1">
      <alignment vertical="top" wrapText="1"/>
    </xf>
    <xf xxid="76" numFmtId="0" fontId="13" fillId="4" borderId="11" xfId="0" applyAlignment="1" applyBorder="1" applyFont="1" applyNumberFormat="1" applyFill="1" applyProtection="1">
      <alignment vertical="top" wrapText="1"/>
    </xf>
    <xf xxid="77" numFmtId="0" fontId="9" fillId="4" borderId="13" xfId="0" applyAlignment="1" applyBorder="1" applyFont="1" applyNumberFormat="1" applyFill="1" applyProtection="1">
      <alignment vertical="top" wrapText="1"/>
    </xf>
    <xf xxid="78" numFmtId="0" fontId="9" fillId="4" borderId="0" xfId="0" applyAlignment="1" applyBorder="1" applyFont="1" applyNumberFormat="1" applyFill="1" applyProtection="1">
      <alignment horizontal="center" vertical="top" wrapText="1"/>
    </xf>
    <xf xxid="79" numFmtId="0" fontId="12" fillId="4" borderId="0" xfId="0" applyAlignment="1" applyBorder="1" applyFont="1" applyNumberFormat="1" applyFill="1" applyProtection="1">
      <alignment vertical="top" wrapText="1"/>
    </xf>
    <xf xxid="80" numFmtId="0" fontId="9" fillId="2" borderId="18" xfId="23" applyAlignment="1" applyBorder="1" applyFont="1" applyNumberFormat="1" applyFill="1" applyProtection="1">
      <alignment vertical="top" wrapText="1"/>
    </xf>
    <xf xxid="81" numFmtId="0" fontId="9" fillId="2" borderId="19" xfId="23" applyAlignment="1" applyBorder="1" applyFont="1" applyNumberFormat="1" applyFill="1" applyProtection="1">
      <alignment vertical="center" wrapText="1"/>
    </xf>
    <xf xxid="82" numFmtId="0" fontId="9" fillId="2" borderId="20" xfId="23" applyAlignment="1" applyBorder="1" applyFont="1" applyNumberFormat="1" applyFill="1" applyProtection="1">
      <alignment vertical="top" wrapText="1"/>
    </xf>
    <xf xxid="83" numFmtId="0" fontId="9" fillId="4" borderId="19" xfId="0" applyAlignment="1" applyBorder="1" applyFont="1" applyNumberFormat="1" applyFill="1" applyProtection="1">
      <alignment vertical="center" wrapText="1"/>
    </xf>
    <xf xxid="84" numFmtId="0" fontId="13" fillId="4" borderId="19" xfId="0" applyAlignment="1" applyBorder="1" applyFont="1" applyNumberFormat="1" applyFill="1" applyProtection="1">
      <alignment vertical="center" wrapText="1"/>
    </xf>
    <xf xxid="85" numFmtId="0" fontId="14" fillId="4" borderId="19" xfId="0" applyAlignment="1" applyBorder="1" applyFont="1" applyNumberFormat="1" applyFill="1" applyProtection="1">
      <alignment vertical="center"/>
    </xf>
    <xf xxid="86" numFmtId="168" fontId="15" fillId="4" borderId="21" xfId="25" applyAlignment="1" applyBorder="1" applyFont="1" applyNumberFormat="1" applyFill="1" applyProtection="1">
      <alignment horizontal="center" vertical="center"/>
    </xf>
    <xf xxid="87" numFmtId="0" fontId="9" fillId="4" borderId="0" xfId="0" applyAlignment="1" applyBorder="1" applyFont="1" applyNumberFormat="1" applyFill="1" applyProtection="1">
      <alignment vertical="center" wrapText="1"/>
    </xf>
    <xf xxid="88" numFmtId="0" fontId="13" fillId="4" borderId="0" xfId="0" applyAlignment="1" applyBorder="1" applyFont="1" applyNumberFormat="1" applyFill="1" applyProtection="1">
      <alignment vertical="center" wrapText="1"/>
    </xf>
    <xf xxid="89" numFmtId="0" fontId="14" fillId="4" borderId="0" xfId="0" applyAlignment="1" applyBorder="1" applyFont="1" applyNumberFormat="1" applyFill="1" applyProtection="1">
      <alignment vertical="center"/>
    </xf>
    <xf xxid="90" numFmtId="168" fontId="15" fillId="4" borderId="22" xfId="25" applyAlignment="1" applyBorder="1" applyFont="1" applyNumberFormat="1" applyFill="1" applyProtection="1">
      <alignment horizontal="center" vertical="center"/>
    </xf>
    <xf xxid="91" numFmtId="0" fontId="9" fillId="4" borderId="9" xfId="0" applyAlignment="1" applyBorder="1" applyFont="1" applyNumberFormat="1" applyFill="1" applyProtection="1">
      <alignment vertical="center" wrapText="1"/>
    </xf>
    <xf xxid="92" numFmtId="0" fontId="13" fillId="4" borderId="9" xfId="0" applyAlignment="1" applyBorder="1" applyFont="1" applyNumberFormat="1" applyFill="1" applyProtection="1">
      <alignment vertical="center" wrapText="1"/>
    </xf>
    <xf xxid="93" numFmtId="0" fontId="14" fillId="4" borderId="9" xfId="0" applyAlignment="1" applyBorder="1" applyFont="1" applyNumberFormat="1" applyFill="1" applyProtection="1">
      <alignment vertical="center"/>
    </xf>
    <xf xxid="94" numFmtId="168" fontId="15" fillId="4" borderId="23" xfId="25" applyAlignment="1" applyBorder="1" applyFont="1" applyNumberFormat="1" applyFill="1" applyProtection="1">
      <alignment horizontal="center" vertical="center"/>
    </xf>
    <xf xxid="95" numFmtId="0" fontId="9" fillId="4" borderId="7" xfId="0" applyAlignment="1" applyBorder="1" applyFont="1" applyNumberFormat="1" applyFill="1" applyProtection="1">
      <alignment vertical="top" wrapText="1"/>
    </xf>
    <xf xxid="96" numFmtId="0" fontId="9" fillId="4" borderId="8" xfId="0" applyAlignment="1" applyBorder="1" applyFont="1" applyNumberFormat="1" applyFill="1" applyProtection="1">
      <alignment vertical="center" wrapText="1"/>
    </xf>
    <xf xxid="97" numFmtId="0" fontId="13" fillId="4" borderId="8" xfId="0" applyAlignment="1" applyBorder="1" applyFont="1" applyNumberFormat="1" applyFill="1" applyProtection="1">
      <alignment vertical="center" wrapText="1"/>
    </xf>
    <xf xxid="98" numFmtId="0" fontId="14" fillId="4" borderId="8" xfId="0" applyAlignment="1" applyBorder="1" applyFont="1" applyNumberFormat="1" applyFill="1" applyProtection="1">
      <alignment vertical="center"/>
    </xf>
    <xf xxid="99" numFmtId="168" fontId="15" fillId="4" borderId="24" xfId="25" applyAlignment="1" applyBorder="1" applyFont="1" applyNumberFormat="1" applyFill="1" applyProtection="1">
      <alignment horizontal="center" vertical="center"/>
    </xf>
    <xf xxid="100" numFmtId="0" fontId="14" fillId="4" borderId="8" xfId="0" applyAlignment="1" applyBorder="1" applyFont="1" applyNumberFormat="1" applyFill="1" applyProtection="1">
      <alignment horizontal="left" vertical="center"/>
    </xf>
    <xf xxid="101" numFmtId="169" fontId="17" fillId="2" borderId="1" xfId="23" applyAlignment="1" applyBorder="1" applyFont="1" applyNumberFormat="1" applyFill="1" applyProtection="1">
      <alignment horizontal="center" vertical="top" wrapText="1"/>
    </xf>
    <xf xxid="102" numFmtId="3" fontId="17" fillId="2" borderId="1" xfId="23" applyAlignment="1" applyBorder="1" applyFont="1" applyNumberFormat="1" applyFill="1" applyProtection="1">
      <alignment horizontal="center" vertical="top" wrapText="1"/>
    </xf>
    <xf xxid="103" numFmtId="169" fontId="11" fillId="3" borderId="1" xfId="24" applyAlignment="1" applyBorder="1" applyFont="1" applyNumberFormat="1" applyFill="1" applyProtection="1">
      <alignment horizontal="left" vertical="top" wrapText="1"/>
    </xf>
    <xf xxid="104" numFmtId="3" fontId="11" fillId="3" borderId="1" xfId="24" applyAlignment="1" applyBorder="1" applyFont="1" applyNumberFormat="1" applyFill="1" applyProtection="1">
      <alignment horizontal="center" vertical="top" wrapText="1"/>
    </xf>
    <xf xxid="105" numFmtId="169" fontId="17" fillId="2" borderId="2" xfId="23" applyAlignment="1" applyBorder="1" applyFont="1" applyNumberFormat="1" applyFill="1" applyProtection="1">
      <alignment horizontal="left" vertical="top" wrapText="1"/>
    </xf>
    <xf xxid="106" numFmtId="3" fontId="17" fillId="2" borderId="25" xfId="23" applyAlignment="1" applyBorder="1" applyFont="1" applyNumberFormat="1" applyFill="1" applyProtection="1">
      <alignment horizontal="center" vertical="top" wrapText="1"/>
    </xf>
    <xf xxid="107" numFmtId="169" fontId="17" fillId="2" borderId="4" xfId="23" applyAlignment="1" applyBorder="1" applyFont="1" applyNumberFormat="1" applyFill="1" applyProtection="1">
      <alignment horizontal="center" vertical="top" wrapText="1"/>
    </xf>
    <xf xxid="108" numFmtId="3" fontId="17" fillId="2" borderId="26" xfId="23" applyAlignment="1" applyBorder="1" applyFont="1" applyNumberFormat="1" applyFill="1" applyProtection="1">
      <alignment horizontal="center" vertical="top" wrapText="1"/>
    </xf>
    <xf xxid="109" numFmtId="169" fontId="11" fillId="3" borderId="4" xfId="24" applyAlignment="1" applyBorder="1" applyFont="1" applyNumberFormat="1" applyFill="1" applyProtection="1">
      <alignment vertical="top" wrapText="1"/>
    </xf>
    <xf xxid="110" numFmtId="0" fontId="11" fillId="3" borderId="27" xfId="24" applyAlignment="1" applyBorder="1" applyFont="1" applyNumberFormat="1" applyFill="1" applyProtection="1">
      <alignment horizontal="left" vertical="top" wrapText="1" indent="6"/>
    </xf>
    <xf xxid="111" numFmtId="169" fontId="11" fillId="3" borderId="28" xfId="24" applyAlignment="1" applyBorder="1" applyFont="1" applyNumberFormat="1" applyFill="1" applyProtection="1">
      <alignment vertical="top" wrapText="1"/>
    </xf>
    <xf xxid="112" numFmtId="0" fontId="9" fillId="4" borderId="0" xfId="0" applyAlignment="1" applyBorder="1" applyFont="1" applyNumberFormat="1" applyFill="1" applyProtection="1">
      <alignment horizontal="left" vertical="top" wrapText="1" indent="4"/>
      <protection locked="0"/>
    </xf>
    <xf xxid="113" numFmtId="0" fontId="9" fillId="4" borderId="0" xfId="0" applyAlignment="1" applyBorder="1" applyFont="1" applyNumberFormat="1" applyFill="1" applyProtection="1">
      <alignment horizontal="left" vertical="top" indent="7"/>
      <protection locked="0"/>
    </xf>
    <xf xxid="114" numFmtId="0" fontId="9" fillId="4" borderId="0" xfId="0" applyAlignment="1" applyBorder="1" applyFont="1" applyNumberFormat="1" applyFill="1" applyProtection="1">
      <alignment horizontal="left" vertical="top" indent="4"/>
      <protection locked="0"/>
    </xf>
    <xf xxid="115" numFmtId="0" fontId="9" fillId="4" borderId="0" xfId="0" applyAlignment="1" applyBorder="1" applyFont="1" applyNumberFormat="1" applyFill="1" applyProtection="1">
      <alignment horizontal="left" vertical="top" wrapText="1" indent="13"/>
      <protection locked="0"/>
    </xf>
    <xf xxid="116" numFmtId="0" fontId="9" fillId="4" borderId="14" xfId="0" applyAlignment="1" applyBorder="1" applyFont="1" applyNumberFormat="1" applyFill="1" applyProtection="1">
      <alignment vertical="top" wrapText="1"/>
    </xf>
    <xf xxid="117" numFmtId="167" fontId="9" fillId="4" borderId="14" xfId="22" applyAlignment="1" applyBorder="1" applyFont="1" applyNumberFormat="1" applyFill="1" applyProtection="1">
      <alignment vertical="top" wrapText="1"/>
    </xf>
    <xf xxid="118" numFmtId="0" fontId="9" fillId="4" borderId="0" xfId="0" applyAlignment="1" applyBorder="1" applyFont="1" applyNumberFormat="1" applyFill="1" applyProtection="1">
      <alignment horizontal="left" vertical="top"/>
      <protection locked="0"/>
    </xf>
    <xf xxid="119" numFmtId="0" fontId="12" fillId="4" borderId="14" xfId="0" applyAlignment="1" applyBorder="1" applyFont="1" applyNumberFormat="1" applyFill="1" applyProtection="1">
      <alignment horizontal="center" vertical="top" wrapText="1"/>
      <protection locked="0"/>
    </xf>
    <xf xxid="120" numFmtId="0" fontId="12" fillId="4" borderId="14" xfId="0" applyAlignment="1" applyBorder="1" applyFont="1" applyNumberFormat="1" applyFill="1" applyProtection="1">
      <alignment horizontal="left" vertical="top"/>
      <protection locked="0"/>
    </xf>
    <xf xxid="121" numFmtId="0" fontId="10" fillId="4" borderId="14" xfId="0" applyAlignment="1" applyBorder="1" applyFont="1" applyNumberFormat="1" applyFill="1" applyProtection="1">
      <protection locked="0"/>
    </xf>
    <xf xxid="122" numFmtId="0" fontId="10" fillId="4" borderId="14" xfId="0" applyAlignment="1" applyBorder="1" applyFont="1" applyNumberFormat="1" applyFill="1" applyProtection="1">
      <alignment vertical="top" wrapText="1"/>
      <protection locked="0"/>
    </xf>
    <xf xxid="123" numFmtId="167" fontId="9" fillId="4" borderId="14" xfId="22" applyAlignment="1" applyBorder="1" applyFont="1" applyNumberFormat="1" applyFill="1" applyProtection="1">
      <alignment vertical="top" wrapText="1"/>
      <protection locked="0"/>
    </xf>
    <xf xxid="124" numFmtId="164" fontId="9" fillId="4" borderId="0" xfId="0" applyAlignment="1" applyBorder="1" applyFont="1" applyNumberFormat="1" applyFill="1" applyProtection="1">
      <alignment horizontal="center" vertical="top" wrapText="1"/>
      <protection locked="0"/>
    </xf>
    <xf xxid="125" numFmtId="168" fontId="9" fillId="4" borderId="0" xfId="0" applyAlignment="1" applyBorder="1" applyFont="1" applyNumberFormat="1" applyFill="1" applyProtection="1">
      <alignment horizontal="center" vertical="top" wrapText="1"/>
      <protection locked="0"/>
    </xf>
    <xf xxid="126" numFmtId="0" fontId="9" fillId="4" borderId="18" xfId="0" applyAlignment="1" applyBorder="1" applyFont="1" applyNumberFormat="1" applyFill="1" applyProtection="1">
      <alignment horizontal="center" vertical="center" wrapText="1"/>
    </xf>
    <xf xxid="127" numFmtId="0" fontId="9" fillId="4" borderId="29" xfId="0" applyAlignment="1" applyBorder="1" applyFont="1" applyNumberFormat="1" applyFill="1" applyProtection="1">
      <alignment horizontal="center" vertical="center" wrapText="1"/>
    </xf>
    <xf xxid="128" numFmtId="0" fontId="9" fillId="4" borderId="20" xfId="0" applyAlignment="1" applyBorder="1" applyFont="1" applyNumberFormat="1" applyFill="1" applyProtection="1">
      <alignment horizontal="center" vertical="center" wrapText="1"/>
    </xf>
    <xf xxid="129" numFmtId="0" fontId="9" fillId="2" borderId="21" xfId="23" applyAlignment="1" applyBorder="1" applyFont="1" applyNumberFormat="1" applyFill="1" applyProtection="1">
      <alignment horizontal="center" vertical="center" wrapText="1"/>
    </xf>
    <xf xxid="130" numFmtId="0" fontId="9" fillId="2" borderId="23" xfId="23" applyAlignment="1" applyBorder="1" applyFont="1" applyNumberFormat="1" applyFill="1" applyProtection="1">
      <alignment horizontal="center" vertical="center" wrapText="1"/>
    </xf>
    <xf xxid="131" numFmtId="2" fontId="15" fillId="4" borderId="22" xfId="25" applyAlignment="1" applyBorder="1" applyFont="1" applyNumberFormat="1" applyFill="1" applyProtection="1">
      <alignment horizontal="center" vertical="center"/>
    </xf>
    <xf xxid="132" numFmtId="0" fontId="0" fillId="0" borderId="0" xfId="0"/>
  </cellXfs>
  <cellStyles count="30">
    <cellStyle name="Normal" xfId="0" builtinId="0"/>
    <cellStyle name="Comma 2" xfId="1"/>
    <cellStyle name="Comma 2 2" xfId="2"/>
    <cellStyle name="Comma 3" xfId="29"/>
    <cellStyle name="Comma" xfId="22" builtinId="3"/>
    <cellStyle name="Output" xfId="24" builtinId="21"/>
    <cellStyle name="Hyperlink 2" xfId="3"/>
    <cellStyle name="Hyperlink 3" xfId="4"/>
    <cellStyle name="Normal 10" xfId="5"/>
    <cellStyle name="Normal 11" xfId="6"/>
    <cellStyle name="Normal 12" xfId="7"/>
    <cellStyle name="Normal 13" xfId="8"/>
    <cellStyle name="Normal 14" xfId="9"/>
    <cellStyle name="Normal 15" xfId="27"/>
    <cellStyle name="Normal 2" xfId="10"/>
    <cellStyle name="Normal 2 2" xfId="11"/>
    <cellStyle name="Normal 2 3" xfId="12"/>
    <cellStyle name="Normal 3" xfId="13"/>
    <cellStyle name="Normal 3 2" xfId="14"/>
    <cellStyle name="Normal 4" xfId="15"/>
    <cellStyle name="Normal 4 2" xfId="28"/>
    <cellStyle name="Normal 5" xfId="16"/>
    <cellStyle name="Normal 6" xfId="17"/>
    <cellStyle name="Normal 6 2" xfId="18"/>
    <cellStyle name="Normal 7" xfId="19"/>
    <cellStyle name="Normal 8" xfId="20"/>
    <cellStyle name="Normal 9" xfId="21"/>
    <cellStyle name="Percent" xfId="26" builtinId="5"/>
    <cellStyle name="Good" xfId="23" builtinId="26"/>
    <cellStyle name="Warning Text" xfId="25" builtinId="11"/>
  </cellStyles>
  <dxfs count="11">
    <dxf>
      <font>
        <b/>
        <color rgb="FFFF0066"/>
      </font>
    </dxf>
    <dxf>
      <font>
        <b/>
        <color rgb="FFFF0066"/>
      </font>
    </dxf>
    <dxf>
      <font>
        <b/>
        <color rgb="FFFF0066"/>
      </font>
    </dxf>
    <dxf>
      <font>
        <b/>
        <color rgb="FFFF0066"/>
      </font>
    </dxf>
    <dxf>
      <font>
        <b/>
        <color rgb="FFFF0066"/>
      </font>
    </dxf>
    <dxf>
      <font>
        <b/>
        <color rgb="FFFF0066"/>
      </font>
    </dxf>
    <dxf>
      <fill>
        <patternFill patternType="gray0625">
          <bgColor indexed="65"/>
        </patternFill>
      </fill>
    </dxf>
    <dxf>
      <fill>
        <patternFill patternType="gray0625">
          <fgColor theme="1"/>
          <bgColor indexed="65"/>
        </patternFill>
      </fill>
    </dxf>
    <dxf>
      <fill>
        <patternFill>
          <bgColor rgb="FF22CECE"/>
        </patternFill>
      </fill>
    </dxf>
    <dxf>
      <font>
        <b/>
        <color rgb="FFFF0066"/>
      </font>
    </dxf>
    <dxf>
      <fill>
        <patternFill patternType="gray0625">
          <bgColor indexed="65"/>
        </patternFill>
      </fill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 /><Relationship Id="rId26" Type="http://schemas.microsoft.com/office/2017/10/relationships/person" Target="persons/person.xml" /><Relationship Id="rId3" Type="http://schemas.openxmlformats.org/officeDocument/2006/relationships/styles" Target="styles.xml" /><Relationship Id="rId7" Type="http://schemas.openxmlformats.org/officeDocument/2006/relationships/customXml" Target="../customXml/item2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11" Type="http://schemas.openxmlformats.org/officeDocument/2006/relationships/customXml" Target="../customXml/item6.xml" /><Relationship Id="rId10" Type="http://schemas.openxmlformats.org/officeDocument/2006/relationships/customXml" Target="../customXml/item5.xml" /><Relationship Id="rId4" Type="http://schemas.openxmlformats.org/officeDocument/2006/relationships/sharedStrings" Target="sharedStrings.xml" /><Relationship Id="rId9" Type="http://schemas.openxmlformats.org/officeDocument/2006/relationships/customXml" Target="../customXml/item4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23775</xdr:colOff>
      <xdr:row>1</xdr:row>
      <xdr:rowOff>41672</xdr:rowOff>
    </xdr:from>
    <xdr:ext cx="7134225" cy="790575"/>
    <xdr:sp>
      <xdr:nvSpPr>
        <xdr:cNvPr id="4" name="Rounded Rectangle 3" descr="c270eb28-8960-4df9-ae9e-01d6c2065a65">
          <a:extLst xmlns:a="http://schemas.openxmlformats.org/drawingml/2006/main"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637044" y="645074"/>
          <a:ext cx="7132626" cy="794899"/>
        </a:xfrm>
        <a:prstGeom prst="roundRect">
          <a:avLst/>
        </a:prstGeom>
        <a:solidFill>
          <a:srgbClr val="ECF2DF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none" lIns="91440" tIns="45720" rIns="91440" bIns="45720"/>
        <a:lstStyle/>
        <a:p>
          <a:pPr algn="ctr"/>
          <a:r>
            <a:rPr lang="en-US" b="1" i="0" sz="4000">
              <a:latin typeface="Calibri"/>
            </a:rPr>
            <a:t>HUC COST ESTIMATE SUMMARY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23775</xdr:colOff>
      <xdr:row>1</xdr:row>
      <xdr:rowOff>41672</xdr:rowOff>
    </xdr:from>
    <xdr:ext cx="7134225" cy="790575"/>
    <xdr:sp>
      <xdr:nvSpPr>
        <xdr:cNvPr id="4" name="Rounded Rectangle 3" descr="c270eb28-8960-4df9-ae9e-01d6c2065a65">
          <a:extLst xmlns:a="http://schemas.openxmlformats.org/drawingml/2006/main"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637044" y="645074"/>
          <a:ext cx="7132626" cy="794899"/>
        </a:xfrm>
        <a:prstGeom prst="roundRect">
          <a:avLst/>
        </a:prstGeom>
        <a:solidFill>
          <a:srgbClr val="ECF2DF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none" lIns="91440" tIns="45720" rIns="91440" bIns="45720"/>
        <a:lstStyle/>
        <a:p>
          <a:pPr algn="ctr"/>
          <a:r>
            <a:rPr lang="en-US" b="1" i="0" sz="4000">
              <a:latin typeface="Calibri"/>
            </a:rPr>
            <a:t>HUC COST ESTIMATE SUMMARY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23775</xdr:colOff>
      <xdr:row>1</xdr:row>
      <xdr:rowOff>41672</xdr:rowOff>
    </xdr:from>
    <xdr:ext cx="7134225" cy="790575"/>
    <xdr:sp>
      <xdr:nvSpPr>
        <xdr:cNvPr id="4" name="Rounded Rectangle 3" descr="c270eb28-8960-4df9-ae9e-01d6c2065a65">
          <a:extLst xmlns:a="http://schemas.openxmlformats.org/drawingml/2006/main"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637044" y="645074"/>
          <a:ext cx="7132626" cy="794899"/>
        </a:xfrm>
        <a:prstGeom prst="roundRect">
          <a:avLst/>
        </a:prstGeom>
        <a:solidFill>
          <a:srgbClr val="ECF2DF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none" lIns="91440" tIns="45720" rIns="91440" bIns="45720"/>
        <a:lstStyle/>
        <a:p>
          <a:pPr algn="ctr"/>
          <a:r>
            <a:rPr lang="en-US" b="1" i="0" sz="4000">
              <a:latin typeface="Calibri"/>
            </a:rPr>
            <a:t>HUC COST ESTIMATE SUMMARY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23775</xdr:colOff>
      <xdr:row>1</xdr:row>
      <xdr:rowOff>41672</xdr:rowOff>
    </xdr:from>
    <xdr:ext cx="7134225" cy="790575"/>
    <xdr:sp>
      <xdr:nvSpPr>
        <xdr:cNvPr id="4" name="Rounded Rectangle 3" descr="c270eb28-8960-4df9-ae9e-01d6c2065a65">
          <a:extLst xmlns:a="http://schemas.openxmlformats.org/drawingml/2006/main"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637044" y="645074"/>
          <a:ext cx="7132626" cy="794899"/>
        </a:xfrm>
        <a:prstGeom prst="roundRect">
          <a:avLst/>
        </a:prstGeom>
        <a:solidFill>
          <a:srgbClr val="ECF2DF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none" lIns="91440" tIns="45720" rIns="91440" bIns="45720"/>
        <a:lstStyle/>
        <a:p>
          <a:pPr algn="ctr"/>
          <a:r>
            <a:rPr lang="en-US" b="1" i="0" sz="4000">
              <a:latin typeface="Calibri"/>
            </a:rPr>
            <a:t>HUC COST ESTIMATE SUMMARY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23775</xdr:colOff>
      <xdr:row>1</xdr:row>
      <xdr:rowOff>41672</xdr:rowOff>
    </xdr:from>
    <xdr:ext cx="7134225" cy="790575"/>
    <xdr:sp>
      <xdr:nvSpPr>
        <xdr:cNvPr id="4" name="Rounded Rectangle 3" descr="c270eb28-8960-4df9-ae9e-01d6c2065a65">
          <a:extLst xmlns:a="http://schemas.openxmlformats.org/drawingml/2006/main"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637044" y="645074"/>
          <a:ext cx="7132626" cy="794899"/>
        </a:xfrm>
        <a:prstGeom prst="roundRect">
          <a:avLst/>
        </a:prstGeom>
        <a:solidFill>
          <a:srgbClr val="ECF2DF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none" lIns="91440" tIns="45720" rIns="91440" bIns="45720"/>
        <a:lstStyle/>
        <a:p>
          <a:pPr algn="ctr"/>
          <a:r>
            <a:rPr lang="en-US" b="1" i="0" sz="4000">
              <a:latin typeface="Calibri"/>
            </a:rPr>
            <a:t>HUC COST ESTIMATE SUMMARY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23775</xdr:colOff>
      <xdr:row>1</xdr:row>
      <xdr:rowOff>41672</xdr:rowOff>
    </xdr:from>
    <xdr:ext cx="7134225" cy="790575"/>
    <xdr:sp>
      <xdr:nvSpPr>
        <xdr:cNvPr id="4" name="Rounded Rectangle 3" descr="c270eb28-8960-4df9-ae9e-01d6c2065a65">
          <a:extLst xmlns:a="http://schemas.openxmlformats.org/drawingml/2006/main"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637044" y="645074"/>
          <a:ext cx="7132626" cy="794899"/>
        </a:xfrm>
        <a:prstGeom prst="roundRect">
          <a:avLst/>
        </a:prstGeom>
        <a:solidFill>
          <a:srgbClr val="ECF2DF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none" lIns="91440" tIns="45720" rIns="91440" bIns="45720"/>
        <a:lstStyle/>
        <a:p>
          <a:pPr algn="ctr"/>
          <a:r>
            <a:rPr lang="en-US" b="1" i="0" sz="4000">
              <a:latin typeface="Calibri"/>
            </a:rPr>
            <a:t>HUC COST ESTIMATE SUMMARY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23775</xdr:colOff>
      <xdr:row>1</xdr:row>
      <xdr:rowOff>41672</xdr:rowOff>
    </xdr:from>
    <xdr:ext cx="7134225" cy="790575"/>
    <xdr:sp>
      <xdr:nvSpPr>
        <xdr:cNvPr id="4" name="Rounded Rectangle 3" descr="c270eb28-8960-4df9-ae9e-01d6c2065a65">
          <a:extLst xmlns:a="http://schemas.openxmlformats.org/drawingml/2006/main"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637044" y="645074"/>
          <a:ext cx="7132626" cy="794899"/>
        </a:xfrm>
        <a:prstGeom prst="roundRect">
          <a:avLst/>
        </a:prstGeom>
        <a:solidFill>
          <a:srgbClr val="ECF2DF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none" lIns="91440" tIns="45720" rIns="91440" bIns="45720"/>
        <a:lstStyle/>
        <a:p>
          <a:pPr algn="ctr"/>
          <a:r>
            <a:rPr lang="en-US" b="1" i="0" sz="4000">
              <a:latin typeface="Calibri"/>
            </a:rPr>
            <a:t>HUC COST ESTIMATE SUMMARY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23775</xdr:colOff>
      <xdr:row>1</xdr:row>
      <xdr:rowOff>41672</xdr:rowOff>
    </xdr:from>
    <xdr:ext cx="7134225" cy="790575"/>
    <xdr:sp>
      <xdr:nvSpPr>
        <xdr:cNvPr id="4" name="Rounded Rectangle 3" descr="c270eb28-8960-4df9-ae9e-01d6c2065a65">
          <a:extLst xmlns:a="http://schemas.openxmlformats.org/drawingml/2006/main"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637044" y="645074"/>
          <a:ext cx="7132626" cy="794899"/>
        </a:xfrm>
        <a:prstGeom prst="roundRect">
          <a:avLst/>
        </a:prstGeom>
        <a:solidFill>
          <a:srgbClr val="ECF2DF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none" lIns="91440" tIns="45720" rIns="91440" bIns="45720"/>
        <a:lstStyle/>
        <a:p>
          <a:pPr algn="ctr"/>
          <a:r>
            <a:rPr lang="en-US" b="1" i="0" sz="4000">
              <a:latin typeface="Calibri"/>
            </a:rPr>
            <a:t>HUC COST ESTIMATE SUMMARY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drawing" Target="/xl/drawings/drawing8.xml" /><Relationship Id="rId2" Type="http://schemas.openxmlformats.org/officeDocument/2006/relationships/customProperty" Target="/xl/customProperty1.bin" /><Relationship Id="rId1" Type="http://schemas.openxmlformats.org/officeDocument/2006/relationships/printerSettings" Target="../printerSettings/printerSettings1.bin" /><Relationship Id="rId4" Type="http://schemas.openxmlformats.org/officeDocument/2006/relationships/customProperty" Target="/xl/customProperty2.bin" /><Relationship Id="rId5" Type="http://schemas.openxmlformats.org/officeDocument/2006/relationships/customProperty" Target="/xl/customProperty3.bin" /><Relationship Id="rId6" Type="http://schemas.openxmlformats.org/officeDocument/2006/relationships/customProperty" Target="/xl/customProperty4.bin" /><Relationship Id="rId7" Type="http://schemas.openxmlformats.org/officeDocument/2006/relationships/customProperty" Target="/xl/customProperty5.bin" /><Relationship Id="rId8" Type="http://schemas.openxmlformats.org/officeDocument/2006/relationships/customProperty" Target="/xl/customProperty6.bin" /><Relationship Id="rId9" Type="http://schemas.openxmlformats.org/officeDocument/2006/relationships/customProperty" Target="/xl/customProperty7.bin" /><Relationship Id="rId10" Type="http://schemas.openxmlformats.org/officeDocument/2006/relationships/customProperty" Target="/xl/customProperty8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356"/>
  <sheetViews>
    <sheetView topLeftCell="B1" view="normal" workbookViewId="0">
      <selection pane="topLeft" activeCell="F14" sqref="F14"/>
    </sheetView>
  </sheetViews>
  <sheetFormatPr defaultColWidth="9.13671875" defaultRowHeight="15.6" baseColWidth="0"/>
  <cols>
    <col min="1" max="1" width="3.7109375" style="4" customWidth="1"/>
    <col min="2" max="2" width="20.28125" style="2" customWidth="1"/>
    <col min="3" max="3" width="9.13671875" style="2" customWidth="1"/>
    <col min="4" max="4" width="17.13671875" style="3" hidden="1" customWidth="1"/>
    <col min="5" max="5" width="50.421875" style="2" customWidth="1"/>
    <col min="6" max="6" width="22.99609375" style="2" customWidth="1"/>
    <col min="7" max="7" width="22.99609375" style="13" customWidth="1"/>
    <col min="8" max="8" width="5.28125" style="4" customWidth="1"/>
    <col min="9" max="9" width="8.99609375" style="4" customWidth="1"/>
    <col min="10" max="11" width="8.99609375" style="4" hidden="1" customWidth="1"/>
    <col min="12" max="12" width="9.13671875" style="13" hidden="1" customWidth="1"/>
    <col min="13" max="13" width="40.13671875" style="2" hidden="1" customWidth="1"/>
    <col min="14" max="14" width="10.7109375" style="2" hidden="1" customWidth="1"/>
    <col min="15" max="15" width="8.99609375" style="2" hidden="1" customWidth="1"/>
    <col min="16" max="16" width="12.28125" style="2" hidden="1" customWidth="1"/>
    <col min="17" max="18" width="15.7109375" style="2" hidden="1" customWidth="1"/>
    <col min="19" max="19" width="12.421875" style="4" customWidth="1"/>
    <col min="20" max="33" width="9.13671875" style="4" customWidth="1"/>
    <col min="34" max="16384" width="9.13671875" style="2" customWidth="1"/>
  </cols>
  <sheetData>
    <row r="1" spans="1:12" s="4" customFormat="1">
      <c r="A1" s="44"/>
      <c r="B1" s="45"/>
      <c r="C1" s="45"/>
      <c r="D1" s="46"/>
      <c r="E1" s="45"/>
      <c r="F1" s="45"/>
      <c r="G1" s="33"/>
      <c r="H1" s="34"/>
      <c r="L1" s="13"/>
    </row>
    <row r="2" spans="1:12" s="4" customFormat="1">
      <c r="A2" s="47"/>
      <c r="B2" s="37"/>
      <c r="C2" s="37"/>
      <c r="D2" s="1"/>
      <c r="E2" s="37"/>
      <c r="F2" s="37"/>
      <c r="G2" s="13"/>
      <c r="H2" s="36"/>
      <c r="L2" s="13"/>
    </row>
    <row r="3" spans="1:12" s="4" customFormat="1">
      <c r="A3" s="47"/>
      <c r="B3" s="37"/>
      <c r="C3" s="37"/>
      <c r="D3" s="1"/>
      <c r="E3" s="37"/>
      <c r="F3" s="37"/>
      <c r="G3" s="13"/>
      <c r="H3" s="36"/>
      <c r="L3" s="13"/>
    </row>
    <row r="4" spans="1:12" s="4" customFormat="1" ht="31.2" customHeight="1">
      <c r="A4" s="47"/>
      <c r="B4" s="48"/>
      <c r="C4" s="48"/>
      <c r="D4" s="48"/>
      <c r="E4" s="48"/>
      <c r="F4" s="48"/>
      <c r="G4" s="13"/>
      <c r="H4" s="36"/>
      <c r="L4" s="13"/>
    </row>
    <row r="5" spans="1:12" s="4" customFormat="1" hidden="1">
      <c r="A5" s="47"/>
      <c r="B5" s="37"/>
      <c r="C5" s="37"/>
      <c r="D5" s="1"/>
      <c r="E5" s="49" t="e">
        <f>SUMIF(#REF!,E8,#REF!)</f>
        <v>#REF!</v>
      </c>
      <c r="F5" s="37"/>
      <c r="G5" s="13"/>
      <c r="H5" s="36"/>
      <c r="L5" s="13"/>
    </row>
    <row r="6" spans="1:15" s="4" customFormat="1">
      <c r="A6" s="47"/>
      <c r="B6" s="37"/>
      <c r="C6" s="37"/>
      <c r="D6" s="1"/>
      <c r="E6" s="37"/>
      <c r="F6" s="37"/>
      <c r="G6" s="13"/>
      <c r="H6" s="36"/>
      <c r="L6" s="14"/>
      <c r="M6" s="15" t="e">
        <f>SUMIF(#REF!,$M$8,#REF!)</f>
        <v>#REF!</v>
      </c>
      <c r="O6" s="13"/>
    </row>
    <row r="7" spans="1:18" ht="24.45" customHeight="1">
      <c r="A7" s="47"/>
      <c r="B7" s="50"/>
      <c r="C7" s="51"/>
      <c r="D7" s="51"/>
      <c r="E7" s="51" t="s">
        <v>37</v>
      </c>
      <c r="F7" s="99" t="s">
        <v>29</v>
      </c>
      <c r="H7" s="36"/>
      <c r="L7" s="14"/>
      <c r="M7" s="4" t="s">
        <v>24</v>
      </c>
      <c r="N7" s="4"/>
      <c r="O7" s="13"/>
      <c r="P7" s="4"/>
      <c r="Q7" s="4"/>
      <c r="R7" s="4"/>
    </row>
    <row r="8" spans="1:18" ht="31.95" customHeight="1">
      <c r="A8" s="47"/>
      <c r="B8" s="52"/>
      <c r="C8" s="29"/>
      <c r="D8" s="29"/>
      <c r="E8" s="29" t="s">
        <v>67</v>
      </c>
      <c r="F8" s="100"/>
      <c r="G8" s="88"/>
      <c r="H8" s="89"/>
      <c r="L8" s="14"/>
      <c r="M8" s="10">
        <f>E8</f>
        <v>0</v>
      </c>
      <c r="N8" s="11" t="s">
        <v>40</v>
      </c>
      <c r="O8" s="11" t="s">
        <v>20</v>
      </c>
      <c r="P8" s="11" t="s">
        <v>23</v>
      </c>
      <c r="Q8" s="11" t="s">
        <v>25</v>
      </c>
      <c r="R8" s="11" t="s">
        <v>26</v>
      </c>
    </row>
    <row r="9" spans="1:18" ht="18.45" customHeight="1">
      <c r="A9" s="47"/>
      <c r="B9" s="96" t="s">
        <v>62</v>
      </c>
      <c r="C9" s="53" t="s">
        <v>31</v>
      </c>
      <c r="D9" s="54" t="e">
        <f>IF($E$5&lt;&gt;"","A1","""")</f>
        <v>#REF!</v>
      </c>
      <c r="E9" s="55" t="s">
        <v>3</v>
      </c>
      <c r="F9" s="56">
        <v>28375200</v>
      </c>
      <c r="G9" s="94"/>
      <c r="H9" s="36"/>
      <c r="L9" s="16" t="e">
        <f>IF($E$5&lt;&gt;"","E","""")</f>
        <v>#REF!</v>
      </c>
      <c r="M9" s="12" t="e">
        <f>IF(+VLOOKUP(L9,#REF!,$M$6)="","",(VLOOKUP(L9,#REF!,$M$6)))</f>
        <v>#REF!</v>
      </c>
      <c r="N9" s="7" t="e">
        <f>+SUMIF(#REF!,$M9,#REF!)</f>
        <v>#REF!</v>
      </c>
      <c r="O9" s="7" t="s">
        <v>21</v>
      </c>
      <c r="P9" s="7" t="e">
        <f>+SUMIF(#REF!,$M9,#REF!)</f>
        <v>#REF!</v>
      </c>
      <c r="Q9" s="8" t="e">
        <f>+SUMIF(#REF!,$E$8,#REF!)</f>
        <v>#REF!</v>
      </c>
      <c r="R9" s="9" t="e">
        <f>+SUMIF(#REF!,$M9,#REF!)</f>
        <v>#REF!</v>
      </c>
    </row>
    <row r="10" spans="1:18" ht="18.45" customHeight="1">
      <c r="A10" s="47"/>
      <c r="B10" s="97"/>
      <c r="C10" s="57" t="s">
        <v>32</v>
      </c>
      <c r="D10" s="58" t="e">
        <f>IF($E$5&lt;&gt;"","A2","""")</f>
        <v>#REF!</v>
      </c>
      <c r="E10" s="59" t="s">
        <v>4</v>
      </c>
      <c r="F10" s="60">
        <v>15015000</v>
      </c>
      <c r="G10" s="94"/>
      <c r="H10" s="36"/>
      <c r="L10" s="16" t="e">
        <f>IF($E$5&lt;&gt;"","F","""")</f>
        <v>#REF!</v>
      </c>
      <c r="M10" s="12" t="e">
        <f>IF(+VLOOKUP(L10,#REF!,$M$6)="","",(VLOOKUP(L10,#REF!,$M$6)))</f>
        <v>#REF!</v>
      </c>
      <c r="N10" s="7" t="e">
        <f>+SUMIF(#REF!,$M10,#REF!)</f>
        <v>#REF!</v>
      </c>
      <c r="O10" s="7" t="s">
        <v>21</v>
      </c>
      <c r="P10" s="7" t="e">
        <f>+SUMIF(#REF!,$M10,#REF!)</f>
        <v>#REF!</v>
      </c>
      <c r="Q10" s="8" t="e">
        <f>+SUMIF(#REF!,$E$8,#REF!)</f>
        <v>#REF!</v>
      </c>
      <c r="R10" s="9" t="e">
        <f>+SUMIF(#REF!,$M10,#REF!)</f>
        <v>#REF!</v>
      </c>
    </row>
    <row r="11" spans="1:18" ht="18.45" customHeight="1">
      <c r="A11" s="47"/>
      <c r="B11" s="97"/>
      <c r="C11" s="57" t="s">
        <v>10</v>
      </c>
      <c r="D11" s="58" t="e">
        <f>IF($E$5&lt;&gt;"","B","""")</f>
        <v>#REF!</v>
      </c>
      <c r="E11" s="59" t="s">
        <v>18</v>
      </c>
      <c r="F11" s="101">
        <v>0</v>
      </c>
      <c r="G11" s="95"/>
      <c r="H11" s="36"/>
      <c r="L11" s="16" t="e">
        <f>IF($E$5&lt;&gt;"","G","""")</f>
        <v>#REF!</v>
      </c>
      <c r="M11" s="12" t="e">
        <f>IF(+VLOOKUP(L11,#REF!,$M$6)="","",(VLOOKUP(L11,#REF!,$M$6)))</f>
        <v>#REF!</v>
      </c>
      <c r="N11" s="7" t="e">
        <f>+SUMIF(#REF!,$M11,#REF!)</f>
        <v>#REF!</v>
      </c>
      <c r="O11" s="7" t="s">
        <v>21</v>
      </c>
      <c r="P11" s="7" t="e">
        <f>+SUMIF(#REF!,$M11,#REF!)</f>
        <v>#REF!</v>
      </c>
      <c r="Q11" s="8" t="e">
        <f>+SUMIF(#REF!,$E$8,#REF!)</f>
        <v>#REF!</v>
      </c>
      <c r="R11" s="9" t="e">
        <f>+SUMIF(#REF!,$M11,#REF!)</f>
        <v>#REF!</v>
      </c>
    </row>
    <row r="12" spans="1:18" ht="18.45" customHeight="1">
      <c r="A12" s="47"/>
      <c r="B12" s="97"/>
      <c r="C12" s="57" t="s">
        <v>33</v>
      </c>
      <c r="D12" s="58" t="e">
        <f>IF($E$5&lt;&gt;"","C1","""")</f>
        <v>#REF!</v>
      </c>
      <c r="E12" s="59" t="s">
        <v>35</v>
      </c>
      <c r="F12" s="60">
        <v>27510000</v>
      </c>
      <c r="G12" s="94"/>
      <c r="H12" s="90"/>
      <c r="L12" s="16" t="e">
        <f>IF($E$5&lt;&gt;"","H","""")</f>
        <v>#REF!</v>
      </c>
      <c r="M12" s="12" t="e">
        <f>IF(+VLOOKUP(L12,#REF!,$M$6)="","",(VLOOKUP(L12,#REF!,$M$6)))</f>
        <v>#REF!</v>
      </c>
      <c r="N12" s="7" t="e">
        <f>+SUMIF(#REF!,$M12,#REF!)</f>
        <v>#REF!</v>
      </c>
      <c r="O12" s="7" t="s">
        <v>21</v>
      </c>
      <c r="P12" s="7" t="e">
        <f>+SUMIF(#REF!,$M12,#REF!)</f>
        <v>#REF!</v>
      </c>
      <c r="Q12" s="8" t="e">
        <f>+SUMIF(#REF!,$E$8,#REF!)</f>
        <v>#REF!</v>
      </c>
      <c r="R12" s="9" t="e">
        <f>+SUMIF(#REF!,$M12,#REF!)</f>
        <v>#REF!</v>
      </c>
    </row>
    <row r="13" spans="1:18" ht="18.45" customHeight="1">
      <c r="A13" s="47"/>
      <c r="B13" s="97"/>
      <c r="C13" s="57" t="s">
        <v>34</v>
      </c>
      <c r="D13" s="58" t="e">
        <f>IF($E$5&lt;&gt;"","C2","""")</f>
        <v>#REF!</v>
      </c>
      <c r="E13" s="59" t="s">
        <v>58</v>
      </c>
      <c r="F13" s="60">
        <v>45696000</v>
      </c>
      <c r="H13" s="36"/>
      <c r="L13" s="16" t="e">
        <f>IF($E$5&lt;&gt;"","I","""")</f>
        <v>#REF!</v>
      </c>
      <c r="M13" s="12" t="e">
        <f>IF(+VLOOKUP(L13,#REF!,$M$6)="","",(VLOOKUP(L13,#REF!,$M$6)))</f>
        <v>#REF!</v>
      </c>
      <c r="N13" s="7" t="e">
        <f>+SUMIF(#REF!,$M9,#REF!)</f>
        <v>#REF!</v>
      </c>
      <c r="O13" s="6" t="s">
        <v>22</v>
      </c>
      <c r="P13" s="6"/>
      <c r="Q13" s="6"/>
      <c r="R13" s="6"/>
    </row>
    <row r="14" spans="1:18" ht="18.45" customHeight="1">
      <c r="A14" s="47"/>
      <c r="B14" s="98"/>
      <c r="C14" s="61" t="s">
        <v>11</v>
      </c>
      <c r="D14" s="62" t="e">
        <f>IF($E$5&lt;&gt;"","D","""")</f>
        <v>#REF!</v>
      </c>
      <c r="E14" s="63" t="s">
        <v>5</v>
      </c>
      <c r="F14" s="64">
        <v>5703200</v>
      </c>
      <c r="G14" s="94"/>
      <c r="H14" s="36"/>
      <c r="L14" s="16" t="e">
        <f>IF($E$5&lt;&gt;"","J","""")</f>
        <v>#REF!</v>
      </c>
      <c r="M14" s="12" t="e">
        <f>IF(+VLOOKUP(L14,#REF!,$M$6)="","",(VLOOKUP(L14,#REF!,$M$6)))</f>
        <v>#REF!</v>
      </c>
      <c r="N14" s="7" t="e">
        <f>+SUMIF(#REF!,$M10,#REF!)</f>
        <v>#REF!</v>
      </c>
      <c r="O14" s="6" t="s">
        <v>22</v>
      </c>
      <c r="P14" s="6"/>
      <c r="Q14" s="6"/>
      <c r="R14" s="6"/>
    </row>
    <row r="15" spans="1:18" ht="27.45" customHeight="1">
      <c r="A15" s="47"/>
      <c r="B15" s="65"/>
      <c r="C15" s="66" t="s">
        <v>12</v>
      </c>
      <c r="D15" s="67" t="e">
        <f>IF($E$5&lt;&gt;"","E","""")</f>
        <v>#REF!</v>
      </c>
      <c r="E15" s="68" t="s">
        <v>36</v>
      </c>
      <c r="F15" s="69">
        <v>1367850</v>
      </c>
      <c r="H15" s="36"/>
      <c r="L15" s="16" t="e">
        <f>IF($E$5&lt;&gt;"","K","""")</f>
        <v>#REF!</v>
      </c>
      <c r="M15" s="12" t="e">
        <f>IF(+VLOOKUP(L15,#REF!,$M$6)="","",(VLOOKUP(L15,#REF!,$M$6)))</f>
        <v>#REF!</v>
      </c>
      <c r="N15" s="7" t="e">
        <f>+SUMIF(#REF!,$M11,#REF!)</f>
        <v>#REF!</v>
      </c>
      <c r="O15" s="6" t="s">
        <v>22</v>
      </c>
      <c r="P15" s="6"/>
      <c r="Q15" s="6"/>
      <c r="R15" s="6"/>
    </row>
    <row r="16" spans="1:18" ht="30.75" customHeight="1">
      <c r="A16" s="47"/>
      <c r="B16" s="65"/>
      <c r="C16" s="66"/>
      <c r="D16" s="67"/>
      <c r="E16" s="70" t="s">
        <v>16</v>
      </c>
      <c r="F16" s="69">
        <v>123667250</v>
      </c>
      <c r="G16" s="69"/>
      <c r="H16" s="36"/>
      <c r="L16" s="17"/>
      <c r="M16" s="12" t="s">
        <v>15</v>
      </c>
      <c r="N16" s="6"/>
      <c r="O16" s="6"/>
      <c r="P16" s="7" t="e">
        <f>+#REF!</f>
        <v>#REF!</v>
      </c>
      <c r="Q16" s="6"/>
      <c r="R16" s="6"/>
    </row>
    <row r="17" spans="1:12" s="4" customFormat="1">
      <c r="A17" s="47"/>
      <c r="B17" s="37"/>
      <c r="C17" s="37"/>
      <c r="D17" s="1"/>
      <c r="E17" s="37"/>
      <c r="F17" s="37"/>
      <c r="G17" s="13"/>
      <c r="H17" s="36"/>
      <c r="L17" s="13"/>
    </row>
    <row r="18" spans="1:12" s="4" customFormat="1">
      <c r="A18" s="47"/>
      <c r="B18" s="37"/>
      <c r="C18" s="37"/>
      <c r="D18" s="1"/>
      <c r="E18" s="37"/>
      <c r="F18" s="37"/>
      <c r="G18" s="13"/>
      <c r="H18" s="36"/>
      <c r="L18" s="13"/>
    </row>
    <row r="19" spans="1:12" s="4" customFormat="1">
      <c r="A19" s="47"/>
      <c r="B19" s="25" t="str">
        <f>+B9</f>
        <v>SCHEDULE</v>
      </c>
      <c r="C19" s="25" t="str">
        <f>+C9</f>
        <v>A1</v>
      </c>
      <c r="D19" s="1"/>
      <c r="E19" s="21" t="str">
        <f>+E9</f>
        <v>MAN-HRS COST</v>
      </c>
      <c r="F19" s="71" t="s">
        <v>29</v>
      </c>
      <c r="G19" s="72" t="s">
        <v>13</v>
      </c>
      <c r="H19" s="86"/>
      <c r="L19" s="13"/>
    </row>
    <row r="20" spans="1:12" s="4" customFormat="1">
      <c r="A20" s="47"/>
      <c r="B20" s="26"/>
      <c r="C20" s="26"/>
      <c r="D20" s="37"/>
      <c r="E20" s="38" t="s">
        <v>1</v>
      </c>
      <c r="F20" s="73">
        <v>1075200</v>
      </c>
      <c r="G20" s="74">
        <v>10752</v>
      </c>
      <c r="H20" s="86"/>
      <c r="L20" s="13"/>
    </row>
    <row r="21" spans="1:12" s="4" customFormat="1">
      <c r="A21" s="47"/>
      <c r="B21" s="26"/>
      <c r="C21" s="26"/>
      <c r="D21" s="37"/>
      <c r="E21" s="38" t="s">
        <v>2</v>
      </c>
      <c r="F21" s="73">
        <v>0</v>
      </c>
      <c r="G21" s="74">
        <v>0</v>
      </c>
      <c r="H21" s="86"/>
      <c r="L21" s="13"/>
    </row>
    <row r="22" spans="1:12" s="4" customFormat="1">
      <c r="A22" s="47"/>
      <c r="B22" s="26"/>
      <c r="C22" s="26"/>
      <c r="D22" s="37"/>
      <c r="E22" s="38" t="s">
        <v>47</v>
      </c>
      <c r="F22" s="73">
        <v>20160000</v>
      </c>
      <c r="G22" s="74">
        <v>403200</v>
      </c>
      <c r="H22" s="86"/>
      <c r="L22" s="13"/>
    </row>
    <row r="23" spans="1:12" s="4" customFormat="1">
      <c r="A23" s="47"/>
      <c r="B23" s="26"/>
      <c r="C23" s="26"/>
      <c r="D23" s="37"/>
      <c r="E23" s="22" t="s">
        <v>48</v>
      </c>
      <c r="F23" s="73">
        <v>6720000</v>
      </c>
      <c r="G23" s="74">
        <v>67200</v>
      </c>
      <c r="H23" s="86"/>
      <c r="L23" s="13"/>
    </row>
    <row r="24" spans="1:12" s="4" customFormat="1">
      <c r="A24" s="47"/>
      <c r="B24" s="26"/>
      <c r="C24" s="26"/>
      <c r="D24" s="37"/>
      <c r="E24" s="22" t="s">
        <v>49</v>
      </c>
      <c r="F24" s="73">
        <v>0</v>
      </c>
      <c r="G24" s="74">
        <v>0</v>
      </c>
      <c r="H24" s="86"/>
      <c r="L24" s="13"/>
    </row>
    <row r="25" spans="1:12" s="4" customFormat="1">
      <c r="A25" s="47"/>
      <c r="B25" s="26"/>
      <c r="C25" s="26"/>
      <c r="D25" s="37"/>
      <c r="E25" s="22" t="s">
        <v>6</v>
      </c>
      <c r="F25" s="73">
        <v>420000</v>
      </c>
      <c r="G25" s="74">
        <v>8400</v>
      </c>
      <c r="H25" s="86"/>
      <c r="L25" s="13"/>
    </row>
    <row r="26" spans="1:12" s="4" customFormat="1">
      <c r="A26" s="47"/>
      <c r="B26" s="26"/>
      <c r="C26" s="26"/>
      <c r="D26" s="37"/>
      <c r="E26" s="22" t="s">
        <v>56</v>
      </c>
      <c r="F26" s="73">
        <v>0</v>
      </c>
      <c r="G26" s="74">
        <v>0</v>
      </c>
      <c r="H26" s="86"/>
      <c r="L26" s="13"/>
    </row>
    <row r="27" spans="1:12" s="4" customFormat="1">
      <c r="A27" s="47"/>
      <c r="B27" s="27"/>
      <c r="C27" s="28"/>
      <c r="D27" s="28"/>
      <c r="E27" s="28" t="s">
        <v>8</v>
      </c>
      <c r="F27" s="75">
        <v>28375200</v>
      </c>
      <c r="G27" s="76">
        <v>489552</v>
      </c>
      <c r="H27" s="86"/>
      <c r="L27" s="13"/>
    </row>
    <row r="28" spans="1:12" s="4" customFormat="1">
      <c r="A28" s="47"/>
      <c r="B28" s="37"/>
      <c r="C28" s="37"/>
      <c r="D28" s="37"/>
      <c r="E28" s="37"/>
      <c r="F28" s="37"/>
      <c r="G28" s="37"/>
      <c r="H28" s="86"/>
      <c r="L28" s="13"/>
    </row>
    <row r="29" spans="1:12" s="4" customFormat="1">
      <c r="A29" s="47"/>
      <c r="B29" s="25" t="str">
        <f>+B9</f>
        <v>SCHEDULE</v>
      </c>
      <c r="C29" s="25" t="str">
        <f>+C10</f>
        <v>A2</v>
      </c>
      <c r="D29" s="1"/>
      <c r="E29" s="21" t="str">
        <f>+E10</f>
        <v>EQUIPMENT/ TOOLS/ CONSUMABLES</v>
      </c>
      <c r="F29" s="77" t="s">
        <v>29</v>
      </c>
      <c r="G29" s="77" t="s">
        <v>41</v>
      </c>
      <c r="H29" s="86"/>
      <c r="L29" s="13"/>
    </row>
    <row r="30" spans="1:12" s="4" customFormat="1" ht="31.2">
      <c r="A30" s="47"/>
      <c r="B30" s="26"/>
      <c r="C30" s="26"/>
      <c r="D30" s="37"/>
      <c r="E30" s="38" t="s">
        <v>30</v>
      </c>
      <c r="F30" s="73">
        <v>15015000</v>
      </c>
      <c r="G30" s="23">
        <v>0.55</v>
      </c>
      <c r="H30" s="86"/>
      <c r="L30" s="13"/>
    </row>
    <row r="31" spans="1:12" s="4" customFormat="1">
      <c r="A31" s="47"/>
      <c r="B31" s="27"/>
      <c r="C31" s="28"/>
      <c r="D31" s="28"/>
      <c r="E31" s="28" t="s">
        <v>8</v>
      </c>
      <c r="F31" s="75">
        <v>15015000</v>
      </c>
      <c r="G31" s="78"/>
      <c r="H31" s="86"/>
      <c r="L31" s="13"/>
    </row>
    <row r="32" spans="1:12" s="4" customFormat="1">
      <c r="A32" s="47"/>
      <c r="B32" s="37"/>
      <c r="C32" s="37"/>
      <c r="D32" s="37"/>
      <c r="E32" s="37"/>
      <c r="F32" s="37"/>
      <c r="G32" s="37"/>
      <c r="H32" s="86"/>
      <c r="L32" s="13"/>
    </row>
    <row r="33" spans="1:12" s="4" customFormat="1">
      <c r="A33" s="47"/>
      <c r="B33" s="25" t="str">
        <f>+B9</f>
        <v>SCHEDULE</v>
      </c>
      <c r="C33" s="25" t="str">
        <f>+C11</f>
        <v>B</v>
      </c>
      <c r="D33" s="1"/>
      <c r="E33" s="21" t="str">
        <f>+E11</f>
        <v>MATERIALS</v>
      </c>
      <c r="F33" s="71" t="s">
        <v>29</v>
      </c>
      <c r="G33" s="77" t="s">
        <v>42</v>
      </c>
      <c r="H33" s="86"/>
      <c r="L33" s="13"/>
    </row>
    <row r="34" spans="1:12" s="4" customFormat="1">
      <c r="A34" s="47"/>
      <c r="B34" s="26"/>
      <c r="C34" s="26"/>
      <c r="D34" s="37"/>
      <c r="E34" s="38" t="s">
        <v>17</v>
      </c>
      <c r="F34" s="73">
        <v>0</v>
      </c>
      <c r="G34" s="24">
        <v>0</v>
      </c>
      <c r="H34" s="86"/>
      <c r="L34" s="13"/>
    </row>
    <row r="35" spans="1:12" s="4" customFormat="1">
      <c r="A35" s="47"/>
      <c r="B35" s="26"/>
      <c r="C35" s="26"/>
      <c r="D35" s="37"/>
      <c r="E35" s="38" t="s">
        <v>7</v>
      </c>
      <c r="F35" s="73">
        <v>4000000</v>
      </c>
      <c r="G35" s="23"/>
      <c r="H35" s="86"/>
      <c r="L35" s="13"/>
    </row>
    <row r="36" spans="1:12" s="4" customFormat="1">
      <c r="A36" s="47"/>
      <c r="B36" s="27"/>
      <c r="C36" s="28"/>
      <c r="D36" s="28"/>
      <c r="E36" s="28" t="s">
        <v>8</v>
      </c>
      <c r="F36" s="75">
        <v>4000000</v>
      </c>
      <c r="G36" s="78"/>
      <c r="H36" s="86"/>
      <c r="L36" s="13"/>
    </row>
    <row r="37" spans="1:12" s="4" customFormat="1">
      <c r="A37" s="47"/>
      <c r="B37" s="37"/>
      <c r="C37" s="37"/>
      <c r="D37" s="37"/>
      <c r="E37" s="37"/>
      <c r="F37" s="37"/>
      <c r="G37" s="37"/>
      <c r="H37" s="86"/>
      <c r="L37" s="13"/>
    </row>
    <row r="38" spans="1:12" s="4" customFormat="1" ht="31.2">
      <c r="A38" s="47"/>
      <c r="B38" s="25" t="str">
        <f>+B9</f>
        <v>SCHEDULE</v>
      </c>
      <c r="C38" s="25" t="s">
        <v>45</v>
      </c>
      <c r="D38" s="1"/>
      <c r="E38" s="21" t="s">
        <v>43</v>
      </c>
      <c r="F38" s="71" t="s">
        <v>44</v>
      </c>
      <c r="G38" s="72" t="s">
        <v>57</v>
      </c>
      <c r="H38" s="86"/>
      <c r="L38" s="13"/>
    </row>
    <row r="39" spans="1:12" s="4" customFormat="1">
      <c r="A39" s="47"/>
      <c r="B39" s="26"/>
      <c r="C39" s="26"/>
      <c r="D39" s="1"/>
      <c r="E39" s="38" t="s">
        <v>0</v>
      </c>
      <c r="F39" s="73">
        <v>9230000</v>
      </c>
      <c r="G39" s="73">
        <v>20294400</v>
      </c>
      <c r="H39" s="86"/>
      <c r="L39" s="13"/>
    </row>
    <row r="40" spans="1:12" s="4" customFormat="1">
      <c r="A40" s="47"/>
      <c r="B40" s="26"/>
      <c r="C40" s="26"/>
      <c r="D40" s="1"/>
      <c r="E40" s="38" t="s">
        <v>28</v>
      </c>
      <c r="F40" s="73">
        <v>0</v>
      </c>
      <c r="G40" s="73">
        <v>0</v>
      </c>
      <c r="H40" s="86"/>
      <c r="L40" s="13"/>
    </row>
    <row r="41" spans="1:12" s="4" customFormat="1">
      <c r="A41" s="47"/>
      <c r="B41" s="26"/>
      <c r="C41" s="26"/>
      <c r="D41" s="1"/>
      <c r="E41" s="38" t="s">
        <v>51</v>
      </c>
      <c r="F41" s="73">
        <v>0</v>
      </c>
      <c r="G41" s="73">
        <v>0</v>
      </c>
      <c r="H41" s="86"/>
      <c r="L41" s="13"/>
    </row>
    <row r="42" spans="1:12" s="4" customFormat="1">
      <c r="A42" s="47"/>
      <c r="B42" s="26"/>
      <c r="C42" s="26"/>
      <c r="D42" s="1"/>
      <c r="E42" s="38" t="s">
        <v>50</v>
      </c>
      <c r="F42" s="73">
        <v>0</v>
      </c>
      <c r="G42" s="73">
        <v>0</v>
      </c>
      <c r="H42" s="86"/>
      <c r="L42" s="13"/>
    </row>
    <row r="43" spans="1:12" s="4" customFormat="1">
      <c r="A43" s="47"/>
      <c r="B43" s="26"/>
      <c r="C43" s="26"/>
      <c r="D43" s="37"/>
      <c r="E43" s="38" t="s">
        <v>19</v>
      </c>
      <c r="F43" s="73">
        <v>0</v>
      </c>
      <c r="G43" s="73">
        <v>0</v>
      </c>
      <c r="H43" s="86"/>
      <c r="L43" s="13"/>
    </row>
    <row r="44" spans="1:12" s="4" customFormat="1">
      <c r="A44" s="47"/>
      <c r="B44" s="26"/>
      <c r="C44" s="26"/>
      <c r="D44" s="37"/>
      <c r="E44" s="38" t="s">
        <v>27</v>
      </c>
      <c r="F44" s="73">
        <v>9140000</v>
      </c>
      <c r="G44" s="73">
        <v>16844800</v>
      </c>
      <c r="H44" s="86"/>
      <c r="L44" s="13"/>
    </row>
    <row r="45" spans="1:12" s="4" customFormat="1">
      <c r="A45" s="47"/>
      <c r="B45" s="26"/>
      <c r="C45" s="26"/>
      <c r="D45" s="37"/>
      <c r="E45" s="38" t="s">
        <v>9</v>
      </c>
      <c r="F45" s="73">
        <v>9140000</v>
      </c>
      <c r="G45" s="73">
        <v>8556800</v>
      </c>
      <c r="H45" s="86"/>
      <c r="L45" s="13"/>
    </row>
    <row r="46" spans="1:12" s="4" customFormat="1">
      <c r="A46" s="47"/>
      <c r="B46" s="27"/>
      <c r="C46" s="28"/>
      <c r="D46" s="28"/>
      <c r="E46" s="28" t="s">
        <v>8</v>
      </c>
      <c r="F46" s="75">
        <v>27510000</v>
      </c>
      <c r="G46" s="75">
        <v>45696000</v>
      </c>
      <c r="H46" s="86"/>
      <c r="L46" s="13"/>
    </row>
    <row r="47" spans="1:12" s="4" customFormat="1">
      <c r="A47" s="47"/>
      <c r="B47" s="37"/>
      <c r="C47" s="37"/>
      <c r="D47" s="1"/>
      <c r="E47" s="37"/>
      <c r="F47" s="37"/>
      <c r="G47" s="13"/>
      <c r="H47" s="36"/>
      <c r="L47" s="13"/>
    </row>
    <row r="48" spans="1:12" s="4" customFormat="1">
      <c r="A48" s="47"/>
      <c r="B48" s="25" t="str">
        <f>+B9</f>
        <v>SCHEDULE</v>
      </c>
      <c r="C48" s="25" t="str">
        <f>+C14</f>
        <v>D</v>
      </c>
      <c r="D48" s="1"/>
      <c r="E48" s="21" t="str">
        <f>+E14</f>
        <v>3RD PARTY SERVICES</v>
      </c>
      <c r="F48" s="77" t="s">
        <v>29</v>
      </c>
      <c r="G48" s="13"/>
      <c r="H48" s="91"/>
      <c r="I48" s="18"/>
      <c r="J48" s="18"/>
      <c r="L48" s="13"/>
    </row>
    <row r="49" spans="1:12" s="4" customFormat="1">
      <c r="A49" s="47"/>
      <c r="B49" s="26"/>
      <c r="C49" s="26"/>
      <c r="D49" s="37"/>
      <c r="E49" s="38" t="s">
        <v>14</v>
      </c>
      <c r="F49" s="73">
        <v>5376000</v>
      </c>
      <c r="G49" s="13"/>
      <c r="H49" s="92"/>
      <c r="I49" s="19"/>
      <c r="J49" s="18"/>
      <c r="L49" s="13"/>
    </row>
    <row r="50" spans="1:12" s="4" customFormat="1">
      <c r="A50" s="47"/>
      <c r="B50" s="26"/>
      <c r="C50" s="26"/>
      <c r="D50" s="37"/>
      <c r="E50" s="38" t="s">
        <v>55</v>
      </c>
      <c r="F50" s="73">
        <v>96240</v>
      </c>
      <c r="G50" s="13"/>
      <c r="H50" s="36"/>
      <c r="I50" s="13"/>
      <c r="L50" s="13"/>
    </row>
    <row r="51" spans="1:12" s="4" customFormat="1">
      <c r="A51" s="47"/>
      <c r="B51" s="26"/>
      <c r="C51" s="26"/>
      <c r="D51" s="37"/>
      <c r="E51" s="38" t="s">
        <v>53</v>
      </c>
      <c r="F51" s="73">
        <v>21560</v>
      </c>
      <c r="G51" s="13"/>
      <c r="H51" s="36"/>
      <c r="I51" s="13"/>
      <c r="L51" s="13"/>
    </row>
    <row r="52" spans="1:12" s="4" customFormat="1">
      <c r="A52" s="47"/>
      <c r="B52" s="26"/>
      <c r="C52" s="26"/>
      <c r="D52" s="37"/>
      <c r="E52" s="22" t="s">
        <v>52</v>
      </c>
      <c r="F52" s="73">
        <v>11560</v>
      </c>
      <c r="G52" s="13"/>
      <c r="H52" s="36"/>
      <c r="I52" s="13"/>
      <c r="L52" s="13"/>
    </row>
    <row r="53" spans="1:12" s="4" customFormat="1">
      <c r="A53" s="47"/>
      <c r="B53" s="26"/>
      <c r="C53" s="26"/>
      <c r="D53" s="37"/>
      <c r="E53" s="22" t="s">
        <v>54</v>
      </c>
      <c r="F53" s="73">
        <v>11560</v>
      </c>
      <c r="G53" s="13"/>
      <c r="H53" s="36"/>
      <c r="I53" s="13"/>
      <c r="L53" s="13"/>
    </row>
    <row r="54" spans="1:12" s="4" customFormat="1">
      <c r="A54" s="47"/>
      <c r="B54" s="26"/>
      <c r="C54" s="26"/>
      <c r="D54" s="37"/>
      <c r="E54" s="22" t="s">
        <v>63</v>
      </c>
      <c r="F54" s="73">
        <v>13120</v>
      </c>
      <c r="G54" s="13"/>
      <c r="H54" s="36"/>
      <c r="I54" s="13"/>
      <c r="L54" s="13"/>
    </row>
    <row r="55" spans="1:12" s="4" customFormat="1">
      <c r="A55" s="47"/>
      <c r="B55" s="26"/>
      <c r="C55" s="26"/>
      <c r="D55" s="37"/>
      <c r="E55" s="22" t="s">
        <v>64</v>
      </c>
      <c r="F55" s="73">
        <v>14680</v>
      </c>
      <c r="G55" s="13"/>
      <c r="H55" s="36"/>
      <c r="I55" s="13"/>
      <c r="L55" s="13"/>
    </row>
    <row r="56" spans="1:12" s="4" customFormat="1">
      <c r="A56" s="47"/>
      <c r="B56" s="26"/>
      <c r="C56" s="26"/>
      <c r="D56" s="37"/>
      <c r="E56" s="22" t="s">
        <v>65</v>
      </c>
      <c r="F56" s="73">
        <v>16240</v>
      </c>
      <c r="G56" s="13"/>
      <c r="H56" s="36"/>
      <c r="I56" s="13"/>
      <c r="L56" s="13"/>
    </row>
    <row r="57" spans="1:12" s="4" customFormat="1">
      <c r="A57" s="47"/>
      <c r="B57" s="26"/>
      <c r="C57" s="26"/>
      <c r="D57" s="37"/>
      <c r="E57" s="22" t="s">
        <v>66</v>
      </c>
      <c r="F57" s="73">
        <v>142240</v>
      </c>
      <c r="G57" s="13"/>
      <c r="H57" s="36"/>
      <c r="I57" s="13"/>
      <c r="L57" s="13"/>
    </row>
    <row r="58" spans="1:12" s="4" customFormat="1">
      <c r="A58" s="47"/>
      <c r="B58" s="27"/>
      <c r="C58" s="28"/>
      <c r="D58" s="28"/>
      <c r="E58" s="28" t="s">
        <v>8</v>
      </c>
      <c r="F58" s="75">
        <v>5703200</v>
      </c>
      <c r="G58" s="13"/>
      <c r="H58" s="36"/>
      <c r="I58" s="13"/>
      <c r="L58" s="13"/>
    </row>
    <row r="59" spans="1:12" s="4" customFormat="1">
      <c r="A59" s="47"/>
      <c r="B59" s="37"/>
      <c r="C59" s="37"/>
      <c r="D59" s="1"/>
      <c r="E59" s="37"/>
      <c r="F59" s="37"/>
      <c r="G59" s="13"/>
      <c r="H59" s="93"/>
      <c r="I59" s="20"/>
      <c r="L59" s="13"/>
    </row>
    <row r="60" spans="1:12" s="4" customFormat="1">
      <c r="A60" s="47"/>
      <c r="B60" s="25"/>
      <c r="C60" s="25" t="str">
        <f>+C15</f>
        <v>E</v>
      </c>
      <c r="D60" s="1"/>
      <c r="E60" s="21" t="str">
        <f>+E15</f>
        <v>CONTIGENCIES (WOW)</v>
      </c>
      <c r="F60" s="77" t="s">
        <v>29</v>
      </c>
      <c r="G60" s="77" t="s">
        <v>41</v>
      </c>
      <c r="H60" s="87"/>
      <c r="I60" s="20"/>
      <c r="L60" s="13"/>
    </row>
    <row r="61" spans="1:12" s="4" customFormat="1" ht="31.2">
      <c r="A61" s="47"/>
      <c r="B61" s="26"/>
      <c r="C61" s="26"/>
      <c r="D61" s="37"/>
      <c r="E61" s="38" t="s">
        <v>38</v>
      </c>
      <c r="F61" s="73">
        <v>387412.5</v>
      </c>
      <c r="G61" s="79" t="s">
        <v>46</v>
      </c>
      <c r="H61" s="87"/>
      <c r="I61" s="20"/>
      <c r="L61" s="13"/>
    </row>
    <row r="62" spans="1:12" s="4" customFormat="1">
      <c r="A62" s="47"/>
      <c r="B62" s="26"/>
      <c r="C62" s="26"/>
      <c r="D62" s="37"/>
      <c r="E62" s="38" t="s">
        <v>35</v>
      </c>
      <c r="F62" s="73">
        <v>368437.5</v>
      </c>
      <c r="G62" s="80">
        <v>3</v>
      </c>
      <c r="H62" s="87"/>
      <c r="I62" s="20"/>
      <c r="L62" s="13"/>
    </row>
    <row r="63" spans="1:12" s="4" customFormat="1">
      <c r="A63" s="47"/>
      <c r="B63" s="26"/>
      <c r="C63" s="26"/>
      <c r="D63" s="37"/>
      <c r="E63" s="38" t="s">
        <v>39</v>
      </c>
      <c r="F63" s="73">
        <v>612000</v>
      </c>
      <c r="G63" s="81"/>
      <c r="H63" s="86"/>
      <c r="L63" s="13"/>
    </row>
    <row r="64" spans="1:12" s="4" customFormat="1">
      <c r="A64" s="47"/>
      <c r="B64" s="27"/>
      <c r="C64" s="28"/>
      <c r="D64" s="28"/>
      <c r="E64" s="28" t="s">
        <v>8</v>
      </c>
      <c r="F64" s="75">
        <v>1367850</v>
      </c>
      <c r="G64" s="75"/>
      <c r="H64" s="86"/>
      <c r="L64" s="13"/>
    </row>
    <row r="65" spans="1:12" s="4" customFormat="1">
      <c r="A65" s="47"/>
      <c r="B65" s="37"/>
      <c r="C65" s="37"/>
      <c r="D65" s="1"/>
      <c r="E65" s="37"/>
      <c r="F65" s="37"/>
      <c r="G65" s="48"/>
      <c r="H65" s="86"/>
      <c r="L65" s="13"/>
    </row>
    <row r="66" spans="1:12" s="4" customFormat="1" ht="16.2" thickBot="1">
      <c r="A66" s="47"/>
      <c r="B66" s="37"/>
      <c r="C66" s="37"/>
      <c r="D66" s="1"/>
      <c r="E66" s="37"/>
      <c r="F66" s="37"/>
      <c r="G66" s="48"/>
      <c r="H66" s="86"/>
      <c r="L66" s="13"/>
    </row>
    <row r="67" spans="1:12" s="4" customFormat="1">
      <c r="A67" s="30"/>
      <c r="B67" s="31"/>
      <c r="C67" s="31"/>
      <c r="D67" s="32"/>
      <c r="E67" s="31"/>
      <c r="F67" s="31"/>
      <c r="G67" s="33"/>
      <c r="H67" s="34"/>
      <c r="L67" s="13"/>
    </row>
    <row r="68" spans="1:12" s="4" customFormat="1">
      <c r="A68" s="35"/>
      <c r="B68" s="82" t="s">
        <v>59</v>
      </c>
      <c r="D68" s="5"/>
      <c r="E68" s="85" t="s">
        <v>60</v>
      </c>
      <c r="F68" s="83" t="s">
        <v>61</v>
      </c>
      <c r="G68" s="13"/>
      <c r="H68" s="36"/>
      <c r="L68" s="13"/>
    </row>
    <row r="69" spans="1:12" s="4" customFormat="1">
      <c r="A69" s="35"/>
      <c r="B69" s="82"/>
      <c r="D69" s="5"/>
      <c r="E69" s="85"/>
      <c r="F69" s="83"/>
      <c r="G69" s="13"/>
      <c r="H69" s="36"/>
      <c r="L69" s="13"/>
    </row>
    <row r="70" spans="1:12" s="4" customFormat="1">
      <c r="A70" s="35"/>
      <c r="B70" s="84"/>
      <c r="D70" s="5"/>
      <c r="E70" s="85"/>
      <c r="F70" s="83"/>
      <c r="G70" s="13"/>
      <c r="H70" s="36"/>
      <c r="L70" s="13"/>
    </row>
    <row r="71" spans="1:12" s="4" customFormat="1">
      <c r="A71" s="35"/>
      <c r="B71" s="84"/>
      <c r="D71" s="5"/>
      <c r="E71" s="85"/>
      <c r="F71" s="83"/>
      <c r="G71" s="13"/>
      <c r="H71" s="36"/>
      <c r="L71" s="13"/>
    </row>
    <row r="72" spans="1:12" s="4" customFormat="1">
      <c r="A72" s="35"/>
      <c r="B72" s="82"/>
      <c r="D72" s="5"/>
      <c r="E72" s="85"/>
      <c r="F72" s="83"/>
      <c r="G72" s="13"/>
      <c r="H72" s="36"/>
      <c r="L72" s="13"/>
    </row>
    <row r="73" spans="1:12" s="4" customFormat="1" ht="16.2" thickBot="1">
      <c r="A73" s="39"/>
      <c r="B73" s="40"/>
      <c r="C73" s="40"/>
      <c r="D73" s="41"/>
      <c r="E73" s="40"/>
      <c r="F73" s="40"/>
      <c r="G73" s="42"/>
      <c r="H73" s="43"/>
      <c r="L73" s="13"/>
    </row>
    <row r="74" spans="4:12" s="4" customFormat="1">
      <c r="D74" s="5"/>
      <c r="G74" s="13"/>
      <c r="L74" s="13"/>
    </row>
    <row r="75" spans="4:12" s="4" customFormat="1">
      <c r="D75" s="5"/>
      <c r="G75" s="13"/>
      <c r="L75" s="13"/>
    </row>
    <row r="76" spans="4:12" s="4" customFormat="1">
      <c r="D76" s="5"/>
      <c r="G76" s="13"/>
      <c r="L76" s="13"/>
    </row>
    <row r="77" spans="4:12" s="4" customFormat="1">
      <c r="D77" s="5"/>
      <c r="G77" s="13"/>
      <c r="L77" s="13"/>
    </row>
    <row r="78" spans="4:12" s="4" customFormat="1">
      <c r="D78" s="5"/>
      <c r="G78" s="13"/>
      <c r="L78" s="13"/>
    </row>
    <row r="79" spans="4:12" s="4" customFormat="1">
      <c r="D79" s="5"/>
      <c r="G79" s="13"/>
      <c r="L79" s="13"/>
    </row>
    <row r="80" spans="4:12" s="4" customFormat="1">
      <c r="D80" s="5"/>
      <c r="G80" s="13"/>
      <c r="L80" s="13"/>
    </row>
    <row r="81" spans="4:12" s="4" customFormat="1">
      <c r="D81" s="5"/>
      <c r="G81" s="13"/>
      <c r="L81" s="13"/>
    </row>
    <row r="82" spans="4:12" s="4" customFormat="1">
      <c r="D82" s="5"/>
      <c r="G82" s="13"/>
      <c r="L82" s="13"/>
    </row>
    <row r="83" spans="4:12" s="4" customFormat="1">
      <c r="D83" s="5"/>
      <c r="G83" s="13"/>
      <c r="L83" s="13"/>
    </row>
    <row r="84" spans="4:12" s="4" customFormat="1">
      <c r="D84" s="5"/>
      <c r="G84" s="13"/>
      <c r="L84" s="13"/>
    </row>
    <row r="85" spans="4:12" s="4" customFormat="1">
      <c r="D85" s="5"/>
      <c r="G85" s="13"/>
      <c r="L85" s="13"/>
    </row>
    <row r="86" spans="4:12" s="4" customFormat="1">
      <c r="D86" s="5"/>
      <c r="G86" s="13"/>
      <c r="L86" s="13"/>
    </row>
    <row r="87" spans="4:12" s="4" customFormat="1">
      <c r="D87" s="5"/>
      <c r="G87" s="13"/>
      <c r="L87" s="13"/>
    </row>
    <row r="88" spans="4:12" s="4" customFormat="1">
      <c r="D88" s="5"/>
      <c r="G88" s="13"/>
      <c r="L88" s="13"/>
    </row>
    <row r="89" spans="4:12" s="4" customFormat="1">
      <c r="D89" s="5"/>
      <c r="G89" s="13"/>
      <c r="L89" s="13"/>
    </row>
    <row r="90" spans="4:12" s="4" customFormat="1">
      <c r="D90" s="5"/>
      <c r="G90" s="13"/>
      <c r="L90" s="13"/>
    </row>
    <row r="91" spans="4:12" s="4" customFormat="1">
      <c r="D91" s="5"/>
      <c r="G91" s="13"/>
      <c r="L91" s="13"/>
    </row>
    <row r="92" spans="4:12" s="4" customFormat="1">
      <c r="D92" s="5"/>
      <c r="G92" s="13"/>
      <c r="L92" s="13"/>
    </row>
    <row r="93" spans="4:12" s="4" customFormat="1">
      <c r="D93" s="5"/>
      <c r="G93" s="13"/>
      <c r="L93" s="13"/>
    </row>
    <row r="94" spans="4:12" s="4" customFormat="1">
      <c r="D94" s="5"/>
      <c r="G94" s="13"/>
      <c r="L94" s="13"/>
    </row>
    <row r="95" spans="4:12" s="4" customFormat="1">
      <c r="D95" s="5"/>
      <c r="G95" s="13"/>
      <c r="L95" s="13"/>
    </row>
    <row r="96" spans="4:12" s="4" customFormat="1">
      <c r="D96" s="5"/>
      <c r="G96" s="13"/>
      <c r="L96" s="13"/>
    </row>
    <row r="97" spans="4:12" s="4" customFormat="1">
      <c r="D97" s="5"/>
      <c r="G97" s="13"/>
      <c r="L97" s="13"/>
    </row>
    <row r="98" spans="4:12" s="4" customFormat="1">
      <c r="D98" s="5"/>
      <c r="G98" s="13"/>
      <c r="L98" s="13"/>
    </row>
    <row r="99" spans="4:12" s="4" customFormat="1">
      <c r="D99" s="5"/>
      <c r="G99" s="13"/>
      <c r="L99" s="13"/>
    </row>
    <row r="100" spans="4:12" s="4" customFormat="1">
      <c r="D100" s="5"/>
      <c r="G100" s="13"/>
      <c r="L100" s="13"/>
    </row>
    <row r="101" spans="4:12" s="4" customFormat="1">
      <c r="D101" s="5"/>
      <c r="G101" s="13"/>
      <c r="L101" s="13"/>
    </row>
    <row r="102" spans="4:12" s="4" customFormat="1">
      <c r="D102" s="5"/>
      <c r="G102" s="13"/>
      <c r="L102" s="13"/>
    </row>
    <row r="103" spans="4:12" s="4" customFormat="1">
      <c r="D103" s="5"/>
      <c r="G103" s="13"/>
      <c r="L103" s="13"/>
    </row>
    <row r="104" spans="4:12" s="4" customFormat="1">
      <c r="D104" s="5"/>
      <c r="G104" s="13"/>
      <c r="L104" s="13"/>
    </row>
    <row r="105" spans="4:12" s="4" customFormat="1">
      <c r="D105" s="5"/>
      <c r="G105" s="13"/>
      <c r="L105" s="13"/>
    </row>
    <row r="106" spans="4:12" s="4" customFormat="1">
      <c r="D106" s="5"/>
      <c r="G106" s="13"/>
      <c r="L106" s="13"/>
    </row>
    <row r="107" spans="4:12" s="4" customFormat="1">
      <c r="D107" s="5"/>
      <c r="G107" s="13"/>
      <c r="L107" s="13"/>
    </row>
    <row r="108" spans="4:12" s="4" customFormat="1">
      <c r="D108" s="5"/>
      <c r="G108" s="13"/>
      <c r="L108" s="13"/>
    </row>
    <row r="109" spans="4:12" s="4" customFormat="1">
      <c r="D109" s="5"/>
      <c r="G109" s="13"/>
      <c r="L109" s="13"/>
    </row>
    <row r="110" spans="4:12" s="4" customFormat="1">
      <c r="D110" s="5"/>
      <c r="G110" s="13"/>
      <c r="L110" s="13"/>
    </row>
    <row r="111" spans="4:12" s="4" customFormat="1">
      <c r="D111" s="5"/>
      <c r="G111" s="13"/>
      <c r="L111" s="13"/>
    </row>
    <row r="112" spans="4:12" s="4" customFormat="1">
      <c r="D112" s="5"/>
      <c r="G112" s="13"/>
      <c r="L112" s="13"/>
    </row>
    <row r="113" spans="4:12" s="4" customFormat="1">
      <c r="D113" s="5"/>
      <c r="G113" s="13"/>
      <c r="L113" s="13"/>
    </row>
    <row r="114" spans="4:12" s="4" customFormat="1">
      <c r="D114" s="5"/>
      <c r="G114" s="13"/>
      <c r="L114" s="13"/>
    </row>
    <row r="115" spans="4:12" s="4" customFormat="1">
      <c r="D115" s="5"/>
      <c r="G115" s="13"/>
      <c r="L115" s="13"/>
    </row>
    <row r="116" spans="4:12" s="4" customFormat="1">
      <c r="D116" s="5"/>
      <c r="G116" s="13"/>
      <c r="L116" s="13"/>
    </row>
    <row r="117" spans="4:12" s="4" customFormat="1">
      <c r="D117" s="5"/>
      <c r="G117" s="13"/>
      <c r="L117" s="13"/>
    </row>
    <row r="118" spans="4:12" s="4" customFormat="1">
      <c r="D118" s="5"/>
      <c r="G118" s="13"/>
      <c r="L118" s="13"/>
    </row>
    <row r="119" spans="4:12" s="4" customFormat="1">
      <c r="D119" s="5"/>
      <c r="G119" s="13"/>
      <c r="L119" s="13"/>
    </row>
    <row r="120" spans="4:12" s="4" customFormat="1">
      <c r="D120" s="5"/>
      <c r="G120" s="13"/>
      <c r="L120" s="13"/>
    </row>
    <row r="121" spans="4:12" s="4" customFormat="1">
      <c r="D121" s="5"/>
      <c r="G121" s="13"/>
      <c r="L121" s="13"/>
    </row>
    <row r="122" spans="4:12" s="4" customFormat="1">
      <c r="D122" s="5"/>
      <c r="G122" s="13"/>
      <c r="L122" s="13"/>
    </row>
    <row r="123" spans="4:12" s="4" customFormat="1">
      <c r="D123" s="5"/>
      <c r="G123" s="13"/>
      <c r="L123" s="13"/>
    </row>
    <row r="124" spans="4:12" s="4" customFormat="1">
      <c r="D124" s="5"/>
      <c r="G124" s="13"/>
      <c r="L124" s="13"/>
    </row>
    <row r="125" spans="4:12" s="4" customFormat="1">
      <c r="D125" s="5"/>
      <c r="G125" s="13"/>
      <c r="L125" s="13"/>
    </row>
    <row r="126" spans="4:12" s="4" customFormat="1">
      <c r="D126" s="5"/>
      <c r="G126" s="13"/>
      <c r="L126" s="13"/>
    </row>
    <row r="127" spans="4:12" s="4" customFormat="1">
      <c r="D127" s="5"/>
      <c r="G127" s="13"/>
      <c r="L127" s="13"/>
    </row>
    <row r="128" spans="4:12" s="4" customFormat="1">
      <c r="D128" s="5"/>
      <c r="G128" s="13"/>
      <c r="L128" s="13"/>
    </row>
    <row r="129" spans="4:12" s="4" customFormat="1">
      <c r="D129" s="5"/>
      <c r="G129" s="13"/>
      <c r="L129" s="13"/>
    </row>
    <row r="130" spans="4:12" s="4" customFormat="1">
      <c r="D130" s="5"/>
      <c r="G130" s="13"/>
      <c r="L130" s="13"/>
    </row>
    <row r="131" spans="4:12" s="4" customFormat="1">
      <c r="D131" s="5"/>
      <c r="G131" s="13"/>
      <c r="L131" s="13"/>
    </row>
    <row r="132" spans="4:12" s="4" customFormat="1">
      <c r="D132" s="5"/>
      <c r="G132" s="13"/>
      <c r="L132" s="13"/>
    </row>
    <row r="133" spans="4:12" s="4" customFormat="1">
      <c r="D133" s="5"/>
      <c r="G133" s="13"/>
      <c r="L133" s="13"/>
    </row>
    <row r="134" spans="4:12" s="4" customFormat="1">
      <c r="D134" s="5"/>
      <c r="G134" s="13"/>
      <c r="L134" s="13"/>
    </row>
    <row r="135" spans="4:12" s="4" customFormat="1">
      <c r="D135" s="5"/>
      <c r="G135" s="13"/>
      <c r="L135" s="13"/>
    </row>
    <row r="136" spans="4:12" s="4" customFormat="1">
      <c r="D136" s="5"/>
      <c r="G136" s="13"/>
      <c r="L136" s="13"/>
    </row>
    <row r="137" spans="4:12" s="4" customFormat="1">
      <c r="D137" s="5"/>
      <c r="G137" s="13"/>
      <c r="L137" s="13"/>
    </row>
    <row r="138" spans="4:12" s="4" customFormat="1">
      <c r="D138" s="5"/>
      <c r="G138" s="13"/>
      <c r="L138" s="13"/>
    </row>
    <row r="139" spans="4:12" s="4" customFormat="1">
      <c r="D139" s="5"/>
      <c r="G139" s="13"/>
      <c r="L139" s="13"/>
    </row>
    <row r="140" spans="4:12" s="4" customFormat="1">
      <c r="D140" s="5"/>
      <c r="G140" s="13"/>
      <c r="L140" s="13"/>
    </row>
    <row r="141" spans="4:12" s="4" customFormat="1">
      <c r="D141" s="5"/>
      <c r="G141" s="13"/>
      <c r="L141" s="13"/>
    </row>
    <row r="142" spans="4:12" s="4" customFormat="1">
      <c r="D142" s="5"/>
      <c r="G142" s="13"/>
      <c r="L142" s="13"/>
    </row>
    <row r="143" spans="4:12" s="4" customFormat="1">
      <c r="D143" s="5"/>
      <c r="G143" s="13"/>
      <c r="L143" s="13"/>
    </row>
    <row r="144" spans="4:12" s="4" customFormat="1">
      <c r="D144" s="5"/>
      <c r="G144" s="13"/>
      <c r="L144" s="13"/>
    </row>
    <row r="145" spans="4:12" s="4" customFormat="1">
      <c r="D145" s="5"/>
      <c r="G145" s="13"/>
      <c r="L145" s="13"/>
    </row>
    <row r="146" spans="4:12" s="4" customFormat="1">
      <c r="D146" s="5"/>
      <c r="G146" s="13"/>
      <c r="L146" s="13"/>
    </row>
    <row r="147" spans="4:12" s="4" customFormat="1">
      <c r="D147" s="5"/>
      <c r="G147" s="13"/>
      <c r="L147" s="13"/>
    </row>
    <row r="148" spans="4:12" s="4" customFormat="1">
      <c r="D148" s="5"/>
      <c r="G148" s="13"/>
      <c r="L148" s="13"/>
    </row>
    <row r="149" spans="4:12" s="4" customFormat="1">
      <c r="D149" s="5"/>
      <c r="G149" s="13"/>
      <c r="L149" s="13"/>
    </row>
    <row r="150" spans="4:12" s="4" customFormat="1">
      <c r="D150" s="5"/>
      <c r="G150" s="13"/>
      <c r="L150" s="13"/>
    </row>
    <row r="151" spans="4:12" s="4" customFormat="1">
      <c r="D151" s="5"/>
      <c r="G151" s="13"/>
      <c r="L151" s="13"/>
    </row>
    <row r="152" spans="4:12" s="4" customFormat="1">
      <c r="D152" s="5"/>
      <c r="G152" s="13"/>
      <c r="L152" s="13"/>
    </row>
    <row r="153" spans="4:12" s="4" customFormat="1">
      <c r="D153" s="5"/>
      <c r="G153" s="13"/>
      <c r="L153" s="13"/>
    </row>
    <row r="154" spans="4:12" s="4" customFormat="1">
      <c r="D154" s="5"/>
      <c r="G154" s="13"/>
      <c r="L154" s="13"/>
    </row>
    <row r="155" spans="4:12" s="4" customFormat="1">
      <c r="D155" s="5"/>
      <c r="G155" s="13"/>
      <c r="L155" s="13"/>
    </row>
    <row r="156" spans="4:12" s="4" customFormat="1">
      <c r="D156" s="5"/>
      <c r="G156" s="13"/>
      <c r="L156" s="13"/>
    </row>
    <row r="157" spans="4:12" s="4" customFormat="1">
      <c r="D157" s="5"/>
      <c r="G157" s="13"/>
      <c r="L157" s="13"/>
    </row>
    <row r="158" spans="4:12" s="4" customFormat="1">
      <c r="D158" s="5"/>
      <c r="G158" s="13"/>
      <c r="L158" s="13"/>
    </row>
    <row r="159" spans="4:12" s="4" customFormat="1">
      <c r="D159" s="5"/>
      <c r="G159" s="13"/>
      <c r="L159" s="13"/>
    </row>
    <row r="160" spans="4:12" s="4" customFormat="1">
      <c r="D160" s="5"/>
      <c r="G160" s="13"/>
      <c r="L160" s="13"/>
    </row>
    <row r="161" spans="4:12" s="4" customFormat="1">
      <c r="D161" s="5"/>
      <c r="G161" s="13"/>
      <c r="L161" s="13"/>
    </row>
    <row r="162" spans="4:12" s="4" customFormat="1">
      <c r="D162" s="5"/>
      <c r="G162" s="13"/>
      <c r="L162" s="13"/>
    </row>
    <row r="163" spans="4:12" s="4" customFormat="1">
      <c r="D163" s="5"/>
      <c r="G163" s="13"/>
      <c r="L163" s="13"/>
    </row>
    <row r="164" spans="4:12" s="4" customFormat="1">
      <c r="D164" s="5"/>
      <c r="G164" s="13"/>
      <c r="L164" s="13"/>
    </row>
    <row r="165" spans="4:12" s="4" customFormat="1">
      <c r="D165" s="5"/>
      <c r="G165" s="13"/>
      <c r="L165" s="13"/>
    </row>
    <row r="166" spans="4:12" s="4" customFormat="1">
      <c r="D166" s="5"/>
      <c r="G166" s="13"/>
      <c r="L166" s="13"/>
    </row>
    <row r="167" spans="4:12" s="4" customFormat="1">
      <c r="D167" s="5"/>
      <c r="G167" s="13"/>
      <c r="L167" s="13"/>
    </row>
    <row r="168" spans="4:12" s="4" customFormat="1">
      <c r="D168" s="5"/>
      <c r="G168" s="13"/>
      <c r="L168" s="13"/>
    </row>
    <row r="169" spans="4:12" s="4" customFormat="1">
      <c r="D169" s="5"/>
      <c r="G169" s="13"/>
      <c r="L169" s="13"/>
    </row>
    <row r="170" spans="4:12" s="4" customFormat="1">
      <c r="D170" s="5"/>
      <c r="G170" s="13"/>
      <c r="L170" s="13"/>
    </row>
    <row r="171" spans="4:12" s="4" customFormat="1">
      <c r="D171" s="5"/>
      <c r="G171" s="13"/>
      <c r="L171" s="13"/>
    </row>
    <row r="172" spans="4:12" s="4" customFormat="1">
      <c r="D172" s="5"/>
      <c r="G172" s="13"/>
      <c r="L172" s="13"/>
    </row>
    <row r="173" spans="4:12" s="4" customFormat="1">
      <c r="D173" s="5"/>
      <c r="G173" s="13"/>
      <c r="L173" s="13"/>
    </row>
    <row r="174" spans="4:12" s="4" customFormat="1">
      <c r="D174" s="5"/>
      <c r="G174" s="13"/>
      <c r="L174" s="13"/>
    </row>
    <row r="175" spans="4:12" s="4" customFormat="1">
      <c r="D175" s="5"/>
      <c r="G175" s="13"/>
      <c r="L175" s="13"/>
    </row>
    <row r="176" spans="4:12" s="4" customFormat="1">
      <c r="D176" s="5"/>
      <c r="G176" s="13"/>
      <c r="L176" s="13"/>
    </row>
    <row r="177" spans="4:12" s="4" customFormat="1">
      <c r="D177" s="5"/>
      <c r="G177" s="13"/>
      <c r="L177" s="13"/>
    </row>
    <row r="178" spans="4:12" s="4" customFormat="1">
      <c r="D178" s="5"/>
      <c r="G178" s="13"/>
      <c r="L178" s="13"/>
    </row>
    <row r="179" spans="4:12" s="4" customFormat="1">
      <c r="D179" s="5"/>
      <c r="G179" s="13"/>
      <c r="L179" s="13"/>
    </row>
    <row r="180" spans="4:12" s="4" customFormat="1">
      <c r="D180" s="5"/>
      <c r="G180" s="13"/>
      <c r="L180" s="13"/>
    </row>
    <row r="181" spans="4:12" s="4" customFormat="1">
      <c r="D181" s="5"/>
      <c r="G181" s="13"/>
      <c r="L181" s="13"/>
    </row>
    <row r="182" spans="4:12" s="4" customFormat="1">
      <c r="D182" s="5"/>
      <c r="G182" s="13"/>
      <c r="L182" s="13"/>
    </row>
    <row r="183" spans="4:12" s="4" customFormat="1">
      <c r="D183" s="5"/>
      <c r="G183" s="13"/>
      <c r="L183" s="13"/>
    </row>
    <row r="184" spans="4:12" s="4" customFormat="1">
      <c r="D184" s="5"/>
      <c r="G184" s="13"/>
      <c r="L184" s="13"/>
    </row>
    <row r="185" spans="4:12" s="4" customFormat="1">
      <c r="D185" s="5"/>
      <c r="G185" s="13"/>
      <c r="L185" s="13"/>
    </row>
    <row r="186" spans="4:12" s="4" customFormat="1">
      <c r="D186" s="5"/>
      <c r="G186" s="13"/>
      <c r="L186" s="13"/>
    </row>
    <row r="187" spans="4:12" s="4" customFormat="1">
      <c r="D187" s="5"/>
      <c r="G187" s="13"/>
      <c r="L187" s="13"/>
    </row>
    <row r="188" spans="4:12" s="4" customFormat="1">
      <c r="D188" s="5"/>
      <c r="G188" s="13"/>
      <c r="L188" s="13"/>
    </row>
    <row r="189" spans="4:12" s="4" customFormat="1">
      <c r="D189" s="5"/>
      <c r="G189" s="13"/>
      <c r="L189" s="13"/>
    </row>
    <row r="190" spans="4:12" s="4" customFormat="1">
      <c r="D190" s="5"/>
      <c r="G190" s="13"/>
      <c r="L190" s="13"/>
    </row>
    <row r="191" spans="4:12" s="4" customFormat="1">
      <c r="D191" s="5"/>
      <c r="G191" s="13"/>
      <c r="L191" s="13"/>
    </row>
    <row r="192" spans="4:12" s="4" customFormat="1">
      <c r="D192" s="5"/>
      <c r="G192" s="13"/>
      <c r="L192" s="13"/>
    </row>
    <row r="193" spans="4:12" s="4" customFormat="1">
      <c r="D193" s="5"/>
      <c r="G193" s="13"/>
      <c r="L193" s="13"/>
    </row>
    <row r="194" spans="4:12" s="4" customFormat="1">
      <c r="D194" s="5"/>
      <c r="G194" s="13"/>
      <c r="L194" s="13"/>
    </row>
    <row r="195" spans="4:12" s="4" customFormat="1">
      <c r="D195" s="5"/>
      <c r="G195" s="13"/>
      <c r="L195" s="13"/>
    </row>
    <row r="196" spans="4:12" s="4" customFormat="1">
      <c r="D196" s="5"/>
      <c r="G196" s="13"/>
      <c r="L196" s="13"/>
    </row>
    <row r="197" spans="4:12" s="4" customFormat="1">
      <c r="D197" s="5"/>
      <c r="G197" s="13"/>
      <c r="L197" s="13"/>
    </row>
    <row r="198" spans="4:12" s="4" customFormat="1">
      <c r="D198" s="5"/>
      <c r="G198" s="13"/>
      <c r="L198" s="13"/>
    </row>
    <row r="199" spans="4:12" s="4" customFormat="1">
      <c r="D199" s="5"/>
      <c r="G199" s="13"/>
      <c r="L199" s="13"/>
    </row>
    <row r="200" spans="4:12" s="4" customFormat="1">
      <c r="D200" s="5"/>
      <c r="G200" s="13"/>
      <c r="L200" s="13"/>
    </row>
    <row r="201" spans="4:12" s="4" customFormat="1">
      <c r="D201" s="5"/>
      <c r="G201" s="13"/>
      <c r="L201" s="13"/>
    </row>
    <row r="202" spans="4:12" s="4" customFormat="1">
      <c r="D202" s="5"/>
      <c r="G202" s="13"/>
      <c r="L202" s="13"/>
    </row>
    <row r="203" spans="4:12" s="4" customFormat="1">
      <c r="D203" s="5"/>
      <c r="G203" s="13"/>
      <c r="L203" s="13"/>
    </row>
    <row r="204" spans="4:12" s="4" customFormat="1">
      <c r="D204" s="5"/>
      <c r="G204" s="13"/>
      <c r="L204" s="13"/>
    </row>
    <row r="205" spans="4:12" s="4" customFormat="1">
      <c r="D205" s="5"/>
      <c r="G205" s="13"/>
      <c r="L205" s="13"/>
    </row>
    <row r="206" spans="4:12" s="4" customFormat="1">
      <c r="D206" s="5"/>
      <c r="G206" s="13"/>
      <c r="L206" s="13"/>
    </row>
    <row r="207" spans="4:12" s="4" customFormat="1">
      <c r="D207" s="5"/>
      <c r="G207" s="13"/>
      <c r="L207" s="13"/>
    </row>
    <row r="208" spans="4:12" s="4" customFormat="1">
      <c r="D208" s="5"/>
      <c r="G208" s="13"/>
      <c r="L208" s="13"/>
    </row>
    <row r="209" spans="4:12" s="4" customFormat="1">
      <c r="D209" s="5"/>
      <c r="G209" s="13"/>
      <c r="L209" s="13"/>
    </row>
    <row r="210" spans="4:12" s="4" customFormat="1">
      <c r="D210" s="5"/>
      <c r="G210" s="13"/>
      <c r="L210" s="13"/>
    </row>
    <row r="211" spans="4:12" s="4" customFormat="1">
      <c r="D211" s="5"/>
      <c r="G211" s="13"/>
      <c r="L211" s="13"/>
    </row>
    <row r="212" spans="4:12" s="4" customFormat="1">
      <c r="D212" s="5"/>
      <c r="G212" s="13"/>
      <c r="L212" s="13"/>
    </row>
    <row r="213" spans="4:12" s="4" customFormat="1">
      <c r="D213" s="5"/>
      <c r="G213" s="13"/>
      <c r="L213" s="13"/>
    </row>
    <row r="214" spans="4:12" s="4" customFormat="1">
      <c r="D214" s="5"/>
      <c r="G214" s="13"/>
      <c r="L214" s="13"/>
    </row>
    <row r="215" spans="4:12" s="4" customFormat="1">
      <c r="D215" s="5"/>
      <c r="G215" s="13"/>
      <c r="L215" s="13"/>
    </row>
    <row r="216" spans="4:12" s="4" customFormat="1">
      <c r="D216" s="5"/>
      <c r="G216" s="13"/>
      <c r="L216" s="13"/>
    </row>
    <row r="217" spans="4:12" s="4" customFormat="1">
      <c r="D217" s="5"/>
      <c r="G217" s="13"/>
      <c r="L217" s="13"/>
    </row>
    <row r="218" spans="4:12" s="4" customFormat="1">
      <c r="D218" s="5"/>
      <c r="G218" s="13"/>
      <c r="L218" s="13"/>
    </row>
    <row r="219" spans="4:12" s="4" customFormat="1">
      <c r="D219" s="5"/>
      <c r="G219" s="13"/>
      <c r="L219" s="13"/>
    </row>
    <row r="220" spans="4:12" s="4" customFormat="1">
      <c r="D220" s="5"/>
      <c r="G220" s="13"/>
      <c r="L220" s="13"/>
    </row>
    <row r="221" spans="4:12" s="4" customFormat="1">
      <c r="D221" s="5"/>
      <c r="G221" s="13"/>
      <c r="L221" s="13"/>
    </row>
    <row r="222" spans="4:12" s="4" customFormat="1">
      <c r="D222" s="5"/>
      <c r="G222" s="13"/>
      <c r="L222" s="13"/>
    </row>
    <row r="223" spans="4:12" s="4" customFormat="1">
      <c r="D223" s="5"/>
      <c r="G223" s="13"/>
      <c r="L223" s="13"/>
    </row>
    <row r="224" spans="4:12" s="4" customFormat="1">
      <c r="D224" s="5"/>
      <c r="G224" s="13"/>
      <c r="L224" s="13"/>
    </row>
    <row r="225" spans="4:12" s="4" customFormat="1">
      <c r="D225" s="5"/>
      <c r="G225" s="13"/>
      <c r="L225" s="13"/>
    </row>
    <row r="226" spans="4:12" s="4" customFormat="1">
      <c r="D226" s="5"/>
      <c r="G226" s="13"/>
      <c r="L226" s="13"/>
    </row>
    <row r="227" spans="4:12" s="4" customFormat="1">
      <c r="D227" s="5"/>
      <c r="G227" s="13"/>
      <c r="L227" s="13"/>
    </row>
    <row r="228" spans="4:12" s="4" customFormat="1">
      <c r="D228" s="5"/>
      <c r="G228" s="13"/>
      <c r="L228" s="13"/>
    </row>
    <row r="229" spans="4:12" s="4" customFormat="1">
      <c r="D229" s="5"/>
      <c r="G229" s="13"/>
      <c r="L229" s="13"/>
    </row>
    <row r="230" spans="4:12" s="4" customFormat="1">
      <c r="D230" s="5"/>
      <c r="G230" s="13"/>
      <c r="L230" s="13"/>
    </row>
    <row r="231" spans="4:12" s="4" customFormat="1">
      <c r="D231" s="5"/>
      <c r="G231" s="13"/>
      <c r="L231" s="13"/>
    </row>
    <row r="232" spans="4:12" s="4" customFormat="1">
      <c r="D232" s="5"/>
      <c r="G232" s="13"/>
      <c r="L232" s="13"/>
    </row>
    <row r="233" spans="4:12" s="4" customFormat="1">
      <c r="D233" s="5"/>
      <c r="G233" s="13"/>
      <c r="L233" s="13"/>
    </row>
    <row r="234" spans="4:12" s="4" customFormat="1">
      <c r="D234" s="5"/>
      <c r="G234" s="13"/>
      <c r="L234" s="13"/>
    </row>
    <row r="235" spans="4:12" s="4" customFormat="1">
      <c r="D235" s="5"/>
      <c r="G235" s="13"/>
      <c r="L235" s="13"/>
    </row>
    <row r="236" spans="4:12" s="4" customFormat="1">
      <c r="D236" s="5"/>
      <c r="G236" s="13"/>
      <c r="L236" s="13"/>
    </row>
    <row r="237" spans="4:12" s="4" customFormat="1">
      <c r="D237" s="5"/>
      <c r="G237" s="13"/>
      <c r="L237" s="13"/>
    </row>
    <row r="238" spans="4:12" s="4" customFormat="1">
      <c r="D238" s="5"/>
      <c r="G238" s="13"/>
      <c r="L238" s="13"/>
    </row>
    <row r="239" spans="4:12" s="4" customFormat="1">
      <c r="D239" s="5"/>
      <c r="G239" s="13"/>
      <c r="L239" s="13"/>
    </row>
    <row r="240" spans="4:12" s="4" customFormat="1">
      <c r="D240" s="5"/>
      <c r="G240" s="13"/>
      <c r="L240" s="13"/>
    </row>
    <row r="241" spans="4:12" s="4" customFormat="1">
      <c r="D241" s="5"/>
      <c r="G241" s="13"/>
      <c r="L241" s="13"/>
    </row>
    <row r="242" spans="4:12" s="4" customFormat="1">
      <c r="D242" s="5"/>
      <c r="G242" s="13"/>
      <c r="L242" s="13"/>
    </row>
    <row r="243" spans="4:12" s="4" customFormat="1">
      <c r="D243" s="5"/>
      <c r="G243" s="13"/>
      <c r="L243" s="13"/>
    </row>
    <row r="244" spans="4:12" s="4" customFormat="1">
      <c r="D244" s="5"/>
      <c r="G244" s="13"/>
      <c r="L244" s="13"/>
    </row>
    <row r="245" spans="4:12" s="4" customFormat="1">
      <c r="D245" s="5"/>
      <c r="G245" s="13"/>
      <c r="L245" s="13"/>
    </row>
    <row r="246" spans="4:12" s="4" customFormat="1">
      <c r="D246" s="5"/>
      <c r="G246" s="13"/>
      <c r="L246" s="13"/>
    </row>
    <row r="247" spans="4:12" s="4" customFormat="1">
      <c r="D247" s="5"/>
      <c r="G247" s="13"/>
      <c r="L247" s="13"/>
    </row>
    <row r="248" spans="4:12" s="4" customFormat="1">
      <c r="D248" s="5"/>
      <c r="G248" s="13"/>
      <c r="L248" s="13"/>
    </row>
    <row r="249" spans="4:12" s="4" customFormat="1">
      <c r="D249" s="5"/>
      <c r="G249" s="13"/>
      <c r="L249" s="13"/>
    </row>
    <row r="250" spans="4:12" s="4" customFormat="1">
      <c r="D250" s="5"/>
      <c r="G250" s="13"/>
      <c r="L250" s="13"/>
    </row>
    <row r="251" spans="4:12" s="4" customFormat="1">
      <c r="D251" s="5"/>
      <c r="G251" s="13"/>
      <c r="L251" s="13"/>
    </row>
    <row r="252" spans="4:12" s="4" customFormat="1">
      <c r="D252" s="5"/>
      <c r="G252" s="13"/>
      <c r="L252" s="13"/>
    </row>
    <row r="253" spans="4:12" s="4" customFormat="1">
      <c r="D253" s="5"/>
      <c r="G253" s="13"/>
      <c r="L253" s="13"/>
    </row>
    <row r="254" spans="4:12" s="4" customFormat="1">
      <c r="D254" s="5"/>
      <c r="G254" s="13"/>
      <c r="L254" s="13"/>
    </row>
    <row r="255" spans="4:12" s="4" customFormat="1">
      <c r="D255" s="5"/>
      <c r="G255" s="13"/>
      <c r="L255" s="13"/>
    </row>
    <row r="256" spans="4:12" s="4" customFormat="1">
      <c r="D256" s="5"/>
      <c r="G256" s="13"/>
      <c r="L256" s="13"/>
    </row>
    <row r="257" spans="4:12" s="4" customFormat="1">
      <c r="D257" s="5"/>
      <c r="G257" s="13"/>
      <c r="L257" s="13"/>
    </row>
    <row r="258" spans="4:12" s="4" customFormat="1">
      <c r="D258" s="5"/>
      <c r="G258" s="13"/>
      <c r="L258" s="13"/>
    </row>
    <row r="259" spans="4:12" s="4" customFormat="1">
      <c r="D259" s="5"/>
      <c r="G259" s="13"/>
      <c r="L259" s="13"/>
    </row>
    <row r="260" spans="4:12" s="4" customFormat="1">
      <c r="D260" s="5"/>
      <c r="G260" s="13"/>
      <c r="L260" s="13"/>
    </row>
    <row r="261" spans="4:12" s="4" customFormat="1">
      <c r="D261" s="5"/>
      <c r="G261" s="13"/>
      <c r="L261" s="13"/>
    </row>
    <row r="262" spans="4:12" s="4" customFormat="1">
      <c r="D262" s="5"/>
      <c r="G262" s="13"/>
      <c r="L262" s="13"/>
    </row>
    <row r="263" spans="4:12" s="4" customFormat="1">
      <c r="D263" s="5"/>
      <c r="G263" s="13"/>
      <c r="L263" s="13"/>
    </row>
    <row r="264" spans="4:12" s="4" customFormat="1">
      <c r="D264" s="5"/>
      <c r="G264" s="13"/>
      <c r="L264" s="13"/>
    </row>
    <row r="265" spans="4:12" s="4" customFormat="1">
      <c r="D265" s="5"/>
      <c r="G265" s="13"/>
      <c r="L265" s="13"/>
    </row>
    <row r="266" spans="4:12" s="4" customFormat="1">
      <c r="D266" s="5"/>
      <c r="G266" s="13"/>
      <c r="L266" s="13"/>
    </row>
    <row r="267" spans="4:12" s="4" customFormat="1">
      <c r="D267" s="5"/>
      <c r="G267" s="13"/>
      <c r="L267" s="13"/>
    </row>
    <row r="268" spans="4:12" s="4" customFormat="1">
      <c r="D268" s="5"/>
      <c r="G268" s="13"/>
      <c r="L268" s="13"/>
    </row>
    <row r="269" spans="4:12" s="4" customFormat="1">
      <c r="D269" s="5"/>
      <c r="G269" s="13"/>
      <c r="L269" s="13"/>
    </row>
    <row r="270" spans="4:12" s="4" customFormat="1">
      <c r="D270" s="5"/>
      <c r="G270" s="13"/>
      <c r="L270" s="13"/>
    </row>
    <row r="271" spans="4:12" s="4" customFormat="1">
      <c r="D271" s="5"/>
      <c r="G271" s="13"/>
      <c r="L271" s="13"/>
    </row>
    <row r="272" spans="4:12" s="4" customFormat="1">
      <c r="D272" s="5"/>
      <c r="G272" s="13"/>
      <c r="L272" s="13"/>
    </row>
    <row r="273" spans="4:12" s="4" customFormat="1">
      <c r="D273" s="5"/>
      <c r="G273" s="13"/>
      <c r="L273" s="13"/>
    </row>
    <row r="274" spans="4:12" s="4" customFormat="1">
      <c r="D274" s="5"/>
      <c r="G274" s="13"/>
      <c r="L274" s="13"/>
    </row>
    <row r="275" spans="4:12" s="4" customFormat="1">
      <c r="D275" s="5"/>
      <c r="G275" s="13"/>
      <c r="L275" s="13"/>
    </row>
    <row r="276" spans="4:12" s="4" customFormat="1">
      <c r="D276" s="5"/>
      <c r="G276" s="13"/>
      <c r="L276" s="13"/>
    </row>
    <row r="277" spans="4:12" s="4" customFormat="1">
      <c r="D277" s="5"/>
      <c r="G277" s="13"/>
      <c r="L277" s="13"/>
    </row>
    <row r="278" spans="4:12" s="4" customFormat="1">
      <c r="D278" s="5"/>
      <c r="G278" s="13"/>
      <c r="L278" s="13"/>
    </row>
    <row r="279" spans="4:12" s="4" customFormat="1">
      <c r="D279" s="5"/>
      <c r="G279" s="13"/>
      <c r="L279" s="13"/>
    </row>
    <row r="280" spans="4:12" s="4" customFormat="1">
      <c r="D280" s="5"/>
      <c r="G280" s="13"/>
      <c r="L280" s="13"/>
    </row>
    <row r="281" spans="4:12" s="4" customFormat="1">
      <c r="D281" s="5"/>
      <c r="G281" s="13"/>
      <c r="L281" s="13"/>
    </row>
    <row r="282" spans="4:12" s="4" customFormat="1">
      <c r="D282" s="5"/>
      <c r="G282" s="13"/>
      <c r="L282" s="13"/>
    </row>
    <row r="283" spans="4:12" s="4" customFormat="1">
      <c r="D283" s="5"/>
      <c r="G283" s="13"/>
      <c r="L283" s="13"/>
    </row>
    <row r="284" spans="4:12" s="4" customFormat="1">
      <c r="D284" s="5"/>
      <c r="G284" s="13"/>
      <c r="L284" s="13"/>
    </row>
    <row r="285" spans="4:12" s="4" customFormat="1">
      <c r="D285" s="5"/>
      <c r="G285" s="13"/>
      <c r="L285" s="13"/>
    </row>
    <row r="286" spans="4:12" s="4" customFormat="1">
      <c r="D286" s="5"/>
      <c r="G286" s="13"/>
      <c r="L286" s="13"/>
    </row>
    <row r="287" spans="4:12" s="4" customFormat="1">
      <c r="D287" s="5"/>
      <c r="G287" s="13"/>
      <c r="L287" s="13"/>
    </row>
    <row r="288" spans="4:12" s="4" customFormat="1">
      <c r="D288" s="5"/>
      <c r="G288" s="13"/>
      <c r="L288" s="13"/>
    </row>
    <row r="289" spans="4:12" s="4" customFormat="1">
      <c r="D289" s="5"/>
      <c r="G289" s="13"/>
      <c r="L289" s="13"/>
    </row>
    <row r="290" spans="4:12" s="4" customFormat="1">
      <c r="D290" s="5"/>
      <c r="G290" s="13"/>
      <c r="L290" s="13"/>
    </row>
    <row r="291" spans="4:12" s="4" customFormat="1">
      <c r="D291" s="5"/>
      <c r="G291" s="13"/>
      <c r="L291" s="13"/>
    </row>
    <row r="292" spans="4:12" s="4" customFormat="1">
      <c r="D292" s="5"/>
      <c r="G292" s="13"/>
      <c r="L292" s="13"/>
    </row>
    <row r="293" spans="4:12" s="4" customFormat="1">
      <c r="D293" s="5"/>
      <c r="G293" s="13"/>
      <c r="L293" s="13"/>
    </row>
    <row r="294" spans="4:12" s="4" customFormat="1">
      <c r="D294" s="5"/>
      <c r="G294" s="13"/>
      <c r="L294" s="13"/>
    </row>
    <row r="295" spans="4:12" s="4" customFormat="1">
      <c r="D295" s="5"/>
      <c r="G295" s="13"/>
      <c r="L295" s="13"/>
    </row>
    <row r="296" spans="4:12" s="4" customFormat="1">
      <c r="D296" s="5"/>
      <c r="G296" s="13"/>
      <c r="L296" s="13"/>
    </row>
    <row r="297" spans="4:12" s="4" customFormat="1">
      <c r="D297" s="5"/>
      <c r="G297" s="13"/>
      <c r="L297" s="13"/>
    </row>
    <row r="298" spans="4:12" s="4" customFormat="1">
      <c r="D298" s="5"/>
      <c r="G298" s="13"/>
      <c r="L298" s="13"/>
    </row>
    <row r="299" spans="4:12" s="4" customFormat="1">
      <c r="D299" s="5"/>
      <c r="G299" s="13"/>
      <c r="L299" s="13"/>
    </row>
    <row r="300" spans="4:12" s="4" customFormat="1">
      <c r="D300" s="5"/>
      <c r="G300" s="13"/>
      <c r="L300" s="13"/>
    </row>
    <row r="301" spans="4:12" s="4" customFormat="1">
      <c r="D301" s="5"/>
      <c r="G301" s="13"/>
      <c r="L301" s="13"/>
    </row>
    <row r="302" spans="4:12" s="4" customFormat="1">
      <c r="D302" s="5"/>
      <c r="G302" s="13"/>
      <c r="L302" s="13"/>
    </row>
    <row r="303" spans="4:12" s="4" customFormat="1">
      <c r="D303" s="5"/>
      <c r="G303" s="13"/>
      <c r="L303" s="13"/>
    </row>
    <row r="304" spans="4:12" s="4" customFormat="1">
      <c r="D304" s="5"/>
      <c r="G304" s="13"/>
      <c r="L304" s="13"/>
    </row>
    <row r="305" spans="4:12" s="4" customFormat="1">
      <c r="D305" s="5"/>
      <c r="G305" s="13"/>
      <c r="L305" s="13"/>
    </row>
    <row r="306" spans="4:12" s="4" customFormat="1">
      <c r="D306" s="5"/>
      <c r="G306" s="13"/>
      <c r="L306" s="13"/>
    </row>
    <row r="307" spans="4:12" s="4" customFormat="1">
      <c r="D307" s="5"/>
      <c r="G307" s="13"/>
      <c r="L307" s="13"/>
    </row>
    <row r="308" spans="4:12" s="4" customFormat="1">
      <c r="D308" s="5"/>
      <c r="G308" s="13"/>
      <c r="L308" s="13"/>
    </row>
    <row r="309" spans="4:12" s="4" customFormat="1">
      <c r="D309" s="5"/>
      <c r="G309" s="13"/>
      <c r="L309" s="13"/>
    </row>
    <row r="310" spans="4:12" s="4" customFormat="1">
      <c r="D310" s="5"/>
      <c r="G310" s="13"/>
      <c r="L310" s="13"/>
    </row>
    <row r="311" spans="4:12" s="4" customFormat="1">
      <c r="D311" s="5"/>
      <c r="G311" s="13"/>
      <c r="L311" s="13"/>
    </row>
    <row r="312" spans="4:12" s="4" customFormat="1">
      <c r="D312" s="5"/>
      <c r="G312" s="13"/>
      <c r="L312" s="13"/>
    </row>
    <row r="313" spans="4:12" s="4" customFormat="1">
      <c r="D313" s="5"/>
      <c r="G313" s="13"/>
      <c r="L313" s="13"/>
    </row>
    <row r="314" spans="4:12" s="4" customFormat="1">
      <c r="D314" s="5"/>
      <c r="G314" s="13"/>
      <c r="L314" s="13"/>
    </row>
    <row r="315" spans="4:12" s="4" customFormat="1">
      <c r="D315" s="5"/>
      <c r="G315" s="13"/>
      <c r="L315" s="13"/>
    </row>
    <row r="316" spans="4:12" s="4" customFormat="1">
      <c r="D316" s="5"/>
      <c r="G316" s="13"/>
      <c r="L316" s="13"/>
    </row>
    <row r="317" spans="4:12" s="4" customFormat="1">
      <c r="D317" s="5"/>
      <c r="G317" s="13"/>
      <c r="L317" s="13"/>
    </row>
    <row r="318" spans="4:12" s="4" customFormat="1">
      <c r="D318" s="5"/>
      <c r="G318" s="13"/>
      <c r="L318" s="13"/>
    </row>
    <row r="319" spans="4:12" s="4" customFormat="1">
      <c r="D319" s="5"/>
      <c r="G319" s="13"/>
      <c r="L319" s="13"/>
    </row>
    <row r="320" spans="4:12" s="4" customFormat="1">
      <c r="D320" s="5"/>
      <c r="G320" s="13"/>
      <c r="L320" s="13"/>
    </row>
    <row r="321" spans="4:12" s="4" customFormat="1">
      <c r="D321" s="5"/>
      <c r="G321" s="13"/>
      <c r="L321" s="13"/>
    </row>
    <row r="322" spans="4:12" s="4" customFormat="1">
      <c r="D322" s="5"/>
      <c r="G322" s="13"/>
      <c r="L322" s="13"/>
    </row>
    <row r="323" spans="4:12" s="4" customFormat="1">
      <c r="D323" s="5"/>
      <c r="G323" s="13"/>
      <c r="L323" s="13"/>
    </row>
    <row r="324" spans="4:12" s="4" customFormat="1">
      <c r="D324" s="5"/>
      <c r="G324" s="13"/>
      <c r="L324" s="13"/>
    </row>
    <row r="325" spans="4:12" s="4" customFormat="1">
      <c r="D325" s="5"/>
      <c r="G325" s="13"/>
      <c r="L325" s="13"/>
    </row>
    <row r="326" spans="4:12" s="4" customFormat="1">
      <c r="D326" s="5"/>
      <c r="G326" s="13"/>
      <c r="L326" s="13"/>
    </row>
    <row r="327" spans="4:12" s="4" customFormat="1">
      <c r="D327" s="5"/>
      <c r="G327" s="13"/>
      <c r="L327" s="13"/>
    </row>
    <row r="328" spans="4:12" s="4" customFormat="1">
      <c r="D328" s="5"/>
      <c r="G328" s="13"/>
      <c r="L328" s="13"/>
    </row>
    <row r="329" spans="4:12" s="4" customFormat="1">
      <c r="D329" s="5"/>
      <c r="G329" s="13"/>
      <c r="L329" s="13"/>
    </row>
    <row r="330" spans="4:12" s="4" customFormat="1">
      <c r="D330" s="5"/>
      <c r="G330" s="13"/>
      <c r="L330" s="13"/>
    </row>
    <row r="331" spans="4:12" s="4" customFormat="1">
      <c r="D331" s="5"/>
      <c r="G331" s="13"/>
      <c r="L331" s="13"/>
    </row>
    <row r="332" spans="4:12" s="4" customFormat="1">
      <c r="D332" s="5"/>
      <c r="G332" s="13"/>
      <c r="L332" s="13"/>
    </row>
    <row r="333" spans="4:12" s="4" customFormat="1">
      <c r="D333" s="5"/>
      <c r="G333" s="13"/>
      <c r="L333" s="13"/>
    </row>
    <row r="334" spans="4:12" s="4" customFormat="1">
      <c r="D334" s="5"/>
      <c r="G334" s="13"/>
      <c r="L334" s="13"/>
    </row>
    <row r="335" spans="4:12" s="4" customFormat="1">
      <c r="D335" s="5"/>
      <c r="G335" s="13"/>
      <c r="L335" s="13"/>
    </row>
    <row r="336" spans="4:12" s="4" customFormat="1">
      <c r="D336" s="5"/>
      <c r="G336" s="13"/>
      <c r="L336" s="13"/>
    </row>
    <row r="337" spans="4:12" s="4" customFormat="1">
      <c r="D337" s="5"/>
      <c r="G337" s="13"/>
      <c r="L337" s="13"/>
    </row>
    <row r="338" spans="4:12" s="4" customFormat="1">
      <c r="D338" s="5"/>
      <c r="G338" s="13"/>
      <c r="L338" s="13"/>
    </row>
    <row r="339" spans="4:12" s="4" customFormat="1">
      <c r="D339" s="5"/>
      <c r="G339" s="13"/>
      <c r="L339" s="13"/>
    </row>
    <row r="340" spans="4:12" s="4" customFormat="1">
      <c r="D340" s="5"/>
      <c r="G340" s="13"/>
      <c r="L340" s="13"/>
    </row>
    <row r="341" spans="4:12" s="4" customFormat="1">
      <c r="D341" s="5"/>
      <c r="G341" s="13"/>
      <c r="L341" s="13"/>
    </row>
    <row r="342" spans="4:12" s="4" customFormat="1">
      <c r="D342" s="5"/>
      <c r="G342" s="13"/>
      <c r="L342" s="13"/>
    </row>
    <row r="343" spans="4:12" s="4" customFormat="1">
      <c r="D343" s="5"/>
      <c r="G343" s="13"/>
      <c r="L343" s="13"/>
    </row>
    <row r="344" spans="4:12" s="4" customFormat="1">
      <c r="D344" s="5"/>
      <c r="G344" s="13"/>
      <c r="L344" s="13"/>
    </row>
    <row r="345" spans="4:12" s="4" customFormat="1">
      <c r="D345" s="5"/>
      <c r="G345" s="13"/>
      <c r="L345" s="13"/>
    </row>
    <row r="346" spans="4:12" s="4" customFormat="1">
      <c r="D346" s="5"/>
      <c r="G346" s="13"/>
      <c r="L346" s="13"/>
    </row>
    <row r="347" spans="4:12" s="4" customFormat="1">
      <c r="D347" s="5"/>
      <c r="G347" s="13"/>
      <c r="L347" s="13"/>
    </row>
    <row r="348" spans="4:12" s="4" customFormat="1">
      <c r="D348" s="5"/>
      <c r="G348" s="13"/>
      <c r="L348" s="13"/>
    </row>
    <row r="349" spans="4:12" s="4" customFormat="1">
      <c r="D349" s="5"/>
      <c r="G349" s="13"/>
      <c r="L349" s="13"/>
    </row>
    <row r="350" spans="4:12" s="4" customFormat="1">
      <c r="D350" s="5"/>
      <c r="G350" s="13"/>
      <c r="L350" s="13"/>
    </row>
    <row r="351" spans="4:12" s="4" customFormat="1">
      <c r="D351" s="5"/>
      <c r="G351" s="13"/>
      <c r="L351" s="13"/>
    </row>
    <row r="352" spans="4:12" s="4" customFormat="1">
      <c r="D352" s="5"/>
      <c r="G352" s="13"/>
      <c r="L352" s="13"/>
    </row>
    <row r="353" spans="4:12" s="4" customFormat="1">
      <c r="D353" s="5"/>
      <c r="G353" s="13"/>
      <c r="L353" s="13"/>
    </row>
    <row r="354" spans="4:12" s="4" customFormat="1">
      <c r="D354" s="5"/>
      <c r="G354" s="13"/>
      <c r="L354" s="13"/>
    </row>
    <row r="355" spans="4:12" s="4" customFormat="1">
      <c r="D355" s="5"/>
      <c r="G355" s="13"/>
      <c r="L355" s="13"/>
    </row>
    <row r="356" spans="4:12" s="4" customFormat="1">
      <c r="D356" s="5"/>
      <c r="G356" s="13"/>
      <c r="L356" s="13"/>
    </row>
  </sheetData>
  <protectedRanges>
    <protectedRange sqref="E5 M6:M7" name="Range1"/>
    <protectedRange sqref="L9:L15 D9:D15" name="Range2"/>
  </protectedRanges>
  <mergeCells count="3">
    <mergeCell ref="B9:B14"/>
    <mergeCell ref="B4:F4"/>
    <mergeCell ref="F7:F8"/>
  </mergeCells>
  <conditionalFormatting sqref="O9:R16 N13:N16">
    <cfRule type="cellIs" dxfId="10" operator="lessThan" priority="16">
      <formula>1</formula>
    </cfRule>
  </conditionalFormatting>
  <conditionalFormatting sqref="F9">
    <cfRule type="cellIs" dxfId="9" operator="notEqual" priority="7">
      <formula>$F$27</formula>
    </cfRule>
    <cfRule type="containsText" dxfId="8" text="MAN-HRS COST" operator="ContainsText" priority="14">
      <formula>NOT(ISERROR(SEARCH("MAN-HRS COST",F9)))</formula>
    </cfRule>
  </conditionalFormatting>
  <conditionalFormatting sqref="F9:F16 G16">
    <cfRule type="cellIs" dxfId="7" operator="lessThan" priority="12">
      <formula>1%</formula>
    </cfRule>
  </conditionalFormatting>
  <conditionalFormatting sqref="F9:F16 G16">
    <cfRule type="cellIs" dxfId="6" operator="lessThan" priority="11">
      <formula>1</formula>
    </cfRule>
  </conditionalFormatting>
  <conditionalFormatting sqref="F10">
    <cfRule type="cellIs" dxfId="5" operator="notEqual" priority="6">
      <formula>$F$31</formula>
    </cfRule>
  </conditionalFormatting>
  <conditionalFormatting sqref="F11">
    <cfRule type="cellIs" dxfId="4" operator="notEqual" priority="5">
      <formula>$F$36</formula>
    </cfRule>
  </conditionalFormatting>
  <conditionalFormatting sqref="F12">
    <cfRule type="cellIs" dxfId="3" operator="notEqual" priority="4">
      <formula>$F$46</formula>
    </cfRule>
  </conditionalFormatting>
  <conditionalFormatting sqref="F13">
    <cfRule type="cellIs" dxfId="2" operator="notEqual" priority="3">
      <formula>$G$46</formula>
    </cfRule>
  </conditionalFormatting>
  <conditionalFormatting sqref="F14">
    <cfRule type="cellIs" dxfId="1" operator="notEqual" priority="2">
      <formula>$F$58</formula>
    </cfRule>
  </conditionalFormatting>
  <conditionalFormatting sqref="F15">
    <cfRule type="cellIs" dxfId="0" operator="notEqual" priority="1">
      <formula>$F$64</formula>
    </cfRule>
  </conditionalFormatting>
  <printOptions horizontalCentered="1" verticalCentered="1"/>
  <pageMargins left="0.75" right="0.25" top="0.5" bottom="0.5" header="0.25" footer="0.25"/>
  <pageSetup paperSize="9" scale="65" orientation="portrait" horizontalDpi="300" verticalDpi="300" r:id="rId1"/>
  <headerFooter>
    <oddFooter>&amp;RPage &amp;P of &amp;NDate printed: &amp;D</oddFooter>
  </headerFooter>
  <customProperties>
    <customPr name="EpmWorksheetKeyString_GUID" r:id="rId10"/>
  </customProperties>
  <drawing r:id="rId3"/>
  <extLst xmlns="http://schemas.openxmlformats.org/spreadsheetml/2006/main">
    <ext xmlns:x14="http://schemas.microsoft.com/office/spreadsheetml/2009/9/main" uri="{CCE6A557-97BC-4b89-ADB6-D9C93CAAB3DF}">
      <x14:dataValidations xmlns:xm="http://schemas.microsoft.com/office/excel/2006/main" disablePrompts="1" count="1">
        <x14:dataValidation xmlns:xr="http://schemas.microsoft.com/office/spreadsheetml/2014/revision" type="list" allowBlank="1" showInputMessage="1" showErrorMessage="1" xr:uid="{00000000-0002-0000-0900-000000000000}">
          <x14:formula1>
            <xm:f>#REF!</xm:f>
          </x14:formula1>
          <xm:sqref>I19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>
  <element uid="fc6b8280-ed85-41e2-bcb5-17f2674e7dc3" value=""/>
</sisl>
</file>

<file path=customXml/item2.xml><?xml version="1.0" encoding="utf-8"?>
<?mso-contentType ?>
<SharedContentType xmlns="Microsoft.SharePoint.Taxonomy.ContentTypeSync" SourceId="3e342443-8b5d-4185-b922-db1b085e1df6" ContentTypeId="0x010100A6A9AECFCFFD0345B72887193D5C84EE0102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547ce6c-5bb5-466c-8b05-8a17a3d71456">PDTGTS-1056853532-273</_dlc_DocId>
    <_dlc_DocIdUrl xmlns="6547ce6c-5bb5-466c-8b05-8a17a3d71456">
      <Url>https://epecm.petronas.com.my/pdt/gts/fee/ce/_layouts/15/DocIdRedir.aspx?ID=PDTGTS-1056853532-273</Url>
      <Description>PDTGTS-1056853532-273</Description>
    </_dlc_DocIdUrl>
    <TaxCatchAll xmlns="6547ce6c-5bb5-466c-8b05-8a17a3d71456"/>
    <VitalClassification xmlns="6547ce6c-5bb5-466c-8b05-8a17a3d71456">Useful</VitalClassification>
    <SecurityClassification xmlns="6547ce6c-5bb5-466c-8b05-8a17a3d71456">Internal Use</SecurityClassification>
    <ContractNo xmlns="6547ce6c-5bb5-466c-8b05-8a17a3d71456" xsi:nil="true"/>
    <ProjectName xmlns="6547ce6c-5bb5-466c-8b05-8a17a3d71456" xsi:nil="true"/>
    <h939b1e7852c44eebf3f69c769b97b0a xmlns="6547ce6c-5bb5-466c-8b05-8a17a3d71456">
      <Terms xmlns="http://schemas.microsoft.com/office/infopath/2007/PartnerControls"/>
    </h939b1e7852c44eebf3f69c769b97b0a>
    <TenderNo xmlns="6547ce6c-5bb5-466c-8b05-8a17a3d71456" xsi:nil="true"/>
    <je194df7badb4cf1a76a6bb813a1e05e xmlns="6547ce6c-5bb5-466c-8b05-8a17a3d71456">
      <Terms xmlns="http://schemas.microsoft.com/office/infopath/2007/PartnerControls"/>
    </je194df7badb4cf1a76a6bb813a1e05e>
    <l2bd0c3c70084771908d7629489f88c7 xmlns="6547ce6c-5bb5-466c-8b05-8a17a3d71456">
      <Terms xmlns="http://schemas.microsoft.com/office/infopath/2007/PartnerControls"/>
    </l2bd0c3c70084771908d7629489f88c7>
    <ServiceRequestNo xmlns="6547ce6c-5bb5-466c-8b05-8a17a3d7145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Management" ma:contentTypeID="0x010100A6A9AECFCFFD0345B72887193D5C84EE0102006DE5E2A0248F664DA925BD99EEDB2C3F" ma:contentTypeVersion="3" ma:contentTypeDescription="Management" ma:contentTypeScope="" ma:versionID="eff0532aa791db492a64c0b37d39bac9">
  <xsd:schema xmlns:xsd="http://www.w3.org/2001/XMLSchema" xmlns:xs="http://www.w3.org/2001/XMLSchema" xmlns:p="http://schemas.microsoft.com/office/2006/metadata/properties" xmlns:ns2="6547ce6c-5bb5-466c-8b05-8a17a3d71456" targetNamespace="http://schemas.microsoft.com/office/2006/metadata/properties" ma:root="true" ma:fieldsID="d236234a66eda19926d2ba865784f0d1" ns2:_="">
    <xsd:import namespace="6547ce6c-5bb5-466c-8b05-8a17a3d71456"/>
    <xsd:element name="properties">
      <xsd:complexType>
        <xsd:sequence>
          <xsd:element name="documentManagement">
            <xsd:complexType>
              <xsd:all>
                <xsd:element ref="ns2:ServiceRequestNo" minOccurs="0"/>
                <xsd:element ref="ns2:ContractNo" minOccurs="0"/>
                <xsd:element ref="ns2:TenderNo" minOccurs="0"/>
                <xsd:element ref="ns2:ProjectName" minOccurs="0"/>
                <xsd:element ref="ns2:SecurityClassification"/>
                <xsd:element ref="ns2:VitalClassification"/>
                <xsd:element ref="ns2:_dlc_DocIdUrl" minOccurs="0"/>
                <xsd:element ref="ns2:_dlc_DocIdPersistId" minOccurs="0"/>
                <xsd:element ref="ns2:je194df7badb4cf1a76a6bb813a1e05e" minOccurs="0"/>
                <xsd:element ref="ns2:TaxCatchAll" minOccurs="0"/>
                <xsd:element ref="ns2:TaxCatchAllLabel" minOccurs="0"/>
                <xsd:element ref="ns2:h939b1e7852c44eebf3f69c769b97b0a" minOccurs="0"/>
                <xsd:element ref="ns2:l2bd0c3c70084771908d7629489f88c7" minOccurs="0"/>
                <xsd:element ref="ns2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7ce6c-5bb5-466c-8b05-8a17a3d71456" elementFormDefault="qualified">
    <xsd:import namespace="http://schemas.microsoft.com/office/2006/documentManagement/types"/>
    <xsd:import namespace="http://schemas.microsoft.com/office/infopath/2007/PartnerControls"/>
    <xsd:element name="ServiceRequestNo" ma:index="3" nillable="true" ma:displayName="Service Request No" ma:internalName="ServiceRequestNo">
      <xsd:simpleType>
        <xsd:restriction base="dms:Text">
          <xsd:maxLength value="255"/>
        </xsd:restriction>
      </xsd:simpleType>
    </xsd:element>
    <xsd:element name="ContractNo" ma:index="4" nillable="true" ma:displayName="Contract No" ma:internalName="ContractNo">
      <xsd:simpleType>
        <xsd:restriction base="dms:Text">
          <xsd:maxLength value="255"/>
        </xsd:restriction>
      </xsd:simpleType>
    </xsd:element>
    <xsd:element name="TenderNo" ma:index="5" nillable="true" ma:displayName="Tender No" ma:internalName="TenderNo">
      <xsd:simpleType>
        <xsd:restriction base="dms:Text">
          <xsd:maxLength value="255"/>
        </xsd:restriction>
      </xsd:simpleType>
    </xsd:element>
    <xsd:element name="ProjectName" ma:index="6" nillable="true" ma:displayName="Project Name" ma:internalName="ProjectName">
      <xsd:simpleType>
        <xsd:restriction base="dms:Text">
          <xsd:maxLength value="255"/>
        </xsd:restriction>
      </xsd:simpleType>
    </xsd:element>
    <xsd:element name="SecurityClassification" ma:index="9" ma:displayName="Security Classification" ma:default="Internal Use" ma:format="Dropdown" ma:internalName="SecurityClassification">
      <xsd:simpleType>
        <xsd:restriction base="dms:Choice">
          <xsd:enumeration value="Secret"/>
          <xsd:enumeration value="Confidential"/>
          <xsd:enumeration value="Internal Use"/>
          <xsd:enumeration value="Open"/>
        </xsd:restriction>
      </xsd:simpleType>
    </xsd:element>
    <xsd:element name="VitalClassification" ma:index="10" ma:displayName="Vital Classification" ma:default="Useful" ma:format="Dropdown" ma:internalName="VitalClassification">
      <xsd:simpleType>
        <xsd:restriction base="dms:Choice">
          <xsd:enumeration value="Vital"/>
          <xsd:enumeration value="Important"/>
          <xsd:enumeration value="Useful"/>
        </xsd:restriction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je194df7badb4cf1a76a6bb813a1e05e" ma:index="14" nillable="true" ma:taxonomy="true" ma:internalName="je194df7badb4cf1a76a6bb813a1e05e" ma:taxonomyFieldName="ManagementCategory" ma:displayName="Management Category" ma:indexed="true" ma:readOnly="false" ma:default="" ma:fieldId="{3e194df7-badb-4cf1-a76a-6bb813a1e05e}" ma:sspId="3e342443-8b5d-4185-b922-db1b085e1df6" ma:termSetId="77e8968d-12bc-4e6c-b399-abf7c3a653cb" ma:anchorId="be539dae-c715-402b-97b9-d2f43375dffb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403d07e3-f025-4e76-9a2e-c2c1aac8452a}" ma:internalName="TaxCatchAll" ma:showField="CatchAllData" ma:web="d4e1c959-da36-4000-82af-eed6650948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403d07e3-f025-4e76-9a2e-c2c1aac8452a}" ma:internalName="TaxCatchAllLabel" ma:readOnly="true" ma:showField="CatchAllDataLabel" ma:web="d4e1c959-da36-4000-82af-eed6650948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939b1e7852c44eebf3f69c769b97b0a" ma:index="20" nillable="true" ma:taxonomy="true" ma:internalName="h939b1e7852c44eebf3f69c769b97b0a" ma:taxonomyFieldName="ResearchArea" ma:displayName="Research Area" ma:readOnly="false" ma:default="" ma:fieldId="{1939b1e7-852c-44ee-bf3f-69c769b97b0a}" ma:sspId="3e342443-8b5d-4185-b922-db1b085e1df6" ma:termSetId="b4a411be-68fa-432d-acb2-4429530c341d" ma:anchorId="52e8781c-1092-4013-8762-9d8449d49af3" ma:open="false" ma:isKeyword="false">
      <xsd:complexType>
        <xsd:sequence>
          <xsd:element ref="pc:Terms" minOccurs="0" maxOccurs="1"/>
        </xsd:sequence>
      </xsd:complexType>
    </xsd:element>
    <xsd:element name="l2bd0c3c70084771908d7629489f88c7" ma:index="23" nillable="true" ma:taxonomy="true" ma:internalName="l2bd0c3c70084771908d7629489f88c7" ma:taxonomyFieldName="IssueReason" ma:displayName="Issue Reason" ma:default="" ma:fieldId="{52bd0c3c-7008-4771-908d-7629489f88c7}" ma:sspId="3e342443-8b5d-4185-b922-db1b085e1df6" ma:termSetId="b4a411be-68fa-432d-acb2-4429530c341d" ma:anchorId="ce9e205a-b581-4cbe-8204-00793019f59c" ma:open="false" ma:isKeyword="false">
      <xsd:complexType>
        <xsd:sequence>
          <xsd:element ref="pc:Terms" minOccurs="0" maxOccurs="1"/>
        </xsd:sequence>
      </xsd:complexType>
    </xsd:element>
    <xsd:element name="_dlc_DocId" ma:index="2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2B73DD-E608-42CB-8B23-1316C31E56BF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CA00685A-E33C-4738-8711-8A6407E4C84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D07C3A9-BE0F-4160-BC28-A887F8DF0ED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547ce6c-5bb5-466c-8b05-8a17a3d71456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B609B4D-F761-4E5E-8AAE-020D91F9686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F243278-8544-4309-B689-305675055DFB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1452FF4E-2640-4EDE-A4E2-7273E8B4B3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7ce6c-5bb5-466c-8b05-8a17a3d71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>
  <Application>Microsoft Excel</Application>
  <Company>PETROLIAM NASIONAL BERHAD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Roziana</dc:creator>
  <cp:keywords>P37r0n45DCS_Internal</cp:keywords>
  <cp:lastModifiedBy>ADMIN</cp:lastModifiedBy>
  <dcterms:created xsi:type="dcterms:W3CDTF">2013-05-21T21:10:29Z</dcterms:created>
  <dcterms:modified xsi:type="dcterms:W3CDTF">2021-10-27T17:23:38Z</dcterms:modified>
  <cp:lastPrinted>2014-05-27T08:56:36Z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0x010100A6A9AECFCFFD0345B72887193D5C84EE0102006DE5E2A0248F664DA925BD99EEDB2C3F</vt:lpwstr>
  </property>
  <property fmtid="{D5CDD505-2E9C-101B-9397-08002B2CF9AE}" pid="3" name="_dlc_DocIdItemGuid">
    <vt:lpwstr>9db62ba2-8054-49e0-8c27-c2b00e31df2b</vt:lpwstr>
  </property>
  <property fmtid="{D5CDD505-2E9C-101B-9397-08002B2CF9AE}" pid="4" name="GovernanceCategory">
    <vt:lpwstr/>
  </property>
  <property fmtid="{D5CDD505-2E9C-101B-9397-08002B2CF9AE}" pid="5" name="ManagementCategory">
    <vt:lpwstr/>
  </property>
  <property fmtid="{D5CDD505-2E9C-101B-9397-08002B2CF9AE}" pid="6" name="ResearchArea">
    <vt:lpwstr/>
  </property>
  <property fmtid="{D5CDD505-2E9C-101B-9397-08002B2CF9AE}" pid="7" name="IssueReason">
    <vt:lpwstr/>
  </property>
  <property fmtid="{D5CDD505-2E9C-101B-9397-08002B2CF9AE}" pid="8" name="VitalClassification">
    <vt:lpwstr>Useful</vt:lpwstr>
  </property>
  <property fmtid="{D5CDD505-2E9C-101B-9397-08002B2CF9AE}" pid="9" name="SecurityClassification">
    <vt:lpwstr>Internal Use</vt:lpwstr>
  </property>
  <property fmtid="{D5CDD505-2E9C-101B-9397-08002B2CF9AE}" pid="10" name="docIndexRef">
    <vt:lpwstr>a3289e40-e336-4507-909b-0fc290ce326d</vt:lpwstr>
  </property>
  <property fmtid="{D5CDD505-2E9C-101B-9397-08002B2CF9AE}" pid="11" name="bjSaver">
    <vt:lpwstr>RLf7ZIvb0rutWPkchKkzCDi8gTRbqEJH</vt:lpwstr>
  </property>
  <property fmtid="{D5CDD505-2E9C-101B-9397-08002B2CF9AE}" pid="12" name="bjDocumentLabelXML">
    <vt:lpwstr>&lt;?xml version="1.0" encoding="us-ascii"?&gt;&lt;sisl xmlns:xsd="http://www.w3.org/2001/XMLSchema" xmlns:xsi="http://www.w3.org/2001/XMLSchema-instance" sislVersion="0" policy="a894df29-9e07-45ae-95a6-4e7eb881815a" xmlns="http://www.boldonjames.com/2008/01/sie/i</vt:lpwstr>
  </property>
  <property fmtid="{D5CDD505-2E9C-101B-9397-08002B2CF9AE}" pid="13" name="bjDocumentLabelXML-0">
    <vt:lpwstr>nternal/label"&gt;&lt;element uid="fc6b8280-ed85-41e2-bcb5-17f2674e7dc3" value="" /&gt;&lt;/sisl&gt;</vt:lpwstr>
  </property>
  <property fmtid="{D5CDD505-2E9C-101B-9397-08002B2CF9AE}" pid="14" name="bjDocumentSecurityLabel">
    <vt:lpwstr>[Internal] </vt:lpwstr>
  </property>
  <property fmtid="{D5CDD505-2E9C-101B-9397-08002B2CF9AE}" pid="15" name="DCSMetadata">
    <vt:lpwstr>P37r0n45DCS_Internal</vt:lpwstr>
  </property>
</Properties>
</file>