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vens\Documents\GitHub\WQIP-Annual-Report-2020-21\A.2 Outfall Assessments\WetWeatherLoadingCalcs\"/>
    </mc:Choice>
  </mc:AlternateContent>
  <xr:revisionPtr revIDLastSave="0" documentId="13_ncr:1_{99C9BEF8-D082-4051-BE7F-B9AFACE8FBBE}" xr6:coauthVersionLast="45" xr6:coauthVersionMax="45" xr10:uidLastSave="{00000000-0000-0000-0000-000000000000}"/>
  <bookViews>
    <workbookView xWindow="29610" yWindow="-120" windowWidth="28110" windowHeight="18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H10" i="1"/>
  <c r="H9" i="1"/>
  <c r="H8" i="1"/>
  <c r="I6" i="1"/>
  <c r="I7" i="1"/>
  <c r="H7" i="1"/>
  <c r="H6" i="1"/>
</calcChain>
</file>

<file path=xl/sharedStrings.xml><?xml version="1.0" encoding="utf-8"?>
<sst xmlns="http://schemas.openxmlformats.org/spreadsheetml/2006/main" count="39" uniqueCount="23">
  <si>
    <t>Constituent</t>
  </si>
  <si>
    <t>mg/L</t>
  </si>
  <si>
    <t>CFU/100 mL</t>
  </si>
  <si>
    <t>Units</t>
  </si>
  <si>
    <t>Dissolved</t>
  </si>
  <si>
    <t>Total</t>
  </si>
  <si>
    <t>Fraction</t>
  </si>
  <si>
    <t>TSS</t>
  </si>
  <si>
    <t>WATER</t>
  </si>
  <si>
    <t>TN</t>
  </si>
  <si>
    <t>TP</t>
  </si>
  <si>
    <t>business</t>
  </si>
  <si>
    <t>single family</t>
  </si>
  <si>
    <t>multi-family</t>
  </si>
  <si>
    <t>highway/arterial</t>
  </si>
  <si>
    <t>surface street</t>
  </si>
  <si>
    <t>agriculture</t>
  </si>
  <si>
    <t>developed open space</t>
  </si>
  <si>
    <t>open space</t>
  </si>
  <si>
    <t>Fecal coliforms</t>
  </si>
  <si>
    <t>Copper, Total</t>
  </si>
  <si>
    <t>Lead, Total</t>
  </si>
  <si>
    <t>Zinc,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</si>
</sst>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3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3">
    <dxf>
      <numFmt numFmtId="164" formatCode="0.00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0" totalsRowShown="0">
  <autoFilter ref="A1:L10" xr:uid="{00000000-0009-0000-0100-000001000000}"/>
  <tableColumns count="12">
    <tableColumn id="1" xr3:uid="{00000000-0010-0000-0000-000001000000}" name="Constituent"/>
    <tableColumn id="11" xr3:uid="{00000000-0010-0000-0000-00000B000000}" name="Fraction"/>
    <tableColumn id="2" xr3:uid="{00000000-0010-0000-0000-000002000000}" name="Units"/>
    <tableColumn id="4" xr3:uid="{13F5A26B-0906-4231-B5CF-58CB41B14F17}" name="agriculture" dataDxfId="2"/>
    <tableColumn id="3" xr3:uid="{00000000-0010-0000-0000-000003000000}" name="business"/>
    <tableColumn id="5" xr3:uid="{D1BC20B8-3AB1-4E6F-99EC-46AA231E0C76}" name="multi-family" dataDxfId="1"/>
    <tableColumn id="7" xr3:uid="{00000000-0010-0000-0000-000007000000}" name="single family"/>
    <tableColumn id="9" xr3:uid="{00000000-0010-0000-0000-000009000000}" name="highway/arterial" dataDxfId="0"/>
    <tableColumn id="10" xr3:uid="{00000000-0010-0000-0000-00000A000000}" name="surface street"/>
    <tableColumn id="16" xr3:uid="{8A77B6C9-890C-47E1-B1B4-1A543A41236F}" name="developed open space"/>
    <tableColumn id="19" xr3:uid="{F0756223-C958-4543-8EEF-D60D53D26970}" name="open space"/>
    <tableColumn id="21" xr3:uid="{EDA3A1D4-48AF-47D0-8F81-14FE55D58258}" name="WA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B16" sqref="B16"/>
    </sheetView>
  </sheetViews>
  <sheetFormatPr defaultRowHeight="15" x14ac:dyDescent="0.25"/>
  <cols>
    <col min="1" max="1" width="21.85546875" bestFit="1" customWidth="1"/>
    <col min="2" max="2" width="21.85546875" customWidth="1"/>
    <col min="3" max="3" width="11.28515625" bestFit="1" customWidth="1"/>
    <col min="4" max="4" width="11.28515625" customWidth="1"/>
    <col min="5" max="6" width="13.42578125" customWidth="1"/>
    <col min="7" max="7" width="25" customWidth="1"/>
    <col min="8" max="8" width="15.7109375" customWidth="1"/>
    <col min="9" max="9" width="16.140625" customWidth="1"/>
    <col min="10" max="10" width="11.140625" customWidth="1"/>
    <col min="11" max="12" width="9.5703125" bestFit="1" customWidth="1"/>
  </cols>
  <sheetData>
    <row r="1" spans="1:12" ht="30" x14ac:dyDescent="0.25">
      <c r="A1" t="s">
        <v>0</v>
      </c>
      <c r="B1" t="s">
        <v>6</v>
      </c>
      <c r="C1" t="s">
        <v>3</v>
      </c>
      <c r="D1" s="4" t="s">
        <v>16</v>
      </c>
      <c r="E1" s="4" t="s">
        <v>11</v>
      </c>
      <c r="F1" s="4" t="s">
        <v>13</v>
      </c>
      <c r="G1" s="4" t="s">
        <v>12</v>
      </c>
      <c r="H1" s="4" t="s">
        <v>14</v>
      </c>
      <c r="I1" s="4" t="s">
        <v>15</v>
      </c>
      <c r="J1" s="4" t="s">
        <v>17</v>
      </c>
      <c r="K1" s="4" t="s">
        <v>18</v>
      </c>
      <c r="L1" t="s">
        <v>8</v>
      </c>
    </row>
    <row r="2" spans="1:12" x14ac:dyDescent="0.25">
      <c r="A2" t="s">
        <v>19</v>
      </c>
      <c r="B2" t="s">
        <v>5</v>
      </c>
      <c r="C2" t="s">
        <v>2</v>
      </c>
      <c r="D2" s="1">
        <v>1340</v>
      </c>
      <c r="E2" s="1">
        <v>11600</v>
      </c>
      <c r="F2" s="1">
        <v>11600</v>
      </c>
      <c r="G2" s="1">
        <v>11600</v>
      </c>
      <c r="H2" s="1">
        <v>1680</v>
      </c>
      <c r="I2" s="1">
        <v>9940</v>
      </c>
      <c r="J2" s="1">
        <v>11600</v>
      </c>
      <c r="K2" s="1">
        <v>484</v>
      </c>
      <c r="L2" s="1">
        <v>0</v>
      </c>
    </row>
    <row r="3" spans="1:12" x14ac:dyDescent="0.25">
      <c r="A3" t="s">
        <v>9</v>
      </c>
      <c r="B3" t="s">
        <v>5</v>
      </c>
      <c r="C3" t="s">
        <v>1</v>
      </c>
      <c r="D3" s="2">
        <v>35.07</v>
      </c>
      <c r="E3" s="2">
        <v>2.71</v>
      </c>
      <c r="F3" s="2">
        <v>3.95</v>
      </c>
      <c r="G3" s="2">
        <v>4.12</v>
      </c>
      <c r="H3" s="2">
        <v>2.58</v>
      </c>
      <c r="I3" s="2">
        <v>3.66</v>
      </c>
      <c r="J3" s="2">
        <v>3.99</v>
      </c>
      <c r="K3" s="2">
        <v>2.13</v>
      </c>
      <c r="L3" s="2">
        <v>0</v>
      </c>
    </row>
    <row r="4" spans="1:12" x14ac:dyDescent="0.25">
      <c r="A4" t="s">
        <v>10</v>
      </c>
      <c r="B4" t="s">
        <v>5</v>
      </c>
      <c r="C4" t="s">
        <v>1</v>
      </c>
      <c r="D4">
        <v>1.85</v>
      </c>
      <c r="E4">
        <v>0.34</v>
      </c>
      <c r="F4">
        <v>0.37</v>
      </c>
      <c r="G4">
        <v>0.45</v>
      </c>
      <c r="H4" s="2">
        <v>0.68</v>
      </c>
      <c r="I4" s="2">
        <v>0.47</v>
      </c>
      <c r="J4">
        <v>0.43</v>
      </c>
      <c r="K4">
        <v>0.12</v>
      </c>
      <c r="L4">
        <v>0</v>
      </c>
    </row>
    <row r="5" spans="1:12" x14ac:dyDescent="0.25">
      <c r="A5" t="s">
        <v>7</v>
      </c>
      <c r="B5" t="s">
        <v>5</v>
      </c>
      <c r="C5" t="s">
        <v>1</v>
      </c>
      <c r="D5">
        <v>626</v>
      </c>
      <c r="E5">
        <v>79.900000000000006</v>
      </c>
      <c r="F5">
        <v>66.7</v>
      </c>
      <c r="G5">
        <v>104.2</v>
      </c>
      <c r="H5" s="6">
        <v>77.8</v>
      </c>
      <c r="I5" s="6">
        <v>93.6</v>
      </c>
      <c r="J5">
        <v>110.9</v>
      </c>
      <c r="K5">
        <v>217</v>
      </c>
      <c r="L5">
        <v>0</v>
      </c>
    </row>
    <row r="6" spans="1:12" x14ac:dyDescent="0.25">
      <c r="A6" t="s">
        <v>20</v>
      </c>
      <c r="B6" t="s">
        <v>5</v>
      </c>
      <c r="C6" t="s">
        <v>1</v>
      </c>
      <c r="D6" s="3">
        <v>5.0099999999999999E-2</v>
      </c>
      <c r="E6" s="3">
        <v>2.5399999999999999E-2</v>
      </c>
      <c r="F6" s="3">
        <v>2.4300000000000002E-2</v>
      </c>
      <c r="G6" s="3">
        <v>2.6800000000000001E-2</v>
      </c>
      <c r="H6" s="3">
        <f>52.2/1000</f>
        <v>5.2200000000000003E-2</v>
      </c>
      <c r="I6" s="3">
        <f>30.6/1000</f>
        <v>3.0600000000000002E-2</v>
      </c>
      <c r="J6" s="3">
        <v>1.06E-2</v>
      </c>
      <c r="K6" s="3">
        <v>1.06E-2</v>
      </c>
      <c r="L6" s="3">
        <v>0</v>
      </c>
    </row>
    <row r="7" spans="1:12" x14ac:dyDescent="0.25">
      <c r="A7" t="s">
        <v>21</v>
      </c>
      <c r="B7" t="s">
        <v>5</v>
      </c>
      <c r="C7" t="s">
        <v>1</v>
      </c>
      <c r="D7" s="3">
        <v>2.1000000000000003E-3</v>
      </c>
      <c r="E7" s="3">
        <v>2.1000000000000003E-3</v>
      </c>
      <c r="F7" s="3">
        <v>2.1000000000000003E-3</v>
      </c>
      <c r="G7" s="3">
        <v>2.1000000000000003E-3</v>
      </c>
      <c r="H7" s="3">
        <f>9.2/1000</f>
        <v>9.1999999999999998E-3</v>
      </c>
      <c r="I7" s="3">
        <f>3.3/1000</f>
        <v>3.3E-3</v>
      </c>
      <c r="J7" s="3">
        <v>2.1000000000000003E-3</v>
      </c>
      <c r="K7" s="3">
        <v>3.0000000000000001E-3</v>
      </c>
      <c r="L7" s="3">
        <v>0</v>
      </c>
    </row>
    <row r="8" spans="1:12" x14ac:dyDescent="0.25">
      <c r="A8" t="s">
        <v>22</v>
      </c>
      <c r="B8" t="s">
        <v>5</v>
      </c>
      <c r="C8" t="s">
        <v>1</v>
      </c>
      <c r="D8" s="3">
        <v>0.13739999999999999</v>
      </c>
      <c r="E8" s="3">
        <v>0.15690000000000001</v>
      </c>
      <c r="F8" s="3">
        <v>0.11320000000000001</v>
      </c>
      <c r="G8" s="3">
        <v>0.1021</v>
      </c>
      <c r="H8" s="3">
        <f>292.9/1000</f>
        <v>0.29289999999999999</v>
      </c>
      <c r="I8" s="3">
        <f>142/1000</f>
        <v>0.14199999999999999</v>
      </c>
      <c r="J8" s="3">
        <v>2.63E-2</v>
      </c>
      <c r="K8" s="3">
        <v>2.63E-2</v>
      </c>
      <c r="L8" s="3">
        <v>0</v>
      </c>
    </row>
    <row r="9" spans="1:12" x14ac:dyDescent="0.25">
      <c r="A9" t="s">
        <v>20</v>
      </c>
      <c r="B9" t="s">
        <v>4</v>
      </c>
      <c r="C9" t="s">
        <v>1</v>
      </c>
      <c r="D9" s="3">
        <v>1.1300000000000001E-2</v>
      </c>
      <c r="E9" s="3">
        <v>1.3699999999999999E-2</v>
      </c>
      <c r="F9" s="3">
        <v>1.47E-2</v>
      </c>
      <c r="G9" s="3">
        <v>1.4800000000000001E-2</v>
      </c>
      <c r="H9" s="3">
        <f>32.4/1000</f>
        <v>3.2399999999999998E-2</v>
      </c>
      <c r="I9" s="3">
        <f>17.6/1000</f>
        <v>1.7600000000000001E-2</v>
      </c>
      <c r="J9" s="3">
        <v>5.9999999999999995E-4</v>
      </c>
      <c r="K9" s="3">
        <v>5.9999999999999995E-4</v>
      </c>
      <c r="L9" s="3">
        <v>0</v>
      </c>
    </row>
    <row r="10" spans="1:12" x14ac:dyDescent="0.25">
      <c r="A10" t="s">
        <v>22</v>
      </c>
      <c r="B10" t="s">
        <v>4</v>
      </c>
      <c r="C10" t="s">
        <v>1</v>
      </c>
      <c r="D10" s="5">
        <v>2.01E-2</v>
      </c>
      <c r="E10" s="5">
        <v>9.3200000000000005E-2</v>
      </c>
      <c r="F10" s="5">
        <v>5.96E-2</v>
      </c>
      <c r="G10" s="5">
        <v>4.1299999999999996E-2</v>
      </c>
      <c r="H10" s="5">
        <f>222/1000</f>
        <v>0.222</v>
      </c>
      <c r="I10" s="5">
        <f>79.7/1000</f>
        <v>7.9700000000000007E-2</v>
      </c>
      <c r="J10" s="5">
        <v>2.81E-2</v>
      </c>
      <c r="K10" s="5">
        <v>2.81E-2</v>
      </c>
      <c r="L10" s="5">
        <v>0</v>
      </c>
    </row>
    <row r="11" spans="1:12" s="7" customFormat="1" x14ac:dyDescent="0.25">
      <c r="D11" s="8"/>
      <c r="F11" s="8"/>
      <c r="H11" s="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County of Orange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Grewal, Justin</dc:creator>
  <cp:lastModifiedBy>Given, Suzan</cp:lastModifiedBy>
  <dcterms:created xsi:type="dcterms:W3CDTF">2017-01-04T18:37:30Z</dcterms:created>
  <dcterms:modified xsi:type="dcterms:W3CDTF">2021-12-30T20:35:31Z</dcterms:modified>
</cp:coreProperties>
</file>